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wi\Desktop\ProyectoNumeritosBeisbol\"/>
    </mc:Choice>
  </mc:AlternateContent>
  <xr:revisionPtr revIDLastSave="0" documentId="13_ncr:1_{D3808EDA-0A2E-4283-B946-8750750CE27B}" xr6:coauthVersionLast="47" xr6:coauthVersionMax="47" xr10:uidLastSave="{00000000-0000-0000-0000-000000000000}"/>
  <bookViews>
    <workbookView xWindow="2964" yWindow="2964" windowWidth="17280" windowHeight="8880" firstSheet="12" activeTab="23" xr2:uid="{00000000-000D-0000-FFFF-FFFF00000000}"/>
  </bookViews>
  <sheets>
    <sheet name="equipo1" sheetId="1" r:id="rId1"/>
    <sheet name="equipo2" sheetId="2" r:id="rId2"/>
    <sheet name="equipo3" sheetId="3" r:id="rId3"/>
    <sheet name="equipo4" sheetId="4" r:id="rId4"/>
    <sheet name="equipo5" sheetId="5" r:id="rId5"/>
    <sheet name="equipo6" sheetId="6" r:id="rId6"/>
    <sheet name="equipo7" sheetId="7" r:id="rId7"/>
    <sheet name="equipo8" sheetId="8" r:id="rId8"/>
    <sheet name="equipo9" sheetId="9" r:id="rId9"/>
    <sheet name="equipo10" sheetId="10" r:id="rId10"/>
    <sheet name="equipo11" sheetId="11" r:id="rId11"/>
    <sheet name="equipo12" sheetId="12" r:id="rId12"/>
    <sheet name="equipo13" sheetId="13" r:id="rId13"/>
    <sheet name="equipo14" sheetId="14" r:id="rId14"/>
    <sheet name="equipo15" sheetId="15" r:id="rId15"/>
    <sheet name="equipo16" sheetId="16" r:id="rId16"/>
    <sheet name="equipo17" sheetId="17" r:id="rId17"/>
    <sheet name="equipo18" sheetId="18" r:id="rId18"/>
    <sheet name="equipo19" sheetId="19" r:id="rId19"/>
    <sheet name="equipo20" sheetId="20" r:id="rId20"/>
    <sheet name="total general" sheetId="21" r:id="rId21"/>
    <sheet name="lanzadores" sheetId="22" r:id="rId22"/>
    <sheet name="posiciones" sheetId="23" r:id="rId23"/>
    <sheet name="lideres" sheetId="24" r:id="rId24"/>
  </sheets>
  <definedNames>
    <definedName name="_xlnm._FilterDatabase" localSheetId="21" hidden="1">lanzadores!$A$2:$J$502</definedName>
    <definedName name="_xlnm._FilterDatabase" localSheetId="20" hidden="1">'total general'!$A$7:$V$507</definedName>
  </definedNames>
  <calcPr calcId="181029"/>
</workbook>
</file>

<file path=xl/calcChain.xml><?xml version="1.0" encoding="utf-8"?>
<calcChain xmlns="http://schemas.openxmlformats.org/spreadsheetml/2006/main">
  <c r="AG173" i="22" l="1"/>
  <c r="AH173" i="22" s="1"/>
  <c r="AI173" i="22" s="1"/>
  <c r="AF464" i="22"/>
  <c r="AF476" i="22"/>
  <c r="AF488" i="22"/>
  <c r="AF500" i="22"/>
  <c r="K502" i="22"/>
  <c r="AG502" i="22" s="1"/>
  <c r="AH502" i="22" s="1"/>
  <c r="AI502" i="22" s="1"/>
  <c r="K486" i="22"/>
  <c r="AG486" i="22" s="1"/>
  <c r="AH486" i="22" s="1"/>
  <c r="AI486" i="22" s="1"/>
  <c r="K480" i="22"/>
  <c r="AG480" i="22" s="1"/>
  <c r="AH480" i="22" s="1"/>
  <c r="AI480" i="22" s="1"/>
  <c r="K466" i="22"/>
  <c r="AG466" i="22" s="1"/>
  <c r="AH466" i="22" s="1"/>
  <c r="AI466" i="22" s="1"/>
  <c r="K419" i="22"/>
  <c r="AG419" i="22" s="1"/>
  <c r="AH419" i="22" s="1"/>
  <c r="AI419" i="22" s="1"/>
  <c r="K386" i="22"/>
  <c r="AG386" i="22" s="1"/>
  <c r="AH386" i="22" s="1"/>
  <c r="AI386" i="22" s="1"/>
  <c r="K359" i="22"/>
  <c r="AG359" i="22" s="1"/>
  <c r="AH359" i="22" s="1"/>
  <c r="AI359" i="22" s="1"/>
  <c r="K303" i="22"/>
  <c r="AG303" i="22" s="1"/>
  <c r="AH303" i="22" s="1"/>
  <c r="AI303" i="22" s="1"/>
  <c r="K260" i="22"/>
  <c r="AG260" i="22" s="1"/>
  <c r="AH260" i="22" s="1"/>
  <c r="AI260" i="22" s="1"/>
  <c r="K222" i="22"/>
  <c r="AG222" i="22" s="1"/>
  <c r="AH222" i="22" s="1"/>
  <c r="AI222" i="22" s="1"/>
  <c r="K154" i="22"/>
  <c r="AG154" i="22" s="1"/>
  <c r="AH154" i="22" s="1"/>
  <c r="AI154" i="22" s="1"/>
  <c r="K122" i="22"/>
  <c r="AG122" i="22" s="1"/>
  <c r="AH122" i="22" s="1"/>
  <c r="AI122" i="22" s="1"/>
  <c r="K87" i="22"/>
  <c r="AG87" i="22" s="1"/>
  <c r="AH87" i="22" s="1"/>
  <c r="AI87" i="22" s="1"/>
  <c r="K70" i="22"/>
  <c r="AG70" i="22" s="1"/>
  <c r="AH70" i="22" s="1"/>
  <c r="AI70" i="22" s="1"/>
  <c r="K47" i="22"/>
  <c r="AG47" i="22" s="1"/>
  <c r="AH47" i="22" s="1"/>
  <c r="AI47" i="22" s="1"/>
  <c r="CY90" i="20"/>
  <c r="CY89" i="20"/>
  <c r="K501" i="22" s="1"/>
  <c r="AG501" i="22" s="1"/>
  <c r="AH501" i="22" s="1"/>
  <c r="AI501" i="22" s="1"/>
  <c r="CY88" i="20"/>
  <c r="K500" i="22" s="1"/>
  <c r="AG500" i="22" s="1"/>
  <c r="AH500" i="22" s="1"/>
  <c r="AI500" i="22" s="1"/>
  <c r="CY87" i="20"/>
  <c r="K499" i="22" s="1"/>
  <c r="AG499" i="22" s="1"/>
  <c r="AH499" i="22" s="1"/>
  <c r="AI499" i="22" s="1"/>
  <c r="CY86" i="20"/>
  <c r="K498" i="22" s="1"/>
  <c r="AG498" i="22" s="1"/>
  <c r="AH498" i="22" s="1"/>
  <c r="AI498" i="22" s="1"/>
  <c r="CY85" i="20"/>
  <c r="K497" i="22" s="1"/>
  <c r="AG497" i="22" s="1"/>
  <c r="AH497" i="22" s="1"/>
  <c r="AI497" i="22" s="1"/>
  <c r="CY84" i="20"/>
  <c r="K496" i="22" s="1"/>
  <c r="AG496" i="22" s="1"/>
  <c r="AH496" i="22" s="1"/>
  <c r="AI496" i="22" s="1"/>
  <c r="CY83" i="20"/>
  <c r="K495" i="22" s="1"/>
  <c r="AG495" i="22" s="1"/>
  <c r="AH495" i="22" s="1"/>
  <c r="AI495" i="22" s="1"/>
  <c r="CY82" i="20"/>
  <c r="K494" i="22" s="1"/>
  <c r="AG494" i="22" s="1"/>
  <c r="AH494" i="22" s="1"/>
  <c r="AI494" i="22" s="1"/>
  <c r="CY81" i="20"/>
  <c r="K493" i="22" s="1"/>
  <c r="AG493" i="22" s="1"/>
  <c r="AH493" i="22" s="1"/>
  <c r="AI493" i="22" s="1"/>
  <c r="CY80" i="20"/>
  <c r="K492" i="22" s="1"/>
  <c r="AG492" i="22" s="1"/>
  <c r="AH492" i="22" s="1"/>
  <c r="AI492" i="22" s="1"/>
  <c r="CY79" i="20"/>
  <c r="K491" i="22" s="1"/>
  <c r="AG491" i="22" s="1"/>
  <c r="AH491" i="22" s="1"/>
  <c r="AI491" i="22" s="1"/>
  <c r="CY78" i="20"/>
  <c r="K490" i="22" s="1"/>
  <c r="AG490" i="22" s="1"/>
  <c r="AH490" i="22" s="1"/>
  <c r="AI490" i="22" s="1"/>
  <c r="CY77" i="20"/>
  <c r="K489" i="22" s="1"/>
  <c r="AG489" i="22" s="1"/>
  <c r="AH489" i="22" s="1"/>
  <c r="AI489" i="22" s="1"/>
  <c r="CY76" i="20"/>
  <c r="K488" i="22" s="1"/>
  <c r="AG488" i="22" s="1"/>
  <c r="AH488" i="22" s="1"/>
  <c r="AI488" i="22" s="1"/>
  <c r="CY75" i="20"/>
  <c r="K487" i="22" s="1"/>
  <c r="AG487" i="22" s="1"/>
  <c r="AH487" i="22" s="1"/>
  <c r="AI487" i="22" s="1"/>
  <c r="CY74" i="20"/>
  <c r="CY73" i="20"/>
  <c r="K485" i="22" s="1"/>
  <c r="AG485" i="22" s="1"/>
  <c r="AH485" i="22" s="1"/>
  <c r="AI485" i="22" s="1"/>
  <c r="CY72" i="20"/>
  <c r="K484" i="22" s="1"/>
  <c r="AG484" i="22" s="1"/>
  <c r="AH484" i="22" s="1"/>
  <c r="AI484" i="22" s="1"/>
  <c r="CY71" i="20"/>
  <c r="K483" i="22" s="1"/>
  <c r="AG483" i="22" s="1"/>
  <c r="AH483" i="22" s="1"/>
  <c r="AI483" i="22" s="1"/>
  <c r="CY70" i="20"/>
  <c r="K482" i="22" s="1"/>
  <c r="AG482" i="22" s="1"/>
  <c r="AH482" i="22" s="1"/>
  <c r="AI482" i="22" s="1"/>
  <c r="CY69" i="20"/>
  <c r="K481" i="22" s="1"/>
  <c r="AG481" i="22" s="1"/>
  <c r="AH481" i="22" s="1"/>
  <c r="AI481" i="22" s="1"/>
  <c r="CY68" i="20"/>
  <c r="CY67" i="20"/>
  <c r="K479" i="22" s="1"/>
  <c r="AG479" i="22" s="1"/>
  <c r="AH479" i="22" s="1"/>
  <c r="AI479" i="22" s="1"/>
  <c r="CY66" i="20"/>
  <c r="CY90" i="19"/>
  <c r="K477" i="22" s="1"/>
  <c r="AG477" i="22" s="1"/>
  <c r="AH477" i="22" s="1"/>
  <c r="AI477" i="22" s="1"/>
  <c r="CY89" i="19"/>
  <c r="K476" i="22" s="1"/>
  <c r="AG476" i="22" s="1"/>
  <c r="AH476" i="22" s="1"/>
  <c r="AI476" i="22" s="1"/>
  <c r="CY88" i="19"/>
  <c r="K475" i="22" s="1"/>
  <c r="AG475" i="22" s="1"/>
  <c r="AH475" i="22" s="1"/>
  <c r="AI475" i="22" s="1"/>
  <c r="CY87" i="19"/>
  <c r="K474" i="22" s="1"/>
  <c r="AG474" i="22" s="1"/>
  <c r="AH474" i="22" s="1"/>
  <c r="AI474" i="22" s="1"/>
  <c r="CY86" i="19"/>
  <c r="K473" i="22" s="1"/>
  <c r="AG473" i="22" s="1"/>
  <c r="AH473" i="22" s="1"/>
  <c r="AI473" i="22" s="1"/>
  <c r="CY85" i="19"/>
  <c r="K472" i="22" s="1"/>
  <c r="AG472" i="22" s="1"/>
  <c r="AH472" i="22" s="1"/>
  <c r="AI472" i="22" s="1"/>
  <c r="CY84" i="19"/>
  <c r="K471" i="22" s="1"/>
  <c r="AG471" i="22" s="1"/>
  <c r="AH471" i="22" s="1"/>
  <c r="AI471" i="22" s="1"/>
  <c r="CY83" i="19"/>
  <c r="K470" i="22" s="1"/>
  <c r="AG470" i="22" s="1"/>
  <c r="AH470" i="22" s="1"/>
  <c r="AI470" i="22" s="1"/>
  <c r="CY82" i="19"/>
  <c r="K469" i="22" s="1"/>
  <c r="AG469" i="22" s="1"/>
  <c r="AH469" i="22" s="1"/>
  <c r="AI469" i="22" s="1"/>
  <c r="CY81" i="19"/>
  <c r="K468" i="22" s="1"/>
  <c r="AG468" i="22" s="1"/>
  <c r="AH468" i="22" s="1"/>
  <c r="AI468" i="22" s="1"/>
  <c r="CY80" i="19"/>
  <c r="K467" i="22" s="1"/>
  <c r="AG467" i="22" s="1"/>
  <c r="AH467" i="22" s="1"/>
  <c r="AI467" i="22" s="1"/>
  <c r="CY79" i="19"/>
  <c r="CY78" i="19"/>
  <c r="K465" i="22" s="1"/>
  <c r="AG465" i="22" s="1"/>
  <c r="AH465" i="22" s="1"/>
  <c r="AI465" i="22" s="1"/>
  <c r="CY77" i="19"/>
  <c r="K464" i="22" s="1"/>
  <c r="AG464" i="22" s="1"/>
  <c r="AH464" i="22" s="1"/>
  <c r="AI464" i="22" s="1"/>
  <c r="CY76" i="19"/>
  <c r="K463" i="22" s="1"/>
  <c r="AG463" i="22" s="1"/>
  <c r="AH463" i="22" s="1"/>
  <c r="AI463" i="22" s="1"/>
  <c r="CY75" i="19"/>
  <c r="K462" i="22" s="1"/>
  <c r="AG462" i="22" s="1"/>
  <c r="AH462" i="22" s="1"/>
  <c r="AI462" i="22" s="1"/>
  <c r="CY74" i="19"/>
  <c r="K461" i="22" s="1"/>
  <c r="AG461" i="22" s="1"/>
  <c r="AH461" i="22" s="1"/>
  <c r="AI461" i="22" s="1"/>
  <c r="CY73" i="19"/>
  <c r="K460" i="22" s="1"/>
  <c r="AG460" i="22" s="1"/>
  <c r="AH460" i="22" s="1"/>
  <c r="AI460" i="22" s="1"/>
  <c r="CY72" i="19"/>
  <c r="K459" i="22" s="1"/>
  <c r="AG459" i="22" s="1"/>
  <c r="AH459" i="22" s="1"/>
  <c r="AI459" i="22" s="1"/>
  <c r="CY71" i="19"/>
  <c r="K458" i="22" s="1"/>
  <c r="AG458" i="22" s="1"/>
  <c r="AH458" i="22" s="1"/>
  <c r="AI458" i="22" s="1"/>
  <c r="CY70" i="19"/>
  <c r="K457" i="22" s="1"/>
  <c r="AG457" i="22" s="1"/>
  <c r="AH457" i="22" s="1"/>
  <c r="AI457" i="22" s="1"/>
  <c r="CY69" i="19"/>
  <c r="K456" i="22" s="1"/>
  <c r="AG456" i="22" s="1"/>
  <c r="AH456" i="22" s="1"/>
  <c r="AI456" i="22" s="1"/>
  <c r="CY68" i="19"/>
  <c r="K455" i="22" s="1"/>
  <c r="AG455" i="22" s="1"/>
  <c r="AH455" i="22" s="1"/>
  <c r="AI455" i="22" s="1"/>
  <c r="CY67" i="19"/>
  <c r="K454" i="22" s="1"/>
  <c r="AG454" i="22" s="1"/>
  <c r="AH454" i="22" s="1"/>
  <c r="AI454" i="22" s="1"/>
  <c r="CY66" i="19"/>
  <c r="K453" i="22" s="1"/>
  <c r="AG453" i="22" s="1"/>
  <c r="AH453" i="22" s="1"/>
  <c r="AI453" i="22" s="1"/>
  <c r="CY90" i="18"/>
  <c r="K452" i="22" s="1"/>
  <c r="AG452" i="22" s="1"/>
  <c r="AH452" i="22" s="1"/>
  <c r="AI452" i="22" s="1"/>
  <c r="CY89" i="18"/>
  <c r="K451" i="22" s="1"/>
  <c r="AG451" i="22" s="1"/>
  <c r="AH451" i="22" s="1"/>
  <c r="AI451" i="22" s="1"/>
  <c r="CY88" i="18"/>
  <c r="K450" i="22" s="1"/>
  <c r="AG450" i="22" s="1"/>
  <c r="AH450" i="22" s="1"/>
  <c r="AI450" i="22" s="1"/>
  <c r="CY87" i="18"/>
  <c r="K449" i="22" s="1"/>
  <c r="AG449" i="22" s="1"/>
  <c r="AH449" i="22" s="1"/>
  <c r="AI449" i="22" s="1"/>
  <c r="CY86" i="18"/>
  <c r="K448" i="22" s="1"/>
  <c r="AG448" i="22" s="1"/>
  <c r="AH448" i="22" s="1"/>
  <c r="AI448" i="22" s="1"/>
  <c r="CY85" i="18"/>
  <c r="K447" i="22" s="1"/>
  <c r="AG447" i="22" s="1"/>
  <c r="AH447" i="22" s="1"/>
  <c r="AI447" i="22" s="1"/>
  <c r="CY84" i="18"/>
  <c r="K446" i="22" s="1"/>
  <c r="AG446" i="22" s="1"/>
  <c r="AH446" i="22" s="1"/>
  <c r="AI446" i="22" s="1"/>
  <c r="CY83" i="18"/>
  <c r="K445" i="22" s="1"/>
  <c r="AG445" i="22" s="1"/>
  <c r="AH445" i="22" s="1"/>
  <c r="AI445" i="22" s="1"/>
  <c r="CY82" i="18"/>
  <c r="K444" i="22" s="1"/>
  <c r="AG444" i="22" s="1"/>
  <c r="AH444" i="22" s="1"/>
  <c r="AI444" i="22" s="1"/>
  <c r="CY81" i="18"/>
  <c r="K443" i="22" s="1"/>
  <c r="AG443" i="22" s="1"/>
  <c r="AH443" i="22" s="1"/>
  <c r="AI443" i="22" s="1"/>
  <c r="CY80" i="18"/>
  <c r="K442" i="22" s="1"/>
  <c r="AG442" i="22" s="1"/>
  <c r="AH442" i="22" s="1"/>
  <c r="AI442" i="22" s="1"/>
  <c r="CY79" i="18"/>
  <c r="K441" i="22" s="1"/>
  <c r="AG441" i="22" s="1"/>
  <c r="AH441" i="22" s="1"/>
  <c r="AI441" i="22" s="1"/>
  <c r="CY78" i="18"/>
  <c r="K440" i="22" s="1"/>
  <c r="AG440" i="22" s="1"/>
  <c r="AH440" i="22" s="1"/>
  <c r="AI440" i="22" s="1"/>
  <c r="CY77" i="18"/>
  <c r="K439" i="22" s="1"/>
  <c r="AG439" i="22" s="1"/>
  <c r="AH439" i="22" s="1"/>
  <c r="AI439" i="22" s="1"/>
  <c r="CY76" i="18"/>
  <c r="K438" i="22" s="1"/>
  <c r="AG438" i="22" s="1"/>
  <c r="AH438" i="22" s="1"/>
  <c r="AI438" i="22" s="1"/>
  <c r="CY75" i="18"/>
  <c r="K437" i="22" s="1"/>
  <c r="AG437" i="22" s="1"/>
  <c r="AH437" i="22" s="1"/>
  <c r="AI437" i="22" s="1"/>
  <c r="CY74" i="18"/>
  <c r="K436" i="22" s="1"/>
  <c r="AG436" i="22" s="1"/>
  <c r="AH436" i="22" s="1"/>
  <c r="AI436" i="22" s="1"/>
  <c r="CY73" i="18"/>
  <c r="K435" i="22" s="1"/>
  <c r="AG435" i="22" s="1"/>
  <c r="AH435" i="22" s="1"/>
  <c r="AI435" i="22" s="1"/>
  <c r="CY72" i="18"/>
  <c r="K434" i="22" s="1"/>
  <c r="AG434" i="22" s="1"/>
  <c r="AH434" i="22" s="1"/>
  <c r="AI434" i="22" s="1"/>
  <c r="CY71" i="18"/>
  <c r="K433" i="22" s="1"/>
  <c r="AG433" i="22" s="1"/>
  <c r="AH433" i="22" s="1"/>
  <c r="AI433" i="22" s="1"/>
  <c r="CY70" i="18"/>
  <c r="K432" i="22" s="1"/>
  <c r="AG432" i="22" s="1"/>
  <c r="AH432" i="22" s="1"/>
  <c r="AI432" i="22" s="1"/>
  <c r="CY69" i="18"/>
  <c r="K431" i="22" s="1"/>
  <c r="AG431" i="22" s="1"/>
  <c r="AH431" i="22" s="1"/>
  <c r="AI431" i="22" s="1"/>
  <c r="CY68" i="18"/>
  <c r="K430" i="22" s="1"/>
  <c r="AG430" i="22" s="1"/>
  <c r="AH430" i="22" s="1"/>
  <c r="AI430" i="22" s="1"/>
  <c r="CY67" i="18"/>
  <c r="K429" i="22" s="1"/>
  <c r="AG429" i="22" s="1"/>
  <c r="AH429" i="22" s="1"/>
  <c r="AI429" i="22" s="1"/>
  <c r="CY66" i="18"/>
  <c r="CY90" i="17"/>
  <c r="K427" i="22" s="1"/>
  <c r="AG427" i="22" s="1"/>
  <c r="AH427" i="22" s="1"/>
  <c r="AI427" i="22" s="1"/>
  <c r="CY89" i="17"/>
  <c r="K426" i="22" s="1"/>
  <c r="AG426" i="22" s="1"/>
  <c r="AH426" i="22" s="1"/>
  <c r="AI426" i="22" s="1"/>
  <c r="CY88" i="17"/>
  <c r="K425" i="22" s="1"/>
  <c r="AG425" i="22" s="1"/>
  <c r="AH425" i="22" s="1"/>
  <c r="AI425" i="22" s="1"/>
  <c r="CY87" i="17"/>
  <c r="K424" i="22" s="1"/>
  <c r="AG424" i="22" s="1"/>
  <c r="AH424" i="22" s="1"/>
  <c r="AI424" i="22" s="1"/>
  <c r="CY86" i="17"/>
  <c r="K423" i="22" s="1"/>
  <c r="AG423" i="22" s="1"/>
  <c r="AH423" i="22" s="1"/>
  <c r="AI423" i="22" s="1"/>
  <c r="CY85" i="17"/>
  <c r="K422" i="22" s="1"/>
  <c r="AG422" i="22" s="1"/>
  <c r="AH422" i="22" s="1"/>
  <c r="AI422" i="22" s="1"/>
  <c r="CY84" i="17"/>
  <c r="K421" i="22" s="1"/>
  <c r="AG421" i="22" s="1"/>
  <c r="AH421" i="22" s="1"/>
  <c r="AI421" i="22" s="1"/>
  <c r="CY83" i="17"/>
  <c r="K420" i="22" s="1"/>
  <c r="AG420" i="22" s="1"/>
  <c r="AH420" i="22" s="1"/>
  <c r="AI420" i="22" s="1"/>
  <c r="CY82" i="17"/>
  <c r="CY81" i="17"/>
  <c r="K418" i="22" s="1"/>
  <c r="AG418" i="22" s="1"/>
  <c r="AH418" i="22" s="1"/>
  <c r="AI418" i="22" s="1"/>
  <c r="CY80" i="17"/>
  <c r="K417" i="22" s="1"/>
  <c r="AG417" i="22" s="1"/>
  <c r="AH417" i="22" s="1"/>
  <c r="AI417" i="22" s="1"/>
  <c r="CY79" i="17"/>
  <c r="K416" i="22" s="1"/>
  <c r="AG416" i="22" s="1"/>
  <c r="AH416" i="22" s="1"/>
  <c r="AI416" i="22" s="1"/>
  <c r="CY78" i="17"/>
  <c r="K415" i="22" s="1"/>
  <c r="AG415" i="22" s="1"/>
  <c r="AH415" i="22" s="1"/>
  <c r="AI415" i="22" s="1"/>
  <c r="CY77" i="17"/>
  <c r="K414" i="22" s="1"/>
  <c r="AG414" i="22" s="1"/>
  <c r="AH414" i="22" s="1"/>
  <c r="AI414" i="22" s="1"/>
  <c r="CY76" i="17"/>
  <c r="K413" i="22" s="1"/>
  <c r="AG413" i="22" s="1"/>
  <c r="AH413" i="22" s="1"/>
  <c r="AI413" i="22" s="1"/>
  <c r="CY75" i="17"/>
  <c r="K412" i="22" s="1"/>
  <c r="AG412" i="22" s="1"/>
  <c r="AH412" i="22" s="1"/>
  <c r="AI412" i="22" s="1"/>
  <c r="CY74" i="17"/>
  <c r="K411" i="22" s="1"/>
  <c r="AG411" i="22" s="1"/>
  <c r="AH411" i="22" s="1"/>
  <c r="AI411" i="22" s="1"/>
  <c r="CY73" i="17"/>
  <c r="K410" i="22" s="1"/>
  <c r="AG410" i="22" s="1"/>
  <c r="AH410" i="22" s="1"/>
  <c r="AI410" i="22" s="1"/>
  <c r="CY72" i="17"/>
  <c r="K409" i="22" s="1"/>
  <c r="AG409" i="22" s="1"/>
  <c r="AH409" i="22" s="1"/>
  <c r="AI409" i="22" s="1"/>
  <c r="CY71" i="17"/>
  <c r="K408" i="22" s="1"/>
  <c r="AG408" i="22" s="1"/>
  <c r="AH408" i="22" s="1"/>
  <c r="AI408" i="22" s="1"/>
  <c r="CY70" i="17"/>
  <c r="K407" i="22" s="1"/>
  <c r="AG407" i="22" s="1"/>
  <c r="AH407" i="22" s="1"/>
  <c r="AI407" i="22" s="1"/>
  <c r="CY69" i="17"/>
  <c r="K406" i="22" s="1"/>
  <c r="AG406" i="22" s="1"/>
  <c r="AH406" i="22" s="1"/>
  <c r="AI406" i="22" s="1"/>
  <c r="CY68" i="17"/>
  <c r="K405" i="22" s="1"/>
  <c r="AG405" i="22" s="1"/>
  <c r="AH405" i="22" s="1"/>
  <c r="AI405" i="22" s="1"/>
  <c r="CY67" i="17"/>
  <c r="K404" i="22" s="1"/>
  <c r="AG404" i="22" s="1"/>
  <c r="AH404" i="22" s="1"/>
  <c r="AI404" i="22" s="1"/>
  <c r="CY66" i="17"/>
  <c r="CY90" i="16"/>
  <c r="K402" i="22" s="1"/>
  <c r="AG402" i="22" s="1"/>
  <c r="AH402" i="22" s="1"/>
  <c r="AI402" i="22" s="1"/>
  <c r="CY89" i="16"/>
  <c r="K401" i="22" s="1"/>
  <c r="AG401" i="22" s="1"/>
  <c r="AH401" i="22" s="1"/>
  <c r="AI401" i="22" s="1"/>
  <c r="CY88" i="16"/>
  <c r="K400" i="22" s="1"/>
  <c r="AG400" i="22" s="1"/>
  <c r="AH400" i="22" s="1"/>
  <c r="AI400" i="22" s="1"/>
  <c r="CY87" i="16"/>
  <c r="K399" i="22" s="1"/>
  <c r="AG399" i="22" s="1"/>
  <c r="AH399" i="22" s="1"/>
  <c r="AI399" i="22" s="1"/>
  <c r="CY86" i="16"/>
  <c r="K398" i="22" s="1"/>
  <c r="AG398" i="22" s="1"/>
  <c r="AH398" i="22" s="1"/>
  <c r="AI398" i="22" s="1"/>
  <c r="CY85" i="16"/>
  <c r="K397" i="22" s="1"/>
  <c r="AG397" i="22" s="1"/>
  <c r="AH397" i="22" s="1"/>
  <c r="AI397" i="22" s="1"/>
  <c r="CY84" i="16"/>
  <c r="K396" i="22" s="1"/>
  <c r="AG396" i="22" s="1"/>
  <c r="AH396" i="22" s="1"/>
  <c r="AI396" i="22" s="1"/>
  <c r="CY83" i="16"/>
  <c r="K395" i="22" s="1"/>
  <c r="AG395" i="22" s="1"/>
  <c r="AH395" i="22" s="1"/>
  <c r="AI395" i="22" s="1"/>
  <c r="CY82" i="16"/>
  <c r="K394" i="22" s="1"/>
  <c r="AG394" i="22" s="1"/>
  <c r="AH394" i="22" s="1"/>
  <c r="AI394" i="22" s="1"/>
  <c r="CY81" i="16"/>
  <c r="K393" i="22" s="1"/>
  <c r="AG393" i="22" s="1"/>
  <c r="AH393" i="22" s="1"/>
  <c r="AI393" i="22" s="1"/>
  <c r="CY80" i="16"/>
  <c r="K392" i="22" s="1"/>
  <c r="AG392" i="22" s="1"/>
  <c r="AH392" i="22" s="1"/>
  <c r="AI392" i="22" s="1"/>
  <c r="CY79" i="16"/>
  <c r="K391" i="22" s="1"/>
  <c r="AG391" i="22" s="1"/>
  <c r="AH391" i="22" s="1"/>
  <c r="AI391" i="22" s="1"/>
  <c r="CY78" i="16"/>
  <c r="K390" i="22" s="1"/>
  <c r="AG390" i="22" s="1"/>
  <c r="AH390" i="22" s="1"/>
  <c r="AI390" i="22" s="1"/>
  <c r="CY77" i="16"/>
  <c r="K389" i="22" s="1"/>
  <c r="AG389" i="22" s="1"/>
  <c r="AH389" i="22" s="1"/>
  <c r="AI389" i="22" s="1"/>
  <c r="CY76" i="16"/>
  <c r="K388" i="22" s="1"/>
  <c r="AG388" i="22" s="1"/>
  <c r="AH388" i="22" s="1"/>
  <c r="AI388" i="22" s="1"/>
  <c r="CY75" i="16"/>
  <c r="K387" i="22" s="1"/>
  <c r="AG387" i="22" s="1"/>
  <c r="AH387" i="22" s="1"/>
  <c r="AI387" i="22" s="1"/>
  <c r="CY74" i="16"/>
  <c r="CY73" i="16"/>
  <c r="K385" i="22" s="1"/>
  <c r="AG385" i="22" s="1"/>
  <c r="AH385" i="22" s="1"/>
  <c r="AI385" i="22" s="1"/>
  <c r="CY72" i="16"/>
  <c r="K384" i="22" s="1"/>
  <c r="AG384" i="22" s="1"/>
  <c r="AH384" i="22" s="1"/>
  <c r="AI384" i="22" s="1"/>
  <c r="CY71" i="16"/>
  <c r="K383" i="22" s="1"/>
  <c r="AG383" i="22" s="1"/>
  <c r="AH383" i="22" s="1"/>
  <c r="AI383" i="22" s="1"/>
  <c r="CY70" i="16"/>
  <c r="K382" i="22" s="1"/>
  <c r="AG382" i="22" s="1"/>
  <c r="AH382" i="22" s="1"/>
  <c r="AI382" i="22" s="1"/>
  <c r="CY69" i="16"/>
  <c r="K381" i="22" s="1"/>
  <c r="AG381" i="22" s="1"/>
  <c r="AH381" i="22" s="1"/>
  <c r="AI381" i="22" s="1"/>
  <c r="CY68" i="16"/>
  <c r="K380" i="22" s="1"/>
  <c r="AG380" i="22" s="1"/>
  <c r="AH380" i="22" s="1"/>
  <c r="AI380" i="22" s="1"/>
  <c r="CY67" i="16"/>
  <c r="K379" i="22" s="1"/>
  <c r="AG379" i="22" s="1"/>
  <c r="AH379" i="22" s="1"/>
  <c r="AI379" i="22" s="1"/>
  <c r="CY66" i="16"/>
  <c r="K378" i="22" s="1"/>
  <c r="AG378" i="22" s="1"/>
  <c r="AH378" i="22" s="1"/>
  <c r="AI378" i="22" s="1"/>
  <c r="CY90" i="15"/>
  <c r="K377" i="22" s="1"/>
  <c r="AG377" i="22" s="1"/>
  <c r="AH377" i="22" s="1"/>
  <c r="AI377" i="22" s="1"/>
  <c r="CY89" i="15"/>
  <c r="K376" i="22" s="1"/>
  <c r="AG376" i="22" s="1"/>
  <c r="AH376" i="22" s="1"/>
  <c r="AI376" i="22" s="1"/>
  <c r="CY88" i="15"/>
  <c r="K375" i="22" s="1"/>
  <c r="AG375" i="22" s="1"/>
  <c r="AH375" i="22" s="1"/>
  <c r="AI375" i="22" s="1"/>
  <c r="CY87" i="15"/>
  <c r="K374" i="22" s="1"/>
  <c r="AG374" i="22" s="1"/>
  <c r="AH374" i="22" s="1"/>
  <c r="AI374" i="22" s="1"/>
  <c r="CY86" i="15"/>
  <c r="K373" i="22" s="1"/>
  <c r="AG373" i="22" s="1"/>
  <c r="AH373" i="22" s="1"/>
  <c r="AI373" i="22" s="1"/>
  <c r="CY85" i="15"/>
  <c r="K372" i="22" s="1"/>
  <c r="AG372" i="22" s="1"/>
  <c r="AH372" i="22" s="1"/>
  <c r="AI372" i="22" s="1"/>
  <c r="CY84" i="15"/>
  <c r="K371" i="22" s="1"/>
  <c r="AG371" i="22" s="1"/>
  <c r="AH371" i="22" s="1"/>
  <c r="AI371" i="22" s="1"/>
  <c r="CY83" i="15"/>
  <c r="K370" i="22" s="1"/>
  <c r="AG370" i="22" s="1"/>
  <c r="AH370" i="22" s="1"/>
  <c r="AI370" i="22" s="1"/>
  <c r="CY82" i="15"/>
  <c r="K369" i="22" s="1"/>
  <c r="AG369" i="22" s="1"/>
  <c r="AH369" i="22" s="1"/>
  <c r="AI369" i="22" s="1"/>
  <c r="CY81" i="15"/>
  <c r="K368" i="22" s="1"/>
  <c r="AG368" i="22" s="1"/>
  <c r="AH368" i="22" s="1"/>
  <c r="AI368" i="22" s="1"/>
  <c r="CY80" i="15"/>
  <c r="K367" i="22" s="1"/>
  <c r="AG367" i="22" s="1"/>
  <c r="AH367" i="22" s="1"/>
  <c r="AI367" i="22" s="1"/>
  <c r="CY79" i="15"/>
  <c r="K366" i="22" s="1"/>
  <c r="AG366" i="22" s="1"/>
  <c r="AH366" i="22" s="1"/>
  <c r="AI366" i="22" s="1"/>
  <c r="CY78" i="15"/>
  <c r="K365" i="22" s="1"/>
  <c r="AG365" i="22" s="1"/>
  <c r="AH365" i="22" s="1"/>
  <c r="AI365" i="22" s="1"/>
  <c r="CY77" i="15"/>
  <c r="K364" i="22" s="1"/>
  <c r="AG364" i="22" s="1"/>
  <c r="AH364" i="22" s="1"/>
  <c r="AI364" i="22" s="1"/>
  <c r="CY76" i="15"/>
  <c r="K363" i="22" s="1"/>
  <c r="AG363" i="22" s="1"/>
  <c r="AH363" i="22" s="1"/>
  <c r="AI363" i="22" s="1"/>
  <c r="CY75" i="15"/>
  <c r="K362" i="22" s="1"/>
  <c r="AG362" i="22" s="1"/>
  <c r="AH362" i="22" s="1"/>
  <c r="AI362" i="22" s="1"/>
  <c r="CY74" i="15"/>
  <c r="K361" i="22" s="1"/>
  <c r="AG361" i="22" s="1"/>
  <c r="AH361" i="22" s="1"/>
  <c r="AI361" i="22" s="1"/>
  <c r="CY73" i="15"/>
  <c r="K360" i="22" s="1"/>
  <c r="AG360" i="22" s="1"/>
  <c r="AH360" i="22" s="1"/>
  <c r="AI360" i="22" s="1"/>
  <c r="CY72" i="15"/>
  <c r="CY71" i="15"/>
  <c r="K358" i="22" s="1"/>
  <c r="AG358" i="22" s="1"/>
  <c r="AH358" i="22" s="1"/>
  <c r="AI358" i="22" s="1"/>
  <c r="CY70" i="15"/>
  <c r="K357" i="22" s="1"/>
  <c r="AG357" i="22" s="1"/>
  <c r="AH357" i="22" s="1"/>
  <c r="AI357" i="22" s="1"/>
  <c r="CY69" i="15"/>
  <c r="K356" i="22" s="1"/>
  <c r="AG356" i="22" s="1"/>
  <c r="AH356" i="22" s="1"/>
  <c r="AI356" i="22" s="1"/>
  <c r="CY68" i="15"/>
  <c r="K355" i="22" s="1"/>
  <c r="AG355" i="22" s="1"/>
  <c r="AH355" i="22" s="1"/>
  <c r="AI355" i="22" s="1"/>
  <c r="CY67" i="15"/>
  <c r="K354" i="22" s="1"/>
  <c r="AG354" i="22" s="1"/>
  <c r="AH354" i="22" s="1"/>
  <c r="AI354" i="22" s="1"/>
  <c r="CY66" i="15"/>
  <c r="K353" i="22" s="1"/>
  <c r="AG353" i="22" s="1"/>
  <c r="AH353" i="22" s="1"/>
  <c r="AI353" i="22" s="1"/>
  <c r="CY90" i="14"/>
  <c r="K352" i="22" s="1"/>
  <c r="AG352" i="22" s="1"/>
  <c r="AH352" i="22" s="1"/>
  <c r="AI352" i="22" s="1"/>
  <c r="CY89" i="14"/>
  <c r="K351" i="22" s="1"/>
  <c r="AG351" i="22" s="1"/>
  <c r="AH351" i="22" s="1"/>
  <c r="AI351" i="22" s="1"/>
  <c r="CY88" i="14"/>
  <c r="K350" i="22" s="1"/>
  <c r="AG350" i="22" s="1"/>
  <c r="AH350" i="22" s="1"/>
  <c r="AI350" i="22" s="1"/>
  <c r="CY87" i="14"/>
  <c r="K349" i="22" s="1"/>
  <c r="AG349" i="22" s="1"/>
  <c r="AH349" i="22" s="1"/>
  <c r="AI349" i="22" s="1"/>
  <c r="CY86" i="14"/>
  <c r="K348" i="22" s="1"/>
  <c r="AG348" i="22" s="1"/>
  <c r="AH348" i="22" s="1"/>
  <c r="AI348" i="22" s="1"/>
  <c r="CY85" i="14"/>
  <c r="K347" i="22" s="1"/>
  <c r="AG347" i="22" s="1"/>
  <c r="AH347" i="22" s="1"/>
  <c r="AI347" i="22" s="1"/>
  <c r="CY84" i="14"/>
  <c r="K346" i="22" s="1"/>
  <c r="AG346" i="22" s="1"/>
  <c r="AH346" i="22" s="1"/>
  <c r="AI346" i="22" s="1"/>
  <c r="CY83" i="14"/>
  <c r="K345" i="22" s="1"/>
  <c r="AG345" i="22" s="1"/>
  <c r="AH345" i="22" s="1"/>
  <c r="AI345" i="22" s="1"/>
  <c r="CY82" i="14"/>
  <c r="K344" i="22" s="1"/>
  <c r="AG344" i="22" s="1"/>
  <c r="AH344" i="22" s="1"/>
  <c r="AI344" i="22" s="1"/>
  <c r="CY81" i="14"/>
  <c r="K343" i="22" s="1"/>
  <c r="AG343" i="22" s="1"/>
  <c r="AH343" i="22" s="1"/>
  <c r="AI343" i="22" s="1"/>
  <c r="CY80" i="14"/>
  <c r="K342" i="22" s="1"/>
  <c r="AG342" i="22" s="1"/>
  <c r="AH342" i="22" s="1"/>
  <c r="AI342" i="22" s="1"/>
  <c r="CY79" i="14"/>
  <c r="K341" i="22" s="1"/>
  <c r="AG341" i="22" s="1"/>
  <c r="AH341" i="22" s="1"/>
  <c r="AI341" i="22" s="1"/>
  <c r="CY78" i="14"/>
  <c r="K340" i="22" s="1"/>
  <c r="AG340" i="22" s="1"/>
  <c r="AH340" i="22" s="1"/>
  <c r="AI340" i="22" s="1"/>
  <c r="CY77" i="14"/>
  <c r="K339" i="22" s="1"/>
  <c r="AG339" i="22" s="1"/>
  <c r="AH339" i="22" s="1"/>
  <c r="AI339" i="22" s="1"/>
  <c r="CY76" i="14"/>
  <c r="K338" i="22" s="1"/>
  <c r="AG338" i="22" s="1"/>
  <c r="AH338" i="22" s="1"/>
  <c r="AI338" i="22" s="1"/>
  <c r="CY75" i="14"/>
  <c r="K337" i="22" s="1"/>
  <c r="AG337" i="22" s="1"/>
  <c r="AH337" i="22" s="1"/>
  <c r="AI337" i="22" s="1"/>
  <c r="CY74" i="14"/>
  <c r="K336" i="22" s="1"/>
  <c r="AG336" i="22" s="1"/>
  <c r="AH336" i="22" s="1"/>
  <c r="AI336" i="22" s="1"/>
  <c r="CY73" i="14"/>
  <c r="K335" i="22" s="1"/>
  <c r="AG335" i="22" s="1"/>
  <c r="AH335" i="22" s="1"/>
  <c r="AI335" i="22" s="1"/>
  <c r="CY72" i="14"/>
  <c r="K334" i="22" s="1"/>
  <c r="AG334" i="22" s="1"/>
  <c r="AH334" i="22" s="1"/>
  <c r="AI334" i="22" s="1"/>
  <c r="CY71" i="14"/>
  <c r="K333" i="22" s="1"/>
  <c r="AG333" i="22" s="1"/>
  <c r="AH333" i="22" s="1"/>
  <c r="AI333" i="22" s="1"/>
  <c r="CY70" i="14"/>
  <c r="K332" i="22" s="1"/>
  <c r="AG332" i="22" s="1"/>
  <c r="AH332" i="22" s="1"/>
  <c r="AI332" i="22" s="1"/>
  <c r="CY69" i="14"/>
  <c r="K331" i="22" s="1"/>
  <c r="AG331" i="22" s="1"/>
  <c r="AH331" i="22" s="1"/>
  <c r="AI331" i="22" s="1"/>
  <c r="CY68" i="14"/>
  <c r="K330" i="22" s="1"/>
  <c r="AG330" i="22" s="1"/>
  <c r="AH330" i="22" s="1"/>
  <c r="AI330" i="22" s="1"/>
  <c r="CY67" i="14"/>
  <c r="K329" i="22" s="1"/>
  <c r="AG329" i="22" s="1"/>
  <c r="AH329" i="22" s="1"/>
  <c r="AI329" i="22" s="1"/>
  <c r="CY66" i="14"/>
  <c r="K328" i="22" s="1"/>
  <c r="AG328" i="22" s="1"/>
  <c r="AH328" i="22" s="1"/>
  <c r="AI328" i="22" s="1"/>
  <c r="CY90" i="13"/>
  <c r="K327" i="22" s="1"/>
  <c r="AG327" i="22" s="1"/>
  <c r="AH327" i="22" s="1"/>
  <c r="AI327" i="22" s="1"/>
  <c r="CY89" i="13"/>
  <c r="K326" i="22" s="1"/>
  <c r="AG326" i="22" s="1"/>
  <c r="AH326" i="22" s="1"/>
  <c r="AI326" i="22" s="1"/>
  <c r="CY88" i="13"/>
  <c r="K325" i="22" s="1"/>
  <c r="AG325" i="22" s="1"/>
  <c r="AH325" i="22" s="1"/>
  <c r="AI325" i="22" s="1"/>
  <c r="CY87" i="13"/>
  <c r="K324" i="22" s="1"/>
  <c r="AG324" i="22" s="1"/>
  <c r="AH324" i="22" s="1"/>
  <c r="AI324" i="22" s="1"/>
  <c r="CY86" i="13"/>
  <c r="K323" i="22" s="1"/>
  <c r="AG323" i="22" s="1"/>
  <c r="AH323" i="22" s="1"/>
  <c r="AI323" i="22" s="1"/>
  <c r="CY85" i="13"/>
  <c r="K322" i="22" s="1"/>
  <c r="AG322" i="22" s="1"/>
  <c r="AH322" i="22" s="1"/>
  <c r="AI322" i="22" s="1"/>
  <c r="CY84" i="13"/>
  <c r="K321" i="22" s="1"/>
  <c r="AG321" i="22" s="1"/>
  <c r="AH321" i="22" s="1"/>
  <c r="AI321" i="22" s="1"/>
  <c r="CY83" i="13"/>
  <c r="K320" i="22" s="1"/>
  <c r="AG320" i="22" s="1"/>
  <c r="AH320" i="22" s="1"/>
  <c r="AI320" i="22" s="1"/>
  <c r="CY82" i="13"/>
  <c r="K319" i="22" s="1"/>
  <c r="AG319" i="22" s="1"/>
  <c r="AH319" i="22" s="1"/>
  <c r="AI319" i="22" s="1"/>
  <c r="CY81" i="13"/>
  <c r="K318" i="22" s="1"/>
  <c r="AG318" i="22" s="1"/>
  <c r="AH318" i="22" s="1"/>
  <c r="AI318" i="22" s="1"/>
  <c r="CY80" i="13"/>
  <c r="K317" i="22" s="1"/>
  <c r="AG317" i="22" s="1"/>
  <c r="AH317" i="22" s="1"/>
  <c r="AI317" i="22" s="1"/>
  <c r="CY79" i="13"/>
  <c r="K316" i="22" s="1"/>
  <c r="AG316" i="22" s="1"/>
  <c r="AH316" i="22" s="1"/>
  <c r="AI316" i="22" s="1"/>
  <c r="CY78" i="13"/>
  <c r="K315" i="22" s="1"/>
  <c r="AG315" i="22" s="1"/>
  <c r="AH315" i="22" s="1"/>
  <c r="AI315" i="22" s="1"/>
  <c r="CY77" i="13"/>
  <c r="K314" i="22" s="1"/>
  <c r="AG314" i="22" s="1"/>
  <c r="AH314" i="22" s="1"/>
  <c r="AI314" i="22" s="1"/>
  <c r="CY76" i="13"/>
  <c r="K313" i="22" s="1"/>
  <c r="AG313" i="22" s="1"/>
  <c r="AH313" i="22" s="1"/>
  <c r="AI313" i="22" s="1"/>
  <c r="CY75" i="13"/>
  <c r="K312" i="22" s="1"/>
  <c r="AG312" i="22" s="1"/>
  <c r="AH312" i="22" s="1"/>
  <c r="AI312" i="22" s="1"/>
  <c r="CY74" i="13"/>
  <c r="K311" i="22" s="1"/>
  <c r="AG311" i="22" s="1"/>
  <c r="AH311" i="22" s="1"/>
  <c r="AI311" i="22" s="1"/>
  <c r="CY73" i="13"/>
  <c r="K310" i="22" s="1"/>
  <c r="AG310" i="22" s="1"/>
  <c r="AH310" i="22" s="1"/>
  <c r="AI310" i="22" s="1"/>
  <c r="CY72" i="13"/>
  <c r="K309" i="22" s="1"/>
  <c r="AG309" i="22" s="1"/>
  <c r="AH309" i="22" s="1"/>
  <c r="AI309" i="22" s="1"/>
  <c r="CY71" i="13"/>
  <c r="K308" i="22" s="1"/>
  <c r="AG308" i="22" s="1"/>
  <c r="AH308" i="22" s="1"/>
  <c r="AI308" i="22" s="1"/>
  <c r="CY70" i="13"/>
  <c r="K307" i="22" s="1"/>
  <c r="AG307" i="22" s="1"/>
  <c r="AH307" i="22" s="1"/>
  <c r="AI307" i="22" s="1"/>
  <c r="CY69" i="13"/>
  <c r="K306" i="22" s="1"/>
  <c r="AG306" i="22" s="1"/>
  <c r="AH306" i="22" s="1"/>
  <c r="AI306" i="22" s="1"/>
  <c r="CY68" i="13"/>
  <c r="K305" i="22" s="1"/>
  <c r="AG305" i="22" s="1"/>
  <c r="AH305" i="22" s="1"/>
  <c r="AI305" i="22" s="1"/>
  <c r="CY67" i="13"/>
  <c r="K304" i="22" s="1"/>
  <c r="AG304" i="22" s="1"/>
  <c r="AH304" i="22" s="1"/>
  <c r="AI304" i="22" s="1"/>
  <c r="CY66" i="13"/>
  <c r="CY90" i="12"/>
  <c r="K302" i="22" s="1"/>
  <c r="AG302" i="22" s="1"/>
  <c r="AH302" i="22" s="1"/>
  <c r="AI302" i="22" s="1"/>
  <c r="CY89" i="12"/>
  <c r="K301" i="22" s="1"/>
  <c r="AG301" i="22" s="1"/>
  <c r="AH301" i="22" s="1"/>
  <c r="AI301" i="22" s="1"/>
  <c r="CY88" i="12"/>
  <c r="K300" i="22" s="1"/>
  <c r="AG300" i="22" s="1"/>
  <c r="AH300" i="22" s="1"/>
  <c r="AI300" i="22" s="1"/>
  <c r="CY87" i="12"/>
  <c r="K299" i="22" s="1"/>
  <c r="AG299" i="22" s="1"/>
  <c r="AH299" i="22" s="1"/>
  <c r="AI299" i="22" s="1"/>
  <c r="CY86" i="12"/>
  <c r="K298" i="22" s="1"/>
  <c r="AG298" i="22" s="1"/>
  <c r="AH298" i="22" s="1"/>
  <c r="AI298" i="22" s="1"/>
  <c r="CY85" i="12"/>
  <c r="K297" i="22" s="1"/>
  <c r="AG297" i="22" s="1"/>
  <c r="AH297" i="22" s="1"/>
  <c r="AI297" i="22" s="1"/>
  <c r="CY84" i="12"/>
  <c r="K296" i="22" s="1"/>
  <c r="AG296" i="22" s="1"/>
  <c r="AH296" i="22" s="1"/>
  <c r="AI296" i="22" s="1"/>
  <c r="CY83" i="12"/>
  <c r="K295" i="22" s="1"/>
  <c r="AG295" i="22" s="1"/>
  <c r="AH295" i="22" s="1"/>
  <c r="AI295" i="22" s="1"/>
  <c r="CY82" i="12"/>
  <c r="K294" i="22" s="1"/>
  <c r="AG294" i="22" s="1"/>
  <c r="AH294" i="22" s="1"/>
  <c r="AI294" i="22" s="1"/>
  <c r="CY81" i="12"/>
  <c r="K293" i="22" s="1"/>
  <c r="AG293" i="22" s="1"/>
  <c r="AH293" i="22" s="1"/>
  <c r="AI293" i="22" s="1"/>
  <c r="CY80" i="12"/>
  <c r="K292" i="22" s="1"/>
  <c r="AG292" i="22" s="1"/>
  <c r="AH292" i="22" s="1"/>
  <c r="AI292" i="22" s="1"/>
  <c r="CY79" i="12"/>
  <c r="K291" i="22" s="1"/>
  <c r="AG291" i="22" s="1"/>
  <c r="AH291" i="22" s="1"/>
  <c r="AI291" i="22" s="1"/>
  <c r="CY78" i="12"/>
  <c r="K290" i="22" s="1"/>
  <c r="AG290" i="22" s="1"/>
  <c r="AH290" i="22" s="1"/>
  <c r="AI290" i="22" s="1"/>
  <c r="CY77" i="12"/>
  <c r="K289" i="22" s="1"/>
  <c r="AG289" i="22" s="1"/>
  <c r="AH289" i="22" s="1"/>
  <c r="AI289" i="22" s="1"/>
  <c r="CY76" i="12"/>
  <c r="K288" i="22" s="1"/>
  <c r="AG288" i="22" s="1"/>
  <c r="AH288" i="22" s="1"/>
  <c r="AI288" i="22" s="1"/>
  <c r="CY75" i="12"/>
  <c r="K287" i="22" s="1"/>
  <c r="AG287" i="22" s="1"/>
  <c r="AH287" i="22" s="1"/>
  <c r="AI287" i="22" s="1"/>
  <c r="CY74" i="12"/>
  <c r="K286" i="22" s="1"/>
  <c r="AG286" i="22" s="1"/>
  <c r="AH286" i="22" s="1"/>
  <c r="AI286" i="22" s="1"/>
  <c r="CY73" i="12"/>
  <c r="K285" i="22" s="1"/>
  <c r="AG285" i="22" s="1"/>
  <c r="AH285" i="22" s="1"/>
  <c r="AI285" i="22" s="1"/>
  <c r="CY72" i="12"/>
  <c r="K284" i="22" s="1"/>
  <c r="AG284" i="22" s="1"/>
  <c r="AH284" i="22" s="1"/>
  <c r="AI284" i="22" s="1"/>
  <c r="CY71" i="12"/>
  <c r="K283" i="22" s="1"/>
  <c r="AG283" i="22" s="1"/>
  <c r="AH283" i="22" s="1"/>
  <c r="AI283" i="22" s="1"/>
  <c r="CY70" i="12"/>
  <c r="K282" i="22" s="1"/>
  <c r="AG282" i="22" s="1"/>
  <c r="AH282" i="22" s="1"/>
  <c r="AI282" i="22" s="1"/>
  <c r="CY69" i="12"/>
  <c r="K281" i="22" s="1"/>
  <c r="AG281" i="22" s="1"/>
  <c r="AH281" i="22" s="1"/>
  <c r="AI281" i="22" s="1"/>
  <c r="CY68" i="12"/>
  <c r="K280" i="22" s="1"/>
  <c r="AG280" i="22" s="1"/>
  <c r="AH280" i="22" s="1"/>
  <c r="AI280" i="22" s="1"/>
  <c r="CY67" i="12"/>
  <c r="K279" i="22" s="1"/>
  <c r="AG279" i="22" s="1"/>
  <c r="AH279" i="22" s="1"/>
  <c r="AI279" i="22" s="1"/>
  <c r="CY66" i="12"/>
  <c r="K278" i="22" s="1"/>
  <c r="AG278" i="22" s="1"/>
  <c r="AH278" i="22" s="1"/>
  <c r="AI278" i="22" s="1"/>
  <c r="CY90" i="11"/>
  <c r="K277" i="22" s="1"/>
  <c r="AG277" i="22" s="1"/>
  <c r="AH277" i="22" s="1"/>
  <c r="AI277" i="22" s="1"/>
  <c r="CY89" i="11"/>
  <c r="K276" i="22" s="1"/>
  <c r="AG276" i="22" s="1"/>
  <c r="AH276" i="22" s="1"/>
  <c r="AI276" i="22" s="1"/>
  <c r="CY88" i="11"/>
  <c r="K275" i="22" s="1"/>
  <c r="AG275" i="22" s="1"/>
  <c r="AH275" i="22" s="1"/>
  <c r="AI275" i="22" s="1"/>
  <c r="CY87" i="11"/>
  <c r="K274" i="22" s="1"/>
  <c r="AG274" i="22" s="1"/>
  <c r="AH274" i="22" s="1"/>
  <c r="AI274" i="22" s="1"/>
  <c r="CY86" i="11"/>
  <c r="K273" i="22" s="1"/>
  <c r="AG273" i="22" s="1"/>
  <c r="AH273" i="22" s="1"/>
  <c r="AI273" i="22" s="1"/>
  <c r="CY85" i="11"/>
  <c r="K272" i="22" s="1"/>
  <c r="AG272" i="22" s="1"/>
  <c r="AH272" i="22" s="1"/>
  <c r="AI272" i="22" s="1"/>
  <c r="CY84" i="11"/>
  <c r="K271" i="22" s="1"/>
  <c r="AG271" i="22" s="1"/>
  <c r="AH271" i="22" s="1"/>
  <c r="AI271" i="22" s="1"/>
  <c r="CY83" i="11"/>
  <c r="K270" i="22" s="1"/>
  <c r="AG270" i="22" s="1"/>
  <c r="AH270" i="22" s="1"/>
  <c r="AI270" i="22" s="1"/>
  <c r="CY82" i="11"/>
  <c r="K269" i="22" s="1"/>
  <c r="AG269" i="22" s="1"/>
  <c r="AH269" i="22" s="1"/>
  <c r="AI269" i="22" s="1"/>
  <c r="CY81" i="11"/>
  <c r="K268" i="22" s="1"/>
  <c r="AG268" i="22" s="1"/>
  <c r="AH268" i="22" s="1"/>
  <c r="AI268" i="22" s="1"/>
  <c r="CY80" i="11"/>
  <c r="K267" i="22" s="1"/>
  <c r="AG267" i="22" s="1"/>
  <c r="AH267" i="22" s="1"/>
  <c r="AI267" i="22" s="1"/>
  <c r="CY79" i="11"/>
  <c r="K266" i="22" s="1"/>
  <c r="AG266" i="22" s="1"/>
  <c r="AH266" i="22" s="1"/>
  <c r="AI266" i="22" s="1"/>
  <c r="CY78" i="11"/>
  <c r="K265" i="22" s="1"/>
  <c r="AG265" i="22" s="1"/>
  <c r="AH265" i="22" s="1"/>
  <c r="AI265" i="22" s="1"/>
  <c r="CY77" i="11"/>
  <c r="K264" i="22" s="1"/>
  <c r="AG264" i="22" s="1"/>
  <c r="AH264" i="22" s="1"/>
  <c r="AI264" i="22" s="1"/>
  <c r="CY76" i="11"/>
  <c r="K263" i="22" s="1"/>
  <c r="AG263" i="22" s="1"/>
  <c r="AH263" i="22" s="1"/>
  <c r="AI263" i="22" s="1"/>
  <c r="CY75" i="11"/>
  <c r="K262" i="22" s="1"/>
  <c r="AG262" i="22" s="1"/>
  <c r="AH262" i="22" s="1"/>
  <c r="AI262" i="22" s="1"/>
  <c r="CY74" i="11"/>
  <c r="K261" i="22" s="1"/>
  <c r="AG261" i="22" s="1"/>
  <c r="AH261" i="22" s="1"/>
  <c r="AI261" i="22" s="1"/>
  <c r="CY73" i="11"/>
  <c r="CY72" i="11"/>
  <c r="K259" i="22" s="1"/>
  <c r="AG259" i="22" s="1"/>
  <c r="AH259" i="22" s="1"/>
  <c r="AI259" i="22" s="1"/>
  <c r="CY71" i="11"/>
  <c r="K258" i="22" s="1"/>
  <c r="AG258" i="22" s="1"/>
  <c r="AH258" i="22" s="1"/>
  <c r="AI258" i="22" s="1"/>
  <c r="CY70" i="11"/>
  <c r="K257" i="22" s="1"/>
  <c r="AG257" i="22" s="1"/>
  <c r="AH257" i="22" s="1"/>
  <c r="AI257" i="22" s="1"/>
  <c r="CY69" i="11"/>
  <c r="K256" i="22" s="1"/>
  <c r="AG256" i="22" s="1"/>
  <c r="AH256" i="22" s="1"/>
  <c r="AI256" i="22" s="1"/>
  <c r="CY68" i="11"/>
  <c r="K255" i="22" s="1"/>
  <c r="AG255" i="22" s="1"/>
  <c r="AH255" i="22" s="1"/>
  <c r="AI255" i="22" s="1"/>
  <c r="CY67" i="11"/>
  <c r="K254" i="22" s="1"/>
  <c r="AG254" i="22" s="1"/>
  <c r="AH254" i="22" s="1"/>
  <c r="AI254" i="22" s="1"/>
  <c r="CY66" i="11"/>
  <c r="CY90" i="10"/>
  <c r="K252" i="22" s="1"/>
  <c r="AG252" i="22" s="1"/>
  <c r="AH252" i="22" s="1"/>
  <c r="AI252" i="22" s="1"/>
  <c r="CY89" i="10"/>
  <c r="K251" i="22" s="1"/>
  <c r="AG251" i="22" s="1"/>
  <c r="AH251" i="22" s="1"/>
  <c r="AI251" i="22" s="1"/>
  <c r="CY88" i="10"/>
  <c r="K250" i="22" s="1"/>
  <c r="AG250" i="22" s="1"/>
  <c r="AH250" i="22" s="1"/>
  <c r="AI250" i="22" s="1"/>
  <c r="CY87" i="10"/>
  <c r="K249" i="22" s="1"/>
  <c r="AG249" i="22" s="1"/>
  <c r="AH249" i="22" s="1"/>
  <c r="AI249" i="22" s="1"/>
  <c r="CY86" i="10"/>
  <c r="K248" i="22" s="1"/>
  <c r="AG248" i="22" s="1"/>
  <c r="AH248" i="22" s="1"/>
  <c r="AI248" i="22" s="1"/>
  <c r="CY85" i="10"/>
  <c r="K247" i="22" s="1"/>
  <c r="AG247" i="22" s="1"/>
  <c r="AH247" i="22" s="1"/>
  <c r="AI247" i="22" s="1"/>
  <c r="CY84" i="10"/>
  <c r="K246" i="22" s="1"/>
  <c r="AG246" i="22" s="1"/>
  <c r="AH246" i="22" s="1"/>
  <c r="AI246" i="22" s="1"/>
  <c r="CY83" i="10"/>
  <c r="K245" i="22" s="1"/>
  <c r="AG245" i="22" s="1"/>
  <c r="AH245" i="22" s="1"/>
  <c r="AI245" i="22" s="1"/>
  <c r="CY82" i="10"/>
  <c r="K244" i="22" s="1"/>
  <c r="AG244" i="22" s="1"/>
  <c r="AH244" i="22" s="1"/>
  <c r="AI244" i="22" s="1"/>
  <c r="CY81" i="10"/>
  <c r="K243" i="22" s="1"/>
  <c r="AG243" i="22" s="1"/>
  <c r="AH243" i="22" s="1"/>
  <c r="AI243" i="22" s="1"/>
  <c r="CY80" i="10"/>
  <c r="K242" i="22" s="1"/>
  <c r="AG242" i="22" s="1"/>
  <c r="AH242" i="22" s="1"/>
  <c r="AI242" i="22" s="1"/>
  <c r="CY79" i="10"/>
  <c r="K241" i="22" s="1"/>
  <c r="AG241" i="22" s="1"/>
  <c r="AH241" i="22" s="1"/>
  <c r="AI241" i="22" s="1"/>
  <c r="CY78" i="10"/>
  <c r="K240" i="22" s="1"/>
  <c r="AG240" i="22" s="1"/>
  <c r="AH240" i="22" s="1"/>
  <c r="AI240" i="22" s="1"/>
  <c r="CY77" i="10"/>
  <c r="K239" i="22" s="1"/>
  <c r="AG239" i="22" s="1"/>
  <c r="AH239" i="22" s="1"/>
  <c r="AI239" i="22" s="1"/>
  <c r="CY76" i="10"/>
  <c r="K238" i="22" s="1"/>
  <c r="AG238" i="22" s="1"/>
  <c r="AH238" i="22" s="1"/>
  <c r="AI238" i="22" s="1"/>
  <c r="CY75" i="10"/>
  <c r="K237" i="22" s="1"/>
  <c r="AG237" i="22" s="1"/>
  <c r="AH237" i="22" s="1"/>
  <c r="AI237" i="22" s="1"/>
  <c r="CY74" i="10"/>
  <c r="K236" i="22" s="1"/>
  <c r="AG236" i="22" s="1"/>
  <c r="AH236" i="22" s="1"/>
  <c r="AI236" i="22" s="1"/>
  <c r="CY73" i="10"/>
  <c r="K235" i="22" s="1"/>
  <c r="AG235" i="22" s="1"/>
  <c r="AH235" i="22" s="1"/>
  <c r="AI235" i="22" s="1"/>
  <c r="CY72" i="10"/>
  <c r="K234" i="22" s="1"/>
  <c r="AG234" i="22" s="1"/>
  <c r="AH234" i="22" s="1"/>
  <c r="AI234" i="22" s="1"/>
  <c r="CY71" i="10"/>
  <c r="K233" i="22" s="1"/>
  <c r="AG233" i="22" s="1"/>
  <c r="AH233" i="22" s="1"/>
  <c r="AI233" i="22" s="1"/>
  <c r="CY70" i="10"/>
  <c r="K232" i="22" s="1"/>
  <c r="AG232" i="22" s="1"/>
  <c r="AH232" i="22" s="1"/>
  <c r="AI232" i="22" s="1"/>
  <c r="CY69" i="10"/>
  <c r="K231" i="22" s="1"/>
  <c r="AG231" i="22" s="1"/>
  <c r="AH231" i="22" s="1"/>
  <c r="AI231" i="22" s="1"/>
  <c r="CY68" i="10"/>
  <c r="K230" i="22" s="1"/>
  <c r="AG230" i="22" s="1"/>
  <c r="AH230" i="22" s="1"/>
  <c r="AI230" i="22" s="1"/>
  <c r="CY67" i="10"/>
  <c r="K229" i="22" s="1"/>
  <c r="AG229" i="22" s="1"/>
  <c r="AH229" i="22" s="1"/>
  <c r="AI229" i="22" s="1"/>
  <c r="CY66" i="10"/>
  <c r="K228" i="22" s="1"/>
  <c r="AG228" i="22" s="1"/>
  <c r="AH228" i="22" s="1"/>
  <c r="AI228" i="22" s="1"/>
  <c r="CY90" i="9"/>
  <c r="K227" i="22" s="1"/>
  <c r="AG227" i="22" s="1"/>
  <c r="AH227" i="22" s="1"/>
  <c r="AI227" i="22" s="1"/>
  <c r="CY89" i="9"/>
  <c r="K226" i="22" s="1"/>
  <c r="AG226" i="22" s="1"/>
  <c r="AH226" i="22" s="1"/>
  <c r="AI226" i="22" s="1"/>
  <c r="CY88" i="9"/>
  <c r="K225" i="22" s="1"/>
  <c r="AG225" i="22" s="1"/>
  <c r="AH225" i="22" s="1"/>
  <c r="AI225" i="22" s="1"/>
  <c r="CY87" i="9"/>
  <c r="K224" i="22" s="1"/>
  <c r="AG224" i="22" s="1"/>
  <c r="AH224" i="22" s="1"/>
  <c r="AI224" i="22" s="1"/>
  <c r="CY86" i="9"/>
  <c r="K223" i="22" s="1"/>
  <c r="AG223" i="22" s="1"/>
  <c r="AH223" i="22" s="1"/>
  <c r="AI223" i="22" s="1"/>
  <c r="CY85" i="9"/>
  <c r="CY84" i="9"/>
  <c r="K221" i="22" s="1"/>
  <c r="AG221" i="22" s="1"/>
  <c r="AH221" i="22" s="1"/>
  <c r="AI221" i="22" s="1"/>
  <c r="CY83" i="9"/>
  <c r="K220" i="22" s="1"/>
  <c r="AG220" i="22" s="1"/>
  <c r="AH220" i="22" s="1"/>
  <c r="AI220" i="22" s="1"/>
  <c r="CY82" i="9"/>
  <c r="K219" i="22" s="1"/>
  <c r="AG219" i="22" s="1"/>
  <c r="AH219" i="22" s="1"/>
  <c r="AI219" i="22" s="1"/>
  <c r="CY81" i="9"/>
  <c r="K218" i="22" s="1"/>
  <c r="AG218" i="22" s="1"/>
  <c r="AH218" i="22" s="1"/>
  <c r="AI218" i="22" s="1"/>
  <c r="CY80" i="9"/>
  <c r="K217" i="22" s="1"/>
  <c r="AG217" i="22" s="1"/>
  <c r="AH217" i="22" s="1"/>
  <c r="AI217" i="22" s="1"/>
  <c r="CY79" i="9"/>
  <c r="K216" i="22" s="1"/>
  <c r="AG216" i="22" s="1"/>
  <c r="AH216" i="22" s="1"/>
  <c r="AI216" i="22" s="1"/>
  <c r="CY78" i="9"/>
  <c r="K215" i="22" s="1"/>
  <c r="AG215" i="22" s="1"/>
  <c r="AH215" i="22" s="1"/>
  <c r="AI215" i="22" s="1"/>
  <c r="CY77" i="9"/>
  <c r="K214" i="22" s="1"/>
  <c r="AG214" i="22" s="1"/>
  <c r="AH214" i="22" s="1"/>
  <c r="AI214" i="22" s="1"/>
  <c r="CY76" i="9"/>
  <c r="K213" i="22" s="1"/>
  <c r="AG213" i="22" s="1"/>
  <c r="AH213" i="22" s="1"/>
  <c r="AI213" i="22" s="1"/>
  <c r="CY75" i="9"/>
  <c r="K212" i="22" s="1"/>
  <c r="AG212" i="22" s="1"/>
  <c r="AH212" i="22" s="1"/>
  <c r="AI212" i="22" s="1"/>
  <c r="CY74" i="9"/>
  <c r="K211" i="22" s="1"/>
  <c r="AG211" i="22" s="1"/>
  <c r="AH211" i="22" s="1"/>
  <c r="AI211" i="22" s="1"/>
  <c r="CY73" i="9"/>
  <c r="K210" i="22" s="1"/>
  <c r="AG210" i="22" s="1"/>
  <c r="AH210" i="22" s="1"/>
  <c r="AI210" i="22" s="1"/>
  <c r="CY72" i="9"/>
  <c r="K209" i="22" s="1"/>
  <c r="AG209" i="22" s="1"/>
  <c r="AH209" i="22" s="1"/>
  <c r="AI209" i="22" s="1"/>
  <c r="CY71" i="9"/>
  <c r="K208" i="22" s="1"/>
  <c r="AG208" i="22" s="1"/>
  <c r="AH208" i="22" s="1"/>
  <c r="AI208" i="22" s="1"/>
  <c r="CY70" i="9"/>
  <c r="K207" i="22" s="1"/>
  <c r="AG207" i="22" s="1"/>
  <c r="AH207" i="22" s="1"/>
  <c r="AI207" i="22" s="1"/>
  <c r="CY69" i="9"/>
  <c r="K206" i="22" s="1"/>
  <c r="AG206" i="22" s="1"/>
  <c r="AH206" i="22" s="1"/>
  <c r="AI206" i="22" s="1"/>
  <c r="CY68" i="9"/>
  <c r="K205" i="22" s="1"/>
  <c r="AG205" i="22" s="1"/>
  <c r="AH205" i="22" s="1"/>
  <c r="AI205" i="22" s="1"/>
  <c r="CY67" i="9"/>
  <c r="K204" i="22" s="1"/>
  <c r="AG204" i="22" s="1"/>
  <c r="AH204" i="22" s="1"/>
  <c r="AI204" i="22" s="1"/>
  <c r="CY66" i="9"/>
  <c r="CY90" i="8"/>
  <c r="K202" i="22" s="1"/>
  <c r="AG202" i="22" s="1"/>
  <c r="AH202" i="22" s="1"/>
  <c r="AI202" i="22" s="1"/>
  <c r="CY89" i="8"/>
  <c r="K201" i="22" s="1"/>
  <c r="AG201" i="22" s="1"/>
  <c r="AH201" i="22" s="1"/>
  <c r="AI201" i="22" s="1"/>
  <c r="CY88" i="8"/>
  <c r="K200" i="22" s="1"/>
  <c r="AG200" i="22" s="1"/>
  <c r="AH200" i="22" s="1"/>
  <c r="AI200" i="22" s="1"/>
  <c r="CY87" i="8"/>
  <c r="K199" i="22" s="1"/>
  <c r="AG199" i="22" s="1"/>
  <c r="AH199" i="22" s="1"/>
  <c r="AI199" i="22" s="1"/>
  <c r="CY86" i="8"/>
  <c r="K198" i="22" s="1"/>
  <c r="AG198" i="22" s="1"/>
  <c r="AH198" i="22" s="1"/>
  <c r="AI198" i="22" s="1"/>
  <c r="CY85" i="8"/>
  <c r="K197" i="22" s="1"/>
  <c r="AG197" i="22" s="1"/>
  <c r="AH197" i="22" s="1"/>
  <c r="AI197" i="22" s="1"/>
  <c r="CY84" i="8"/>
  <c r="K196" i="22" s="1"/>
  <c r="AG196" i="22" s="1"/>
  <c r="AH196" i="22" s="1"/>
  <c r="AI196" i="22" s="1"/>
  <c r="CY83" i="8"/>
  <c r="K195" i="22" s="1"/>
  <c r="AG195" i="22" s="1"/>
  <c r="AH195" i="22" s="1"/>
  <c r="AI195" i="22" s="1"/>
  <c r="CY82" i="8"/>
  <c r="K194" i="22" s="1"/>
  <c r="AG194" i="22" s="1"/>
  <c r="AH194" i="22" s="1"/>
  <c r="AI194" i="22" s="1"/>
  <c r="CY81" i="8"/>
  <c r="K193" i="22" s="1"/>
  <c r="AG193" i="22" s="1"/>
  <c r="AH193" i="22" s="1"/>
  <c r="AI193" i="22" s="1"/>
  <c r="CY80" i="8"/>
  <c r="K192" i="22" s="1"/>
  <c r="AG192" i="22" s="1"/>
  <c r="AH192" i="22" s="1"/>
  <c r="AI192" i="22" s="1"/>
  <c r="CY79" i="8"/>
  <c r="K191" i="22" s="1"/>
  <c r="AG191" i="22" s="1"/>
  <c r="AH191" i="22" s="1"/>
  <c r="AI191" i="22" s="1"/>
  <c r="CY78" i="8"/>
  <c r="K190" i="22" s="1"/>
  <c r="AG190" i="22" s="1"/>
  <c r="AH190" i="22" s="1"/>
  <c r="AI190" i="22" s="1"/>
  <c r="CY77" i="8"/>
  <c r="K189" i="22" s="1"/>
  <c r="AG189" i="22" s="1"/>
  <c r="AH189" i="22" s="1"/>
  <c r="AI189" i="22" s="1"/>
  <c r="CY76" i="8"/>
  <c r="K188" i="22" s="1"/>
  <c r="AG188" i="22" s="1"/>
  <c r="AH188" i="22" s="1"/>
  <c r="AI188" i="22" s="1"/>
  <c r="CY75" i="8"/>
  <c r="K187" i="22" s="1"/>
  <c r="AG187" i="22" s="1"/>
  <c r="AH187" i="22" s="1"/>
  <c r="AI187" i="22" s="1"/>
  <c r="CY74" i="8"/>
  <c r="K186" i="22" s="1"/>
  <c r="AG186" i="22" s="1"/>
  <c r="AH186" i="22" s="1"/>
  <c r="AI186" i="22" s="1"/>
  <c r="CY73" i="8"/>
  <c r="K185" i="22" s="1"/>
  <c r="AG185" i="22" s="1"/>
  <c r="AH185" i="22" s="1"/>
  <c r="AI185" i="22" s="1"/>
  <c r="CY72" i="8"/>
  <c r="K184" i="22" s="1"/>
  <c r="AG184" i="22" s="1"/>
  <c r="AH184" i="22" s="1"/>
  <c r="AI184" i="22" s="1"/>
  <c r="CY71" i="8"/>
  <c r="K183" i="22" s="1"/>
  <c r="AG183" i="22" s="1"/>
  <c r="AH183" i="22" s="1"/>
  <c r="AI183" i="22" s="1"/>
  <c r="CY70" i="8"/>
  <c r="K182" i="22" s="1"/>
  <c r="AG182" i="22" s="1"/>
  <c r="AH182" i="22" s="1"/>
  <c r="AI182" i="22" s="1"/>
  <c r="CY69" i="8"/>
  <c r="K181" i="22" s="1"/>
  <c r="AG181" i="22" s="1"/>
  <c r="AH181" i="22" s="1"/>
  <c r="AI181" i="22" s="1"/>
  <c r="CY68" i="8"/>
  <c r="K180" i="22" s="1"/>
  <c r="AG180" i="22" s="1"/>
  <c r="AH180" i="22" s="1"/>
  <c r="AI180" i="22" s="1"/>
  <c r="CY67" i="8"/>
  <c r="K179" i="22" s="1"/>
  <c r="AG179" i="22" s="1"/>
  <c r="AH179" i="22" s="1"/>
  <c r="AI179" i="22" s="1"/>
  <c r="CY66" i="8"/>
  <c r="CY90" i="7"/>
  <c r="K177" i="22" s="1"/>
  <c r="AG177" i="22" s="1"/>
  <c r="AH177" i="22" s="1"/>
  <c r="AI177" i="22" s="1"/>
  <c r="CY89" i="7"/>
  <c r="K176" i="22" s="1"/>
  <c r="AG176" i="22" s="1"/>
  <c r="AH176" i="22" s="1"/>
  <c r="AI176" i="22" s="1"/>
  <c r="CY88" i="7"/>
  <c r="K175" i="22" s="1"/>
  <c r="AG175" i="22" s="1"/>
  <c r="AH175" i="22" s="1"/>
  <c r="AI175" i="22" s="1"/>
  <c r="CY87" i="7"/>
  <c r="K174" i="22" s="1"/>
  <c r="AG174" i="22" s="1"/>
  <c r="AH174" i="22" s="1"/>
  <c r="AI174" i="22" s="1"/>
  <c r="CY86" i="7"/>
  <c r="K173" i="22" s="1"/>
  <c r="CY85" i="7"/>
  <c r="K172" i="22" s="1"/>
  <c r="AG172" i="22" s="1"/>
  <c r="AH172" i="22" s="1"/>
  <c r="AI172" i="22" s="1"/>
  <c r="CY84" i="7"/>
  <c r="K171" i="22" s="1"/>
  <c r="AG171" i="22" s="1"/>
  <c r="AH171" i="22" s="1"/>
  <c r="AI171" i="22" s="1"/>
  <c r="CY83" i="7"/>
  <c r="K170" i="22" s="1"/>
  <c r="AG170" i="22" s="1"/>
  <c r="AH170" i="22" s="1"/>
  <c r="AI170" i="22" s="1"/>
  <c r="CY82" i="7"/>
  <c r="K169" i="22" s="1"/>
  <c r="AG169" i="22" s="1"/>
  <c r="AH169" i="22" s="1"/>
  <c r="AI169" i="22" s="1"/>
  <c r="CY81" i="7"/>
  <c r="K168" i="22" s="1"/>
  <c r="AG168" i="22" s="1"/>
  <c r="AH168" i="22" s="1"/>
  <c r="AI168" i="22" s="1"/>
  <c r="CY80" i="7"/>
  <c r="K167" i="22" s="1"/>
  <c r="AG167" i="22" s="1"/>
  <c r="AH167" i="22" s="1"/>
  <c r="AI167" i="22" s="1"/>
  <c r="CY79" i="7"/>
  <c r="K166" i="22" s="1"/>
  <c r="AG166" i="22" s="1"/>
  <c r="AH166" i="22" s="1"/>
  <c r="AI166" i="22" s="1"/>
  <c r="CY78" i="7"/>
  <c r="K165" i="22" s="1"/>
  <c r="AG165" i="22" s="1"/>
  <c r="AH165" i="22" s="1"/>
  <c r="AI165" i="22" s="1"/>
  <c r="CY77" i="7"/>
  <c r="K164" i="22" s="1"/>
  <c r="AG164" i="22" s="1"/>
  <c r="AH164" i="22" s="1"/>
  <c r="AI164" i="22" s="1"/>
  <c r="CY76" i="7"/>
  <c r="K163" i="22" s="1"/>
  <c r="AG163" i="22" s="1"/>
  <c r="AH163" i="22" s="1"/>
  <c r="AI163" i="22" s="1"/>
  <c r="CY75" i="7"/>
  <c r="K162" i="22" s="1"/>
  <c r="AG162" i="22" s="1"/>
  <c r="AH162" i="22" s="1"/>
  <c r="AI162" i="22" s="1"/>
  <c r="CY74" i="7"/>
  <c r="K161" i="22" s="1"/>
  <c r="AG161" i="22" s="1"/>
  <c r="AH161" i="22" s="1"/>
  <c r="AI161" i="22" s="1"/>
  <c r="CY73" i="7"/>
  <c r="K160" i="22" s="1"/>
  <c r="AG160" i="22" s="1"/>
  <c r="AH160" i="22" s="1"/>
  <c r="AI160" i="22" s="1"/>
  <c r="CY72" i="7"/>
  <c r="K159" i="22" s="1"/>
  <c r="AG159" i="22" s="1"/>
  <c r="AH159" i="22" s="1"/>
  <c r="AI159" i="22" s="1"/>
  <c r="CY71" i="7"/>
  <c r="K158" i="22" s="1"/>
  <c r="AG158" i="22" s="1"/>
  <c r="AH158" i="22" s="1"/>
  <c r="AI158" i="22" s="1"/>
  <c r="CY70" i="7"/>
  <c r="K157" i="22" s="1"/>
  <c r="AG157" i="22" s="1"/>
  <c r="AH157" i="22" s="1"/>
  <c r="AI157" i="22" s="1"/>
  <c r="CY69" i="7"/>
  <c r="K156" i="22" s="1"/>
  <c r="AG156" i="22" s="1"/>
  <c r="AH156" i="22" s="1"/>
  <c r="AI156" i="22" s="1"/>
  <c r="CY68" i="7"/>
  <c r="K155" i="22" s="1"/>
  <c r="AG155" i="22" s="1"/>
  <c r="AH155" i="22" s="1"/>
  <c r="AI155" i="22" s="1"/>
  <c r="CY67" i="7"/>
  <c r="CY66" i="7"/>
  <c r="CY90" i="6"/>
  <c r="K152" i="22" s="1"/>
  <c r="AG152" i="22" s="1"/>
  <c r="AH152" i="22" s="1"/>
  <c r="AI152" i="22" s="1"/>
  <c r="CY89" i="6"/>
  <c r="K151" i="22" s="1"/>
  <c r="AG151" i="22" s="1"/>
  <c r="AH151" i="22" s="1"/>
  <c r="AI151" i="22" s="1"/>
  <c r="CY88" i="6"/>
  <c r="K150" i="22" s="1"/>
  <c r="AG150" i="22" s="1"/>
  <c r="AH150" i="22" s="1"/>
  <c r="AI150" i="22" s="1"/>
  <c r="CY87" i="6"/>
  <c r="K149" i="22" s="1"/>
  <c r="AG149" i="22" s="1"/>
  <c r="AH149" i="22" s="1"/>
  <c r="AI149" i="22" s="1"/>
  <c r="CY86" i="6"/>
  <c r="K148" i="22" s="1"/>
  <c r="AG148" i="22" s="1"/>
  <c r="AH148" i="22" s="1"/>
  <c r="AI148" i="22" s="1"/>
  <c r="CY85" i="6"/>
  <c r="K147" i="22" s="1"/>
  <c r="AG147" i="22" s="1"/>
  <c r="AH147" i="22" s="1"/>
  <c r="AI147" i="22" s="1"/>
  <c r="CY84" i="6"/>
  <c r="K146" i="22" s="1"/>
  <c r="AG146" i="22" s="1"/>
  <c r="AH146" i="22" s="1"/>
  <c r="AI146" i="22" s="1"/>
  <c r="CY83" i="6"/>
  <c r="K145" i="22" s="1"/>
  <c r="AG145" i="22" s="1"/>
  <c r="AH145" i="22" s="1"/>
  <c r="AI145" i="22" s="1"/>
  <c r="CY82" i="6"/>
  <c r="K144" i="22" s="1"/>
  <c r="AG144" i="22" s="1"/>
  <c r="AH144" i="22" s="1"/>
  <c r="AI144" i="22" s="1"/>
  <c r="CY81" i="6"/>
  <c r="K143" i="22" s="1"/>
  <c r="AG143" i="22" s="1"/>
  <c r="AH143" i="22" s="1"/>
  <c r="AI143" i="22" s="1"/>
  <c r="CY80" i="6"/>
  <c r="K142" i="22" s="1"/>
  <c r="AG142" i="22" s="1"/>
  <c r="AH142" i="22" s="1"/>
  <c r="AI142" i="22" s="1"/>
  <c r="CY79" i="6"/>
  <c r="K141" i="22" s="1"/>
  <c r="AG141" i="22" s="1"/>
  <c r="AH141" i="22" s="1"/>
  <c r="AI141" i="22" s="1"/>
  <c r="CY78" i="6"/>
  <c r="K140" i="22" s="1"/>
  <c r="AG140" i="22" s="1"/>
  <c r="AH140" i="22" s="1"/>
  <c r="AI140" i="22" s="1"/>
  <c r="CY77" i="6"/>
  <c r="K139" i="22" s="1"/>
  <c r="AG139" i="22" s="1"/>
  <c r="AH139" i="22" s="1"/>
  <c r="AI139" i="22" s="1"/>
  <c r="CY76" i="6"/>
  <c r="K138" i="22" s="1"/>
  <c r="AG138" i="22" s="1"/>
  <c r="AH138" i="22" s="1"/>
  <c r="AI138" i="22" s="1"/>
  <c r="CY75" i="6"/>
  <c r="K137" i="22" s="1"/>
  <c r="AG137" i="22" s="1"/>
  <c r="AH137" i="22" s="1"/>
  <c r="AI137" i="22" s="1"/>
  <c r="CY74" i="6"/>
  <c r="K136" i="22" s="1"/>
  <c r="AG136" i="22" s="1"/>
  <c r="AH136" i="22" s="1"/>
  <c r="AI136" i="22" s="1"/>
  <c r="CY73" i="6"/>
  <c r="K135" i="22" s="1"/>
  <c r="AG135" i="22" s="1"/>
  <c r="AH135" i="22" s="1"/>
  <c r="AI135" i="22" s="1"/>
  <c r="CY72" i="6"/>
  <c r="K134" i="22" s="1"/>
  <c r="AG134" i="22" s="1"/>
  <c r="AH134" i="22" s="1"/>
  <c r="AI134" i="22" s="1"/>
  <c r="CY71" i="6"/>
  <c r="K133" i="22" s="1"/>
  <c r="AG133" i="22" s="1"/>
  <c r="AH133" i="22" s="1"/>
  <c r="AI133" i="22" s="1"/>
  <c r="CY70" i="6"/>
  <c r="K132" i="22" s="1"/>
  <c r="AG132" i="22" s="1"/>
  <c r="AH132" i="22" s="1"/>
  <c r="AI132" i="22" s="1"/>
  <c r="CY69" i="6"/>
  <c r="K131" i="22" s="1"/>
  <c r="AG131" i="22" s="1"/>
  <c r="AH131" i="22" s="1"/>
  <c r="AI131" i="22" s="1"/>
  <c r="CY68" i="6"/>
  <c r="K130" i="22" s="1"/>
  <c r="AG130" i="22" s="1"/>
  <c r="AH130" i="22" s="1"/>
  <c r="AI130" i="22" s="1"/>
  <c r="CY67" i="6"/>
  <c r="K129" i="22" s="1"/>
  <c r="AG129" i="22" s="1"/>
  <c r="AH129" i="22" s="1"/>
  <c r="AI129" i="22" s="1"/>
  <c r="CY66" i="6"/>
  <c r="CY90" i="5"/>
  <c r="K127" i="22" s="1"/>
  <c r="AG127" i="22" s="1"/>
  <c r="AH127" i="22" s="1"/>
  <c r="AI127" i="22" s="1"/>
  <c r="CY89" i="5"/>
  <c r="K126" i="22" s="1"/>
  <c r="AG126" i="22" s="1"/>
  <c r="AH126" i="22" s="1"/>
  <c r="AI126" i="22" s="1"/>
  <c r="CY88" i="5"/>
  <c r="K125" i="22" s="1"/>
  <c r="AG125" i="22" s="1"/>
  <c r="AH125" i="22" s="1"/>
  <c r="AI125" i="22" s="1"/>
  <c r="CY87" i="5"/>
  <c r="K124" i="22" s="1"/>
  <c r="AG124" i="22" s="1"/>
  <c r="AH124" i="22" s="1"/>
  <c r="AI124" i="22" s="1"/>
  <c r="CY86" i="5"/>
  <c r="K123" i="22" s="1"/>
  <c r="AG123" i="22" s="1"/>
  <c r="AH123" i="22" s="1"/>
  <c r="AI123" i="22" s="1"/>
  <c r="CY85" i="5"/>
  <c r="CY84" i="5"/>
  <c r="K121" i="22" s="1"/>
  <c r="AG121" i="22" s="1"/>
  <c r="AH121" i="22" s="1"/>
  <c r="AI121" i="22" s="1"/>
  <c r="CY83" i="5"/>
  <c r="K120" i="22" s="1"/>
  <c r="AG120" i="22" s="1"/>
  <c r="AH120" i="22" s="1"/>
  <c r="AI120" i="22" s="1"/>
  <c r="CY82" i="5"/>
  <c r="K119" i="22" s="1"/>
  <c r="AG119" i="22" s="1"/>
  <c r="AH119" i="22" s="1"/>
  <c r="AI119" i="22" s="1"/>
  <c r="CY81" i="5"/>
  <c r="K118" i="22" s="1"/>
  <c r="AG118" i="22" s="1"/>
  <c r="AH118" i="22" s="1"/>
  <c r="AI118" i="22" s="1"/>
  <c r="CY80" i="5"/>
  <c r="K117" i="22" s="1"/>
  <c r="AG117" i="22" s="1"/>
  <c r="AH117" i="22" s="1"/>
  <c r="AI117" i="22" s="1"/>
  <c r="CY79" i="5"/>
  <c r="K116" i="22" s="1"/>
  <c r="AG116" i="22" s="1"/>
  <c r="AH116" i="22" s="1"/>
  <c r="AI116" i="22" s="1"/>
  <c r="CY78" i="5"/>
  <c r="K115" i="22" s="1"/>
  <c r="AG115" i="22" s="1"/>
  <c r="AH115" i="22" s="1"/>
  <c r="AI115" i="22" s="1"/>
  <c r="CY77" i="5"/>
  <c r="K114" i="22" s="1"/>
  <c r="AG114" i="22" s="1"/>
  <c r="AH114" i="22" s="1"/>
  <c r="AI114" i="22" s="1"/>
  <c r="CY76" i="5"/>
  <c r="K113" i="22" s="1"/>
  <c r="AG113" i="22" s="1"/>
  <c r="AH113" i="22" s="1"/>
  <c r="AI113" i="22" s="1"/>
  <c r="CY75" i="5"/>
  <c r="K112" i="22" s="1"/>
  <c r="AG112" i="22" s="1"/>
  <c r="AH112" i="22" s="1"/>
  <c r="AI112" i="22" s="1"/>
  <c r="CY74" i="5"/>
  <c r="K111" i="22" s="1"/>
  <c r="AG111" i="22" s="1"/>
  <c r="AH111" i="22" s="1"/>
  <c r="AI111" i="22" s="1"/>
  <c r="CY73" i="5"/>
  <c r="K110" i="22" s="1"/>
  <c r="AG110" i="22" s="1"/>
  <c r="AH110" i="22" s="1"/>
  <c r="AI110" i="22" s="1"/>
  <c r="CY72" i="5"/>
  <c r="K109" i="22" s="1"/>
  <c r="AG109" i="22" s="1"/>
  <c r="AH109" i="22" s="1"/>
  <c r="AI109" i="22" s="1"/>
  <c r="CY71" i="5"/>
  <c r="K108" i="22" s="1"/>
  <c r="AG108" i="22" s="1"/>
  <c r="AH108" i="22" s="1"/>
  <c r="AI108" i="22" s="1"/>
  <c r="CY70" i="5"/>
  <c r="K107" i="22" s="1"/>
  <c r="AG107" i="22" s="1"/>
  <c r="AH107" i="22" s="1"/>
  <c r="AI107" i="22" s="1"/>
  <c r="CY69" i="5"/>
  <c r="K106" i="22" s="1"/>
  <c r="AG106" i="22" s="1"/>
  <c r="AH106" i="22" s="1"/>
  <c r="AI106" i="22" s="1"/>
  <c r="CY68" i="5"/>
  <c r="K105" i="22" s="1"/>
  <c r="AG105" i="22" s="1"/>
  <c r="AH105" i="22" s="1"/>
  <c r="AI105" i="22" s="1"/>
  <c r="CY67" i="5"/>
  <c r="K104" i="22" s="1"/>
  <c r="AG104" i="22" s="1"/>
  <c r="AH104" i="22" s="1"/>
  <c r="AI104" i="22" s="1"/>
  <c r="CY66" i="5"/>
  <c r="CY90" i="4"/>
  <c r="K102" i="22" s="1"/>
  <c r="AG102" i="22" s="1"/>
  <c r="AH102" i="22" s="1"/>
  <c r="AI102" i="22" s="1"/>
  <c r="CY89" i="4"/>
  <c r="K101" i="22" s="1"/>
  <c r="AG101" i="22" s="1"/>
  <c r="AH101" i="22" s="1"/>
  <c r="AI101" i="22" s="1"/>
  <c r="CY88" i="4"/>
  <c r="K100" i="22" s="1"/>
  <c r="AG100" i="22" s="1"/>
  <c r="AH100" i="22" s="1"/>
  <c r="AI100" i="22" s="1"/>
  <c r="CY87" i="4"/>
  <c r="K99" i="22" s="1"/>
  <c r="AG99" i="22" s="1"/>
  <c r="AH99" i="22" s="1"/>
  <c r="AI99" i="22" s="1"/>
  <c r="CY86" i="4"/>
  <c r="K98" i="22" s="1"/>
  <c r="AG98" i="22" s="1"/>
  <c r="AH98" i="22" s="1"/>
  <c r="AI98" i="22" s="1"/>
  <c r="CY85" i="4"/>
  <c r="K97" i="22" s="1"/>
  <c r="AG97" i="22" s="1"/>
  <c r="AH97" i="22" s="1"/>
  <c r="AI97" i="22" s="1"/>
  <c r="CY84" i="4"/>
  <c r="K96" i="22" s="1"/>
  <c r="AG96" i="22" s="1"/>
  <c r="AH96" i="22" s="1"/>
  <c r="AI96" i="22" s="1"/>
  <c r="CY83" i="4"/>
  <c r="K95" i="22" s="1"/>
  <c r="AG95" i="22" s="1"/>
  <c r="AH95" i="22" s="1"/>
  <c r="AI95" i="22" s="1"/>
  <c r="CY82" i="4"/>
  <c r="K94" i="22" s="1"/>
  <c r="AG94" i="22" s="1"/>
  <c r="AH94" i="22" s="1"/>
  <c r="AI94" i="22" s="1"/>
  <c r="CY81" i="4"/>
  <c r="K93" i="22" s="1"/>
  <c r="AG93" i="22" s="1"/>
  <c r="AH93" i="22" s="1"/>
  <c r="AI93" i="22" s="1"/>
  <c r="CY80" i="4"/>
  <c r="K92" i="22" s="1"/>
  <c r="AG92" i="22" s="1"/>
  <c r="AH92" i="22" s="1"/>
  <c r="AI92" i="22" s="1"/>
  <c r="CY79" i="4"/>
  <c r="K91" i="22" s="1"/>
  <c r="AG91" i="22" s="1"/>
  <c r="AH91" i="22" s="1"/>
  <c r="AI91" i="22" s="1"/>
  <c r="CY78" i="4"/>
  <c r="K90" i="22" s="1"/>
  <c r="AG90" i="22" s="1"/>
  <c r="AH90" i="22" s="1"/>
  <c r="AI90" i="22" s="1"/>
  <c r="CY77" i="4"/>
  <c r="K89" i="22" s="1"/>
  <c r="AG89" i="22" s="1"/>
  <c r="AH89" i="22" s="1"/>
  <c r="AI89" i="22" s="1"/>
  <c r="CY76" i="4"/>
  <c r="K88" i="22" s="1"/>
  <c r="AG88" i="22" s="1"/>
  <c r="AH88" i="22" s="1"/>
  <c r="AI88" i="22" s="1"/>
  <c r="CY75" i="4"/>
  <c r="CY74" i="4"/>
  <c r="K86" i="22" s="1"/>
  <c r="AG86" i="22" s="1"/>
  <c r="AH86" i="22" s="1"/>
  <c r="AI86" i="22" s="1"/>
  <c r="CY73" i="4"/>
  <c r="K85" i="22" s="1"/>
  <c r="AG85" i="22" s="1"/>
  <c r="AH85" i="22" s="1"/>
  <c r="AI85" i="22" s="1"/>
  <c r="CY72" i="4"/>
  <c r="K84" i="22" s="1"/>
  <c r="AG84" i="22" s="1"/>
  <c r="AH84" i="22" s="1"/>
  <c r="AI84" i="22" s="1"/>
  <c r="CY71" i="4"/>
  <c r="K83" i="22" s="1"/>
  <c r="AG83" i="22" s="1"/>
  <c r="AH83" i="22" s="1"/>
  <c r="AI83" i="22" s="1"/>
  <c r="CY70" i="4"/>
  <c r="K82" i="22" s="1"/>
  <c r="AG82" i="22" s="1"/>
  <c r="AH82" i="22" s="1"/>
  <c r="AI82" i="22" s="1"/>
  <c r="CY69" i="4"/>
  <c r="K81" i="22" s="1"/>
  <c r="AG81" i="22" s="1"/>
  <c r="AH81" i="22" s="1"/>
  <c r="AI81" i="22" s="1"/>
  <c r="CY68" i="4"/>
  <c r="K80" i="22" s="1"/>
  <c r="AG80" i="22" s="1"/>
  <c r="AH80" i="22" s="1"/>
  <c r="AI80" i="22" s="1"/>
  <c r="CY67" i="4"/>
  <c r="K79" i="22" s="1"/>
  <c r="AG79" i="22" s="1"/>
  <c r="AH79" i="22" s="1"/>
  <c r="AI79" i="22" s="1"/>
  <c r="CY66" i="4"/>
  <c r="K78" i="22" s="1"/>
  <c r="AG78" i="22" s="1"/>
  <c r="AH78" i="22" s="1"/>
  <c r="AI78" i="22" s="1"/>
  <c r="CY90" i="3"/>
  <c r="K77" i="22" s="1"/>
  <c r="AG77" i="22" s="1"/>
  <c r="AH77" i="22" s="1"/>
  <c r="AI77" i="22" s="1"/>
  <c r="CY89" i="3"/>
  <c r="K76" i="22" s="1"/>
  <c r="AG76" i="22" s="1"/>
  <c r="AH76" i="22" s="1"/>
  <c r="AI76" i="22" s="1"/>
  <c r="CY88" i="3"/>
  <c r="K75" i="22" s="1"/>
  <c r="AG75" i="22" s="1"/>
  <c r="AH75" i="22" s="1"/>
  <c r="AI75" i="22" s="1"/>
  <c r="CY87" i="3"/>
  <c r="K74" i="22" s="1"/>
  <c r="AG74" i="22" s="1"/>
  <c r="AH74" i="22" s="1"/>
  <c r="AI74" i="22" s="1"/>
  <c r="CY86" i="3"/>
  <c r="K73" i="22" s="1"/>
  <c r="AG73" i="22" s="1"/>
  <c r="AH73" i="22" s="1"/>
  <c r="AI73" i="22" s="1"/>
  <c r="CY85" i="3"/>
  <c r="K72" i="22" s="1"/>
  <c r="AG72" i="22" s="1"/>
  <c r="AH72" i="22" s="1"/>
  <c r="AI72" i="22" s="1"/>
  <c r="CY84" i="3"/>
  <c r="K71" i="22" s="1"/>
  <c r="AG71" i="22" s="1"/>
  <c r="AH71" i="22" s="1"/>
  <c r="AI71" i="22" s="1"/>
  <c r="CY83" i="3"/>
  <c r="CY82" i="3"/>
  <c r="K69" i="22" s="1"/>
  <c r="AG69" i="22" s="1"/>
  <c r="AH69" i="22" s="1"/>
  <c r="AI69" i="22" s="1"/>
  <c r="CY81" i="3"/>
  <c r="K68" i="22" s="1"/>
  <c r="AG68" i="22" s="1"/>
  <c r="AH68" i="22" s="1"/>
  <c r="AI68" i="22" s="1"/>
  <c r="CY80" i="3"/>
  <c r="K67" i="22" s="1"/>
  <c r="AG67" i="22" s="1"/>
  <c r="AH67" i="22" s="1"/>
  <c r="AI67" i="22" s="1"/>
  <c r="CY79" i="3"/>
  <c r="K66" i="22" s="1"/>
  <c r="AG66" i="22" s="1"/>
  <c r="AH66" i="22" s="1"/>
  <c r="AI66" i="22" s="1"/>
  <c r="CY78" i="3"/>
  <c r="K65" i="22" s="1"/>
  <c r="AG65" i="22" s="1"/>
  <c r="AH65" i="22" s="1"/>
  <c r="AI65" i="22" s="1"/>
  <c r="CY77" i="3"/>
  <c r="K64" i="22" s="1"/>
  <c r="AG64" i="22" s="1"/>
  <c r="AH64" i="22" s="1"/>
  <c r="AI64" i="22" s="1"/>
  <c r="CY76" i="3"/>
  <c r="K63" i="22" s="1"/>
  <c r="AG63" i="22" s="1"/>
  <c r="AH63" i="22" s="1"/>
  <c r="AI63" i="22" s="1"/>
  <c r="CY75" i="3"/>
  <c r="K62" i="22" s="1"/>
  <c r="AG62" i="22" s="1"/>
  <c r="AH62" i="22" s="1"/>
  <c r="AI62" i="22" s="1"/>
  <c r="CY74" i="3"/>
  <c r="K61" i="22" s="1"/>
  <c r="AG61" i="22" s="1"/>
  <c r="AH61" i="22" s="1"/>
  <c r="AI61" i="22" s="1"/>
  <c r="CY73" i="3"/>
  <c r="K60" i="22" s="1"/>
  <c r="AG60" i="22" s="1"/>
  <c r="AH60" i="22" s="1"/>
  <c r="AI60" i="22" s="1"/>
  <c r="CY72" i="3"/>
  <c r="K59" i="22" s="1"/>
  <c r="AG59" i="22" s="1"/>
  <c r="AH59" i="22" s="1"/>
  <c r="AI59" i="22" s="1"/>
  <c r="CY71" i="3"/>
  <c r="K58" i="22" s="1"/>
  <c r="AG58" i="22" s="1"/>
  <c r="AH58" i="22" s="1"/>
  <c r="AI58" i="22" s="1"/>
  <c r="CY70" i="3"/>
  <c r="K57" i="22" s="1"/>
  <c r="AG57" i="22" s="1"/>
  <c r="AH57" i="22" s="1"/>
  <c r="AI57" i="22" s="1"/>
  <c r="CY69" i="3"/>
  <c r="K56" i="22" s="1"/>
  <c r="AG56" i="22" s="1"/>
  <c r="AH56" i="22" s="1"/>
  <c r="AI56" i="22" s="1"/>
  <c r="CY68" i="3"/>
  <c r="K55" i="22" s="1"/>
  <c r="AG55" i="22" s="1"/>
  <c r="AH55" i="22" s="1"/>
  <c r="AI55" i="22" s="1"/>
  <c r="CY67" i="3"/>
  <c r="K54" i="22" s="1"/>
  <c r="AG54" i="22" s="1"/>
  <c r="AH54" i="22" s="1"/>
  <c r="AI54" i="22" s="1"/>
  <c r="CY66" i="3"/>
  <c r="K53" i="22" s="1"/>
  <c r="AG53" i="22" s="1"/>
  <c r="AH53" i="22" s="1"/>
  <c r="AI53" i="22" s="1"/>
  <c r="CY90" i="2"/>
  <c r="K52" i="22" s="1"/>
  <c r="AG52" i="22" s="1"/>
  <c r="AH52" i="22" s="1"/>
  <c r="AI52" i="22" s="1"/>
  <c r="CY89" i="2"/>
  <c r="K51" i="22" s="1"/>
  <c r="AG51" i="22" s="1"/>
  <c r="AH51" i="22" s="1"/>
  <c r="AI51" i="22" s="1"/>
  <c r="CY88" i="2"/>
  <c r="K50" i="22" s="1"/>
  <c r="AG50" i="22" s="1"/>
  <c r="AH50" i="22" s="1"/>
  <c r="AI50" i="22" s="1"/>
  <c r="CY87" i="2"/>
  <c r="K49" i="22" s="1"/>
  <c r="AG49" i="22" s="1"/>
  <c r="AH49" i="22" s="1"/>
  <c r="AI49" i="22" s="1"/>
  <c r="CY86" i="2"/>
  <c r="K48" i="22" s="1"/>
  <c r="AG48" i="22" s="1"/>
  <c r="AH48" i="22" s="1"/>
  <c r="AI48" i="22" s="1"/>
  <c r="CY85" i="2"/>
  <c r="CY84" i="2"/>
  <c r="K46" i="22" s="1"/>
  <c r="AG46" i="22" s="1"/>
  <c r="AH46" i="22" s="1"/>
  <c r="AI46" i="22" s="1"/>
  <c r="CY83" i="2"/>
  <c r="K45" i="22" s="1"/>
  <c r="AG45" i="22" s="1"/>
  <c r="AH45" i="22" s="1"/>
  <c r="AI45" i="22" s="1"/>
  <c r="CY82" i="2"/>
  <c r="K44" i="22" s="1"/>
  <c r="AG44" i="22" s="1"/>
  <c r="AH44" i="22" s="1"/>
  <c r="AI44" i="22" s="1"/>
  <c r="CY81" i="2"/>
  <c r="K43" i="22" s="1"/>
  <c r="AG43" i="22" s="1"/>
  <c r="AH43" i="22" s="1"/>
  <c r="AI43" i="22" s="1"/>
  <c r="CY80" i="2"/>
  <c r="K42" i="22" s="1"/>
  <c r="AG42" i="22" s="1"/>
  <c r="AH42" i="22" s="1"/>
  <c r="AI42" i="22" s="1"/>
  <c r="CY79" i="2"/>
  <c r="K41" i="22" s="1"/>
  <c r="AG41" i="22" s="1"/>
  <c r="AH41" i="22" s="1"/>
  <c r="AI41" i="22" s="1"/>
  <c r="CY78" i="2"/>
  <c r="K40" i="22" s="1"/>
  <c r="AG40" i="22" s="1"/>
  <c r="AH40" i="22" s="1"/>
  <c r="AI40" i="22" s="1"/>
  <c r="CY77" i="2"/>
  <c r="K39" i="22" s="1"/>
  <c r="AG39" i="22" s="1"/>
  <c r="AH39" i="22" s="1"/>
  <c r="AI39" i="22" s="1"/>
  <c r="CY76" i="2"/>
  <c r="K38" i="22" s="1"/>
  <c r="AG38" i="22" s="1"/>
  <c r="AH38" i="22" s="1"/>
  <c r="AI38" i="22" s="1"/>
  <c r="CY75" i="2"/>
  <c r="K37" i="22" s="1"/>
  <c r="AG37" i="22" s="1"/>
  <c r="AH37" i="22" s="1"/>
  <c r="AI37" i="22" s="1"/>
  <c r="CY74" i="2"/>
  <c r="K36" i="22" s="1"/>
  <c r="AG36" i="22" s="1"/>
  <c r="AH36" i="22" s="1"/>
  <c r="AI36" i="22" s="1"/>
  <c r="CY73" i="2"/>
  <c r="K35" i="22" s="1"/>
  <c r="AG35" i="22" s="1"/>
  <c r="AH35" i="22" s="1"/>
  <c r="AI35" i="22" s="1"/>
  <c r="CY72" i="2"/>
  <c r="K34" i="22" s="1"/>
  <c r="AG34" i="22" s="1"/>
  <c r="AH34" i="22" s="1"/>
  <c r="AI34" i="22" s="1"/>
  <c r="CY71" i="2"/>
  <c r="K33" i="22" s="1"/>
  <c r="AG33" i="22" s="1"/>
  <c r="AH33" i="22" s="1"/>
  <c r="AI33" i="22" s="1"/>
  <c r="CY70" i="2"/>
  <c r="K32" i="22" s="1"/>
  <c r="AG32" i="22" s="1"/>
  <c r="AH32" i="22" s="1"/>
  <c r="AI32" i="22" s="1"/>
  <c r="CY69" i="2"/>
  <c r="K31" i="22" s="1"/>
  <c r="AG31" i="22" s="1"/>
  <c r="AH31" i="22" s="1"/>
  <c r="AI31" i="22" s="1"/>
  <c r="CY68" i="2"/>
  <c r="K30" i="22" s="1"/>
  <c r="AG30" i="22" s="1"/>
  <c r="AH30" i="22" s="1"/>
  <c r="AI30" i="22" s="1"/>
  <c r="CY67" i="2"/>
  <c r="K29" i="22" s="1"/>
  <c r="AG29" i="22" s="1"/>
  <c r="AH29" i="22" s="1"/>
  <c r="AI29" i="22" s="1"/>
  <c r="CY66" i="2"/>
  <c r="K28" i="22" s="1"/>
  <c r="AG28" i="22" s="1"/>
  <c r="AH28" i="22" s="1"/>
  <c r="AI28" i="22" s="1"/>
  <c r="CY90" i="1"/>
  <c r="K27" i="22" s="1"/>
  <c r="AG27" i="22" s="1"/>
  <c r="AH27" i="22" s="1"/>
  <c r="AI27" i="22" s="1"/>
  <c r="CY89" i="1"/>
  <c r="K26" i="22" s="1"/>
  <c r="AG26" i="22" s="1"/>
  <c r="AH26" i="22" s="1"/>
  <c r="AI26" i="22" s="1"/>
  <c r="CY88" i="1"/>
  <c r="K25" i="22" s="1"/>
  <c r="AG25" i="22" s="1"/>
  <c r="AH25" i="22" s="1"/>
  <c r="AI25" i="22" s="1"/>
  <c r="CY87" i="1"/>
  <c r="K24" i="22" s="1"/>
  <c r="AG24" i="22" s="1"/>
  <c r="AH24" i="22" s="1"/>
  <c r="AI24" i="22" s="1"/>
  <c r="CY86" i="1"/>
  <c r="K23" i="22" s="1"/>
  <c r="AG23" i="22" s="1"/>
  <c r="AH23" i="22" s="1"/>
  <c r="AI23" i="22" s="1"/>
  <c r="CY85" i="1"/>
  <c r="K22" i="22" s="1"/>
  <c r="AG22" i="22" s="1"/>
  <c r="AH22" i="22" s="1"/>
  <c r="AI22" i="22" s="1"/>
  <c r="CY84" i="1"/>
  <c r="K21" i="22" s="1"/>
  <c r="AG21" i="22" s="1"/>
  <c r="AH21" i="22" s="1"/>
  <c r="AI21" i="22" s="1"/>
  <c r="CY83" i="1"/>
  <c r="K20" i="22" s="1"/>
  <c r="AG20" i="22" s="1"/>
  <c r="AH20" i="22" s="1"/>
  <c r="AI20" i="22" s="1"/>
  <c r="CY82" i="1"/>
  <c r="K19" i="22" s="1"/>
  <c r="AG19" i="22" s="1"/>
  <c r="AH19" i="22" s="1"/>
  <c r="AI19" i="22" s="1"/>
  <c r="CY81" i="1"/>
  <c r="K18" i="22" s="1"/>
  <c r="AG18" i="22" s="1"/>
  <c r="AH18" i="22" s="1"/>
  <c r="AI18" i="22" s="1"/>
  <c r="CY80" i="1"/>
  <c r="K17" i="22" s="1"/>
  <c r="AG17" i="22" s="1"/>
  <c r="AH17" i="22" s="1"/>
  <c r="AI17" i="22" s="1"/>
  <c r="CY79" i="1"/>
  <c r="K16" i="22" s="1"/>
  <c r="AG16" i="22" s="1"/>
  <c r="AH16" i="22" s="1"/>
  <c r="AI16" i="22" s="1"/>
  <c r="CY78" i="1"/>
  <c r="K15" i="22" s="1"/>
  <c r="AG15" i="22" s="1"/>
  <c r="AH15" i="22" s="1"/>
  <c r="AI15" i="22" s="1"/>
  <c r="CY77" i="1"/>
  <c r="K14" i="22" s="1"/>
  <c r="AG14" i="22" s="1"/>
  <c r="AH14" i="22" s="1"/>
  <c r="AI14" i="22" s="1"/>
  <c r="CY76" i="1"/>
  <c r="K13" i="22" s="1"/>
  <c r="AG13" i="22" s="1"/>
  <c r="AH13" i="22" s="1"/>
  <c r="AI13" i="22" s="1"/>
  <c r="CY75" i="1"/>
  <c r="K12" i="22" s="1"/>
  <c r="AG12" i="22" s="1"/>
  <c r="AH12" i="22" s="1"/>
  <c r="AI12" i="22" s="1"/>
  <c r="CY74" i="1"/>
  <c r="K11" i="22" s="1"/>
  <c r="AG11" i="22" s="1"/>
  <c r="AH11" i="22" s="1"/>
  <c r="AI11" i="22" s="1"/>
  <c r="CY73" i="1"/>
  <c r="K10" i="22" s="1"/>
  <c r="AG10" i="22" s="1"/>
  <c r="AH10" i="22" s="1"/>
  <c r="AI10" i="22" s="1"/>
  <c r="CY72" i="1"/>
  <c r="K9" i="22" s="1"/>
  <c r="AG9" i="22" s="1"/>
  <c r="AH9" i="22" s="1"/>
  <c r="AI9" i="22" s="1"/>
  <c r="CY71" i="1"/>
  <c r="K8" i="22" s="1"/>
  <c r="AG8" i="22" s="1"/>
  <c r="AH8" i="22" s="1"/>
  <c r="AI8" i="22" s="1"/>
  <c r="CY70" i="1"/>
  <c r="K7" i="22" s="1"/>
  <c r="AG7" i="22" s="1"/>
  <c r="AH7" i="22" s="1"/>
  <c r="AI7" i="22" s="1"/>
  <c r="CY69" i="1"/>
  <c r="K6" i="22" s="1"/>
  <c r="AG6" i="22" s="1"/>
  <c r="AH6" i="22" s="1"/>
  <c r="AI6" i="22" s="1"/>
  <c r="CY68" i="1"/>
  <c r="K5" i="22" s="1"/>
  <c r="AG5" i="22" s="1"/>
  <c r="AH5" i="22" s="1"/>
  <c r="AI5" i="22" s="1"/>
  <c r="CY67" i="1"/>
  <c r="K4" i="22" s="1"/>
  <c r="AG4" i="22" s="1"/>
  <c r="AH4" i="22" s="1"/>
  <c r="AI4" i="22" s="1"/>
  <c r="CY66" i="1"/>
  <c r="K3" i="22" s="1"/>
  <c r="AG3" i="22" s="1"/>
  <c r="AH3" i="22" s="1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A6" i="23"/>
  <c r="A5" i="23"/>
  <c r="A4" i="23"/>
  <c r="A3" i="23"/>
  <c r="B502" i="22"/>
  <c r="B501" i="22"/>
  <c r="B500" i="22"/>
  <c r="B499" i="22"/>
  <c r="B498" i="22"/>
  <c r="B497" i="22"/>
  <c r="B496" i="22"/>
  <c r="B495" i="22"/>
  <c r="B494" i="22"/>
  <c r="B493" i="22"/>
  <c r="B492" i="22"/>
  <c r="B491" i="22"/>
  <c r="B490" i="22"/>
  <c r="B489" i="22"/>
  <c r="B488" i="22"/>
  <c r="B487" i="22"/>
  <c r="B486" i="22"/>
  <c r="B485" i="22"/>
  <c r="B484" i="22"/>
  <c r="B483" i="22"/>
  <c r="B482" i="22"/>
  <c r="B481" i="22"/>
  <c r="B480" i="22"/>
  <c r="B479" i="22"/>
  <c r="B478" i="22"/>
  <c r="B477" i="22"/>
  <c r="B476" i="22"/>
  <c r="B475" i="22"/>
  <c r="B474" i="22"/>
  <c r="B473" i="22"/>
  <c r="B472" i="22"/>
  <c r="B471" i="22"/>
  <c r="B470" i="22"/>
  <c r="B469" i="22"/>
  <c r="B468" i="22"/>
  <c r="B467" i="22"/>
  <c r="B466" i="22"/>
  <c r="B465" i="22"/>
  <c r="B464" i="22"/>
  <c r="B463" i="22"/>
  <c r="B462" i="22"/>
  <c r="B461" i="22"/>
  <c r="B460" i="22"/>
  <c r="B459" i="22"/>
  <c r="B458" i="22"/>
  <c r="B457" i="22"/>
  <c r="B456" i="22"/>
  <c r="B455" i="22"/>
  <c r="B454" i="22"/>
  <c r="B453" i="22"/>
  <c r="B452" i="22"/>
  <c r="B451" i="22"/>
  <c r="B450" i="22"/>
  <c r="B449" i="22"/>
  <c r="B448" i="22"/>
  <c r="B447" i="22"/>
  <c r="B446" i="22"/>
  <c r="B445" i="22"/>
  <c r="B444" i="22"/>
  <c r="B443" i="22"/>
  <c r="B442" i="22"/>
  <c r="B441" i="22"/>
  <c r="B440" i="22"/>
  <c r="B439" i="22"/>
  <c r="B438" i="22"/>
  <c r="B437" i="22"/>
  <c r="B436" i="22"/>
  <c r="B435" i="22"/>
  <c r="B434" i="22"/>
  <c r="B433" i="22"/>
  <c r="B432" i="22"/>
  <c r="B431" i="22"/>
  <c r="B430" i="22"/>
  <c r="B429" i="22"/>
  <c r="B428" i="22"/>
  <c r="B427" i="22"/>
  <c r="B426" i="22"/>
  <c r="B425" i="22"/>
  <c r="B424" i="22"/>
  <c r="B423" i="22"/>
  <c r="B422" i="22"/>
  <c r="B421" i="22"/>
  <c r="B420" i="22"/>
  <c r="B419" i="22"/>
  <c r="B418" i="22"/>
  <c r="B417" i="22"/>
  <c r="B416" i="22"/>
  <c r="B415" i="22"/>
  <c r="B414" i="22"/>
  <c r="B413" i="22"/>
  <c r="B412" i="22"/>
  <c r="B411" i="22"/>
  <c r="B410" i="22"/>
  <c r="B409" i="22"/>
  <c r="B408" i="22"/>
  <c r="B407" i="22"/>
  <c r="B406" i="22"/>
  <c r="B405" i="22"/>
  <c r="B404" i="22"/>
  <c r="B403" i="22"/>
  <c r="B402" i="22"/>
  <c r="B401" i="22"/>
  <c r="B400" i="22"/>
  <c r="B399" i="22"/>
  <c r="B398" i="22"/>
  <c r="B397" i="22"/>
  <c r="B396" i="22"/>
  <c r="B395" i="22"/>
  <c r="B394" i="22"/>
  <c r="B393" i="22"/>
  <c r="B392" i="22"/>
  <c r="B391" i="22"/>
  <c r="B390" i="22"/>
  <c r="B389" i="22"/>
  <c r="B388" i="22"/>
  <c r="B387" i="22"/>
  <c r="B386" i="22"/>
  <c r="B385" i="22"/>
  <c r="B384" i="22"/>
  <c r="B383" i="22"/>
  <c r="B382" i="22"/>
  <c r="B381" i="22"/>
  <c r="B380" i="22"/>
  <c r="B379" i="22"/>
  <c r="B378" i="22"/>
  <c r="B377" i="22"/>
  <c r="B376" i="22"/>
  <c r="B375" i="22"/>
  <c r="B374" i="22"/>
  <c r="B373" i="22"/>
  <c r="B372" i="22"/>
  <c r="B371" i="22"/>
  <c r="B370" i="22"/>
  <c r="B369" i="22"/>
  <c r="B368" i="22"/>
  <c r="B367" i="22"/>
  <c r="B366" i="22"/>
  <c r="B365" i="22"/>
  <c r="B364" i="22"/>
  <c r="B363" i="22"/>
  <c r="B362" i="22"/>
  <c r="B361" i="22"/>
  <c r="B360" i="22"/>
  <c r="B359" i="22"/>
  <c r="B358" i="22"/>
  <c r="B357" i="22"/>
  <c r="B356" i="22"/>
  <c r="B355" i="22"/>
  <c r="B354" i="22"/>
  <c r="B353" i="22"/>
  <c r="B352" i="22"/>
  <c r="B351" i="22"/>
  <c r="B350" i="22"/>
  <c r="B349" i="22"/>
  <c r="B348" i="22"/>
  <c r="B347" i="22"/>
  <c r="B346" i="22"/>
  <c r="B345" i="22"/>
  <c r="B344" i="22"/>
  <c r="B343" i="22"/>
  <c r="B342" i="22"/>
  <c r="B341" i="22"/>
  <c r="B340" i="22"/>
  <c r="B339" i="22"/>
  <c r="B338" i="22"/>
  <c r="B337" i="22"/>
  <c r="B336" i="22"/>
  <c r="B335" i="22"/>
  <c r="B334" i="22"/>
  <c r="B333" i="22"/>
  <c r="B332" i="22"/>
  <c r="B331" i="22"/>
  <c r="B330" i="22"/>
  <c r="B329" i="22"/>
  <c r="B328" i="22"/>
  <c r="B327" i="22"/>
  <c r="B326" i="22"/>
  <c r="B325" i="22"/>
  <c r="B324" i="22"/>
  <c r="B323" i="22"/>
  <c r="B322" i="22"/>
  <c r="B321" i="22"/>
  <c r="B320" i="22"/>
  <c r="B319" i="22"/>
  <c r="B318" i="22"/>
  <c r="B317" i="22"/>
  <c r="B316" i="22"/>
  <c r="B315" i="22"/>
  <c r="B314" i="22"/>
  <c r="B313" i="22"/>
  <c r="B312" i="22"/>
  <c r="B311" i="22"/>
  <c r="B310" i="22"/>
  <c r="B309" i="22"/>
  <c r="B308" i="22"/>
  <c r="B307" i="22"/>
  <c r="B306" i="22"/>
  <c r="B305" i="22"/>
  <c r="B304" i="22"/>
  <c r="B303" i="22"/>
  <c r="B302" i="22"/>
  <c r="B301" i="22"/>
  <c r="B300" i="22"/>
  <c r="B299" i="22"/>
  <c r="B298" i="22"/>
  <c r="B297" i="22"/>
  <c r="B296" i="22"/>
  <c r="B295" i="22"/>
  <c r="B294" i="22"/>
  <c r="B293" i="22"/>
  <c r="B292" i="22"/>
  <c r="B291" i="22"/>
  <c r="B290" i="22"/>
  <c r="B289" i="22"/>
  <c r="B288" i="22"/>
  <c r="B287" i="22"/>
  <c r="B286" i="22"/>
  <c r="B285" i="22"/>
  <c r="B284" i="22"/>
  <c r="B283" i="22"/>
  <c r="B282" i="22"/>
  <c r="B281" i="22"/>
  <c r="B280" i="22"/>
  <c r="B279" i="22"/>
  <c r="B278" i="22"/>
  <c r="B277" i="22"/>
  <c r="B276" i="22"/>
  <c r="B275" i="22"/>
  <c r="B274" i="22"/>
  <c r="B273" i="22"/>
  <c r="B272" i="22"/>
  <c r="B271" i="22"/>
  <c r="B270" i="22"/>
  <c r="B269" i="22"/>
  <c r="B268" i="22"/>
  <c r="B267" i="22"/>
  <c r="B266" i="22"/>
  <c r="B265" i="22"/>
  <c r="B264" i="22"/>
  <c r="B263" i="22"/>
  <c r="B262" i="22"/>
  <c r="B261" i="22"/>
  <c r="B260" i="22"/>
  <c r="B259" i="22"/>
  <c r="B258" i="22"/>
  <c r="B257" i="22"/>
  <c r="B256" i="22"/>
  <c r="B255" i="22"/>
  <c r="B254" i="22"/>
  <c r="B253" i="22"/>
  <c r="B252" i="22"/>
  <c r="B251" i="22"/>
  <c r="B250" i="22"/>
  <c r="B249" i="22"/>
  <c r="B248" i="22"/>
  <c r="B247" i="22"/>
  <c r="B246" i="22"/>
  <c r="B245" i="22"/>
  <c r="B244" i="22"/>
  <c r="B243" i="22"/>
  <c r="B242" i="22"/>
  <c r="B241" i="22"/>
  <c r="B240" i="22"/>
  <c r="B239" i="22"/>
  <c r="B238" i="22"/>
  <c r="B237" i="22"/>
  <c r="B236" i="22"/>
  <c r="B235" i="22"/>
  <c r="B234" i="22"/>
  <c r="B233" i="22"/>
  <c r="B232" i="22"/>
  <c r="B231" i="22"/>
  <c r="B230" i="22"/>
  <c r="B229" i="22"/>
  <c r="B228" i="22"/>
  <c r="B227" i="22"/>
  <c r="B226" i="22"/>
  <c r="B225" i="22"/>
  <c r="B224" i="22"/>
  <c r="B223" i="22"/>
  <c r="B222" i="22"/>
  <c r="B221" i="22"/>
  <c r="B220" i="22"/>
  <c r="B219" i="22"/>
  <c r="B218" i="22"/>
  <c r="B217" i="22"/>
  <c r="B216" i="22"/>
  <c r="B215" i="22"/>
  <c r="B214" i="22"/>
  <c r="B213" i="22"/>
  <c r="B212" i="22"/>
  <c r="B211" i="22"/>
  <c r="B210" i="22"/>
  <c r="B209" i="22"/>
  <c r="B208" i="22"/>
  <c r="B207" i="22"/>
  <c r="B206" i="22"/>
  <c r="B205" i="22"/>
  <c r="B204" i="22"/>
  <c r="B203" i="22"/>
  <c r="B202" i="22"/>
  <c r="B201" i="22"/>
  <c r="B200" i="22"/>
  <c r="B199" i="22"/>
  <c r="B198" i="22"/>
  <c r="B197" i="22"/>
  <c r="B196" i="22"/>
  <c r="B195" i="22"/>
  <c r="B194" i="22"/>
  <c r="B193" i="22"/>
  <c r="B192" i="22"/>
  <c r="B191" i="22"/>
  <c r="B190" i="22"/>
  <c r="B189" i="22"/>
  <c r="B188" i="22"/>
  <c r="B187" i="22"/>
  <c r="B186" i="22"/>
  <c r="B185" i="22"/>
  <c r="B184" i="22"/>
  <c r="B183" i="22"/>
  <c r="B182" i="22"/>
  <c r="B181" i="22"/>
  <c r="B180" i="22"/>
  <c r="B179" i="22"/>
  <c r="B178" i="22"/>
  <c r="B177" i="22"/>
  <c r="B176" i="22"/>
  <c r="B175" i="22"/>
  <c r="B174" i="22"/>
  <c r="B173" i="22"/>
  <c r="B172" i="22"/>
  <c r="B171" i="22"/>
  <c r="B170" i="22"/>
  <c r="B169" i="22"/>
  <c r="B168" i="22"/>
  <c r="B167" i="22"/>
  <c r="B166" i="22"/>
  <c r="B165" i="22"/>
  <c r="B164" i="22"/>
  <c r="B163" i="22"/>
  <c r="B162" i="22"/>
  <c r="B161" i="22"/>
  <c r="B160" i="22"/>
  <c r="B159" i="22"/>
  <c r="B158" i="22"/>
  <c r="B157" i="22"/>
  <c r="B156" i="22"/>
  <c r="B155" i="22"/>
  <c r="B154" i="22"/>
  <c r="B153" i="22"/>
  <c r="B152" i="22"/>
  <c r="B151" i="22"/>
  <c r="B150" i="22"/>
  <c r="B149" i="22"/>
  <c r="B148" i="22"/>
  <c r="B147" i="22"/>
  <c r="B146" i="22"/>
  <c r="B145" i="22"/>
  <c r="B144" i="22"/>
  <c r="B143" i="22"/>
  <c r="B142" i="22"/>
  <c r="B141" i="22"/>
  <c r="B140" i="22"/>
  <c r="B139" i="22"/>
  <c r="B138" i="22"/>
  <c r="B137" i="22"/>
  <c r="B136" i="22"/>
  <c r="B135" i="22"/>
  <c r="B134" i="22"/>
  <c r="B133" i="22"/>
  <c r="B132" i="22"/>
  <c r="B131" i="22"/>
  <c r="B130" i="22"/>
  <c r="B129" i="22"/>
  <c r="B128" i="22"/>
  <c r="B127" i="22"/>
  <c r="B126" i="22"/>
  <c r="B125" i="22"/>
  <c r="B124" i="22"/>
  <c r="B123" i="22"/>
  <c r="B122" i="22"/>
  <c r="B121" i="22"/>
  <c r="B120" i="22"/>
  <c r="B119" i="22"/>
  <c r="B118" i="22"/>
  <c r="B117" i="22"/>
  <c r="B116" i="22"/>
  <c r="B115" i="22"/>
  <c r="B114" i="22"/>
  <c r="B113" i="22"/>
  <c r="B112" i="22"/>
  <c r="B111" i="22"/>
  <c r="B110" i="22"/>
  <c r="B109" i="22"/>
  <c r="B108" i="22"/>
  <c r="B107" i="22"/>
  <c r="B106" i="22"/>
  <c r="B105" i="22"/>
  <c r="B104" i="22"/>
  <c r="B103" i="22"/>
  <c r="B102" i="22"/>
  <c r="B101" i="22"/>
  <c r="B100" i="22"/>
  <c r="B99" i="22"/>
  <c r="B98" i="22"/>
  <c r="B97" i="22"/>
  <c r="B96" i="22"/>
  <c r="B95" i="22"/>
  <c r="B94" i="22"/>
  <c r="B93" i="22"/>
  <c r="B92" i="22"/>
  <c r="B91" i="22"/>
  <c r="B90" i="22"/>
  <c r="B89" i="22"/>
  <c r="B88" i="22"/>
  <c r="B87" i="22"/>
  <c r="B86" i="22"/>
  <c r="B85" i="22"/>
  <c r="B84" i="22"/>
  <c r="B83" i="22"/>
  <c r="B82" i="22"/>
  <c r="B81" i="22"/>
  <c r="B80" i="22"/>
  <c r="B79" i="22"/>
  <c r="B78" i="22"/>
  <c r="B77" i="22"/>
  <c r="B76" i="22"/>
  <c r="B75" i="22"/>
  <c r="B74" i="22"/>
  <c r="B73" i="22"/>
  <c r="B72" i="22"/>
  <c r="B71" i="22"/>
  <c r="B70" i="22"/>
  <c r="B69" i="22"/>
  <c r="B68" i="22"/>
  <c r="B67" i="22"/>
  <c r="B66" i="22"/>
  <c r="B65" i="22"/>
  <c r="B64" i="22"/>
  <c r="B63" i="22"/>
  <c r="B62" i="22"/>
  <c r="B61" i="22"/>
  <c r="B60" i="22"/>
  <c r="B59" i="22"/>
  <c r="B58" i="22"/>
  <c r="B57" i="22"/>
  <c r="B56" i="22"/>
  <c r="B55" i="22"/>
  <c r="B54" i="22"/>
  <c r="B53" i="22"/>
  <c r="B52" i="22"/>
  <c r="B51" i="22"/>
  <c r="B50" i="22"/>
  <c r="B49" i="22"/>
  <c r="B48" i="22"/>
  <c r="B47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4" i="22"/>
  <c r="B33" i="22"/>
  <c r="B32" i="22"/>
  <c r="B31" i="22"/>
  <c r="B30" i="22"/>
  <c r="B29" i="22"/>
  <c r="B28" i="22"/>
  <c r="B27" i="22"/>
  <c r="B26" i="22"/>
  <c r="B25" i="22"/>
  <c r="B24" i="22"/>
  <c r="B23" i="22"/>
  <c r="B22" i="22"/>
  <c r="B21" i="22"/>
  <c r="B20" i="22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B4" i="22"/>
  <c r="B3" i="22"/>
  <c r="C507" i="21"/>
  <c r="C506" i="21"/>
  <c r="C505" i="21"/>
  <c r="C504" i="21"/>
  <c r="C503" i="21"/>
  <c r="C502" i="21"/>
  <c r="C501" i="21"/>
  <c r="C500" i="21"/>
  <c r="C499" i="21"/>
  <c r="C498" i="21"/>
  <c r="C497" i="21"/>
  <c r="C496" i="21"/>
  <c r="C495" i="21"/>
  <c r="C494" i="21"/>
  <c r="C493" i="21"/>
  <c r="C492" i="21"/>
  <c r="C491" i="21"/>
  <c r="C490" i="21"/>
  <c r="C489" i="21"/>
  <c r="C488" i="21"/>
  <c r="C487" i="21"/>
  <c r="C486" i="21"/>
  <c r="C485" i="21"/>
  <c r="C484" i="21"/>
  <c r="C483" i="21"/>
  <c r="C482" i="21"/>
  <c r="C481" i="21"/>
  <c r="C480" i="21"/>
  <c r="C479" i="21"/>
  <c r="C478" i="21"/>
  <c r="C477" i="21"/>
  <c r="C476" i="21"/>
  <c r="C475" i="21"/>
  <c r="C474" i="21"/>
  <c r="C473" i="21"/>
  <c r="C472" i="21"/>
  <c r="C471" i="21"/>
  <c r="C470" i="21"/>
  <c r="C469" i="21"/>
  <c r="C468" i="21"/>
  <c r="C467" i="21"/>
  <c r="C466" i="21"/>
  <c r="C465" i="21"/>
  <c r="C464" i="21"/>
  <c r="C463" i="21"/>
  <c r="C462" i="21"/>
  <c r="C461" i="21"/>
  <c r="C460" i="21"/>
  <c r="C459" i="21"/>
  <c r="C458" i="21"/>
  <c r="C457" i="21"/>
  <c r="C456" i="21"/>
  <c r="C455" i="21"/>
  <c r="C454" i="21"/>
  <c r="C453" i="21"/>
  <c r="C452" i="21"/>
  <c r="C451" i="21"/>
  <c r="C450" i="21"/>
  <c r="C449" i="21"/>
  <c r="C448" i="21"/>
  <c r="C447" i="21"/>
  <c r="C446" i="21"/>
  <c r="C445" i="21"/>
  <c r="C444" i="21"/>
  <c r="C443" i="21"/>
  <c r="C442" i="21"/>
  <c r="C441" i="21"/>
  <c r="C440" i="21"/>
  <c r="C439" i="21"/>
  <c r="C438" i="21"/>
  <c r="C437" i="21"/>
  <c r="C436" i="21"/>
  <c r="C435" i="21"/>
  <c r="C434" i="21"/>
  <c r="C433" i="21"/>
  <c r="C432" i="21"/>
  <c r="C431" i="21"/>
  <c r="C430" i="21"/>
  <c r="C429" i="21"/>
  <c r="C428" i="21"/>
  <c r="C427" i="21"/>
  <c r="C426" i="21"/>
  <c r="C425" i="21"/>
  <c r="C424" i="21"/>
  <c r="C423" i="21"/>
  <c r="C422" i="21"/>
  <c r="C421" i="21"/>
  <c r="C420" i="21"/>
  <c r="C419" i="21"/>
  <c r="C418" i="21"/>
  <c r="C417" i="21"/>
  <c r="C416" i="21"/>
  <c r="C415" i="21"/>
  <c r="C414" i="21"/>
  <c r="C413" i="21"/>
  <c r="C412" i="21"/>
  <c r="C411" i="21"/>
  <c r="C410" i="21"/>
  <c r="C409" i="21"/>
  <c r="C408" i="21"/>
  <c r="C407" i="21"/>
  <c r="C406" i="21"/>
  <c r="C405" i="21"/>
  <c r="C404" i="21"/>
  <c r="C403" i="21"/>
  <c r="C402" i="21"/>
  <c r="C401" i="21"/>
  <c r="C400" i="21"/>
  <c r="C399" i="21"/>
  <c r="C398" i="21"/>
  <c r="C397" i="21"/>
  <c r="C396" i="21"/>
  <c r="C395" i="21"/>
  <c r="C394" i="21"/>
  <c r="C393" i="21"/>
  <c r="C392" i="21"/>
  <c r="C391" i="21"/>
  <c r="C390" i="21"/>
  <c r="C389" i="21"/>
  <c r="C388" i="21"/>
  <c r="C387" i="21"/>
  <c r="C386" i="21"/>
  <c r="C385" i="21"/>
  <c r="C384" i="21"/>
  <c r="C383" i="21"/>
  <c r="C382" i="21"/>
  <c r="C381" i="21"/>
  <c r="C380" i="21"/>
  <c r="C379" i="21"/>
  <c r="C378" i="21"/>
  <c r="C377" i="21"/>
  <c r="C376" i="21"/>
  <c r="C375" i="21"/>
  <c r="C374" i="21"/>
  <c r="C373" i="21"/>
  <c r="C372" i="21"/>
  <c r="C371" i="21"/>
  <c r="C370" i="21"/>
  <c r="C369" i="21"/>
  <c r="C368" i="21"/>
  <c r="C367" i="21"/>
  <c r="C366" i="21"/>
  <c r="C365" i="21"/>
  <c r="C364" i="21"/>
  <c r="C363" i="21"/>
  <c r="C362" i="21"/>
  <c r="C361" i="21"/>
  <c r="C360" i="21"/>
  <c r="C359" i="21"/>
  <c r="C358" i="21"/>
  <c r="C357" i="21"/>
  <c r="C356" i="21"/>
  <c r="C355" i="21"/>
  <c r="C354" i="21"/>
  <c r="C353" i="21"/>
  <c r="C352" i="21"/>
  <c r="C351" i="21"/>
  <c r="C350" i="21"/>
  <c r="C349" i="21"/>
  <c r="C348" i="21"/>
  <c r="C347" i="21"/>
  <c r="C346" i="21"/>
  <c r="C345" i="21"/>
  <c r="C344" i="21"/>
  <c r="C343" i="21"/>
  <c r="C342" i="21"/>
  <c r="C341" i="21"/>
  <c r="C340" i="21"/>
  <c r="C339" i="21"/>
  <c r="C338" i="21"/>
  <c r="C337" i="21"/>
  <c r="C336" i="21"/>
  <c r="C335" i="21"/>
  <c r="C334" i="21"/>
  <c r="C333" i="21"/>
  <c r="C332" i="21"/>
  <c r="C331" i="21"/>
  <c r="C330" i="21"/>
  <c r="C329" i="21"/>
  <c r="C328" i="21"/>
  <c r="C327" i="21"/>
  <c r="C326" i="21"/>
  <c r="C325" i="21"/>
  <c r="C324" i="21"/>
  <c r="C323" i="21"/>
  <c r="C322" i="21"/>
  <c r="C321" i="21"/>
  <c r="C320" i="21"/>
  <c r="C319" i="21"/>
  <c r="C318" i="21"/>
  <c r="C317" i="21"/>
  <c r="C316" i="21"/>
  <c r="C315" i="21"/>
  <c r="C314" i="21"/>
  <c r="C313" i="21"/>
  <c r="C312" i="21"/>
  <c r="C311" i="21"/>
  <c r="C310" i="21"/>
  <c r="C309" i="21"/>
  <c r="C308" i="21"/>
  <c r="C307" i="21"/>
  <c r="C306" i="21"/>
  <c r="C305" i="21"/>
  <c r="C304" i="21"/>
  <c r="C303" i="21"/>
  <c r="C302" i="21"/>
  <c r="C301" i="21"/>
  <c r="C300" i="21"/>
  <c r="C299" i="21"/>
  <c r="C298" i="21"/>
  <c r="C297" i="21"/>
  <c r="C296" i="21"/>
  <c r="C295" i="21"/>
  <c r="C294" i="21"/>
  <c r="C293" i="21"/>
  <c r="C292" i="21"/>
  <c r="C291" i="21"/>
  <c r="C290" i="21"/>
  <c r="C289" i="21"/>
  <c r="C288" i="21"/>
  <c r="C287" i="21"/>
  <c r="C286" i="21"/>
  <c r="C285" i="21"/>
  <c r="C284" i="21"/>
  <c r="C283" i="21"/>
  <c r="C282" i="21"/>
  <c r="C281" i="21"/>
  <c r="C280" i="21"/>
  <c r="C279" i="21"/>
  <c r="C278" i="21"/>
  <c r="C277" i="21"/>
  <c r="C276" i="21"/>
  <c r="C275" i="21"/>
  <c r="C274" i="21"/>
  <c r="C273" i="21"/>
  <c r="C272" i="21"/>
  <c r="C271" i="21"/>
  <c r="C270" i="21"/>
  <c r="C269" i="21"/>
  <c r="C268" i="21"/>
  <c r="C267" i="21"/>
  <c r="C266" i="21"/>
  <c r="C265" i="21"/>
  <c r="C264" i="21"/>
  <c r="C263" i="21"/>
  <c r="C262" i="21"/>
  <c r="C261" i="21"/>
  <c r="C260" i="21"/>
  <c r="C259" i="21"/>
  <c r="C258" i="21"/>
  <c r="C257" i="21"/>
  <c r="C256" i="21"/>
  <c r="C255" i="21"/>
  <c r="C254" i="21"/>
  <c r="C253" i="21"/>
  <c r="C252" i="21"/>
  <c r="C251" i="21"/>
  <c r="C250" i="21"/>
  <c r="C249" i="21"/>
  <c r="C248" i="21"/>
  <c r="C247" i="21"/>
  <c r="C246" i="21"/>
  <c r="C245" i="21"/>
  <c r="C244" i="21"/>
  <c r="C243" i="21"/>
  <c r="C242" i="21"/>
  <c r="C241" i="21"/>
  <c r="C240" i="21"/>
  <c r="C239" i="21"/>
  <c r="C238" i="21"/>
  <c r="C237" i="21"/>
  <c r="C236" i="21"/>
  <c r="C235" i="21"/>
  <c r="C234" i="21"/>
  <c r="C233" i="21"/>
  <c r="C232" i="21"/>
  <c r="C231" i="21"/>
  <c r="C230" i="21"/>
  <c r="C229" i="21"/>
  <c r="C228" i="21"/>
  <c r="C227" i="21"/>
  <c r="C226" i="21"/>
  <c r="C225" i="21"/>
  <c r="C224" i="21"/>
  <c r="C223" i="21"/>
  <c r="C222" i="21"/>
  <c r="C221" i="21"/>
  <c r="C220" i="21"/>
  <c r="C219" i="21"/>
  <c r="C218" i="21"/>
  <c r="C217" i="21"/>
  <c r="C216" i="21"/>
  <c r="C215" i="21"/>
  <c r="C214" i="21"/>
  <c r="C213" i="21"/>
  <c r="C212" i="21"/>
  <c r="C211" i="21"/>
  <c r="C210" i="21"/>
  <c r="C209" i="21"/>
  <c r="C208" i="21"/>
  <c r="C207" i="21"/>
  <c r="C206" i="21"/>
  <c r="C205" i="21"/>
  <c r="C204" i="21"/>
  <c r="C203" i="21"/>
  <c r="C202" i="21"/>
  <c r="C201" i="21"/>
  <c r="C200" i="21"/>
  <c r="C199" i="21"/>
  <c r="C198" i="21"/>
  <c r="C197" i="21"/>
  <c r="C196" i="21"/>
  <c r="C195" i="21"/>
  <c r="C194" i="21"/>
  <c r="C193" i="21"/>
  <c r="C192" i="21"/>
  <c r="C191" i="21"/>
  <c r="C190" i="21"/>
  <c r="C189" i="21"/>
  <c r="C188" i="21"/>
  <c r="C187" i="21"/>
  <c r="C186" i="21"/>
  <c r="C185" i="21"/>
  <c r="C184" i="21"/>
  <c r="C183" i="21"/>
  <c r="C182" i="21"/>
  <c r="C181" i="21"/>
  <c r="C180" i="21"/>
  <c r="C179" i="21"/>
  <c r="C178" i="21"/>
  <c r="C177" i="21"/>
  <c r="C176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G111" i="20"/>
  <c r="G22" i="23" s="1"/>
  <c r="J22" i="23" s="1"/>
  <c r="F111" i="20"/>
  <c r="F22" i="23" s="1"/>
  <c r="E111" i="20"/>
  <c r="E22" i="23" s="1"/>
  <c r="D111" i="20"/>
  <c r="D22" i="23" s="1"/>
  <c r="C111" i="20"/>
  <c r="C22" i="23" s="1"/>
  <c r="B111" i="20"/>
  <c r="B22" i="23" s="1"/>
  <c r="CX90" i="20"/>
  <c r="J502" i="22" s="1"/>
  <c r="M502" i="22" s="1"/>
  <c r="N502" i="22" s="1"/>
  <c r="O502" i="22" s="1"/>
  <c r="CW90" i="20"/>
  <c r="I502" i="22" s="1"/>
  <c r="AC502" i="22" s="1"/>
  <c r="AD502" i="22" s="1"/>
  <c r="AE502" i="22" s="1"/>
  <c r="CV90" i="20"/>
  <c r="H502" i="22" s="1"/>
  <c r="U502" i="22" s="1"/>
  <c r="V502" i="22" s="1"/>
  <c r="W502" i="22" s="1"/>
  <c r="CU90" i="20"/>
  <c r="G502" i="22" s="1"/>
  <c r="CT90" i="20"/>
  <c r="F502" i="22" s="1"/>
  <c r="Y502" i="22" s="1"/>
  <c r="Z502" i="22" s="1"/>
  <c r="AA502" i="22" s="1"/>
  <c r="CS90" i="20"/>
  <c r="CR90" i="20"/>
  <c r="E502" i="22" s="1"/>
  <c r="CQ90" i="20"/>
  <c r="D502" i="22" s="1"/>
  <c r="Q502" i="22" s="1"/>
  <c r="R502" i="22" s="1"/>
  <c r="S502" i="22" s="1"/>
  <c r="CP90" i="20"/>
  <c r="C502" i="22" s="1"/>
  <c r="B90" i="20"/>
  <c r="A90" i="20"/>
  <c r="A502" i="22" s="1"/>
  <c r="AF502" i="22" s="1"/>
  <c r="CX89" i="20"/>
  <c r="J501" i="22" s="1"/>
  <c r="M501" i="22" s="1"/>
  <c r="N501" i="22" s="1"/>
  <c r="O501" i="22" s="1"/>
  <c r="CW89" i="20"/>
  <c r="I501" i="22" s="1"/>
  <c r="AC501" i="22" s="1"/>
  <c r="AD501" i="22" s="1"/>
  <c r="AE501" i="22" s="1"/>
  <c r="CV89" i="20"/>
  <c r="H501" i="22" s="1"/>
  <c r="U501" i="22" s="1"/>
  <c r="V501" i="22" s="1"/>
  <c r="W501" i="22" s="1"/>
  <c r="CU89" i="20"/>
  <c r="G501" i="22" s="1"/>
  <c r="CS89" i="20"/>
  <c r="CT89" i="20" s="1"/>
  <c r="F501" i="22" s="1"/>
  <c r="Y501" i="22" s="1"/>
  <c r="Z501" i="22" s="1"/>
  <c r="AA501" i="22" s="1"/>
  <c r="CR89" i="20"/>
  <c r="E501" i="22" s="1"/>
  <c r="CQ89" i="20"/>
  <c r="D501" i="22" s="1"/>
  <c r="Q501" i="22" s="1"/>
  <c r="R501" i="22" s="1"/>
  <c r="S501" i="22" s="1"/>
  <c r="CP89" i="20"/>
  <c r="C501" i="22" s="1"/>
  <c r="B89" i="20"/>
  <c r="A89" i="20"/>
  <c r="A501" i="22" s="1"/>
  <c r="AF501" i="22" s="1"/>
  <c r="CW88" i="20"/>
  <c r="I500" i="22" s="1"/>
  <c r="AC500" i="22" s="1"/>
  <c r="AD500" i="22" s="1"/>
  <c r="AE500" i="22" s="1"/>
  <c r="CV88" i="20"/>
  <c r="H500" i="22" s="1"/>
  <c r="U500" i="22" s="1"/>
  <c r="V500" i="22" s="1"/>
  <c r="W500" i="22" s="1"/>
  <c r="CU88" i="20"/>
  <c r="G500" i="22" s="1"/>
  <c r="CS88" i="20"/>
  <c r="CT88" i="20" s="1"/>
  <c r="F500" i="22" s="1"/>
  <c r="Y500" i="22" s="1"/>
  <c r="Z500" i="22" s="1"/>
  <c r="AA500" i="22" s="1"/>
  <c r="CR88" i="20"/>
  <c r="E500" i="22" s="1"/>
  <c r="CQ88" i="20"/>
  <c r="D500" i="22" s="1"/>
  <c r="Q500" i="22" s="1"/>
  <c r="R500" i="22" s="1"/>
  <c r="S500" i="22" s="1"/>
  <c r="CP88" i="20"/>
  <c r="C500" i="22" s="1"/>
  <c r="B88" i="20"/>
  <c r="A88" i="20"/>
  <c r="A500" i="22" s="1"/>
  <c r="CW87" i="20"/>
  <c r="I499" i="22" s="1"/>
  <c r="AC499" i="22" s="1"/>
  <c r="AD499" i="22" s="1"/>
  <c r="AE499" i="22" s="1"/>
  <c r="CV87" i="20"/>
  <c r="H499" i="22" s="1"/>
  <c r="U499" i="22" s="1"/>
  <c r="V499" i="22" s="1"/>
  <c r="W499" i="22" s="1"/>
  <c r="CU87" i="20"/>
  <c r="CS87" i="20"/>
  <c r="CT87" i="20" s="1"/>
  <c r="F499" i="22" s="1"/>
  <c r="Y499" i="22" s="1"/>
  <c r="Z499" i="22" s="1"/>
  <c r="AA499" i="22" s="1"/>
  <c r="CR87" i="20"/>
  <c r="E499" i="22" s="1"/>
  <c r="CQ87" i="20"/>
  <c r="D499" i="22" s="1"/>
  <c r="Q499" i="22" s="1"/>
  <c r="R499" i="22" s="1"/>
  <c r="S499" i="22" s="1"/>
  <c r="CP87" i="20"/>
  <c r="C499" i="22" s="1"/>
  <c r="B87" i="20"/>
  <c r="A87" i="20"/>
  <c r="A499" i="22" s="1"/>
  <c r="AF499" i="22" s="1"/>
  <c r="CW86" i="20"/>
  <c r="I498" i="22" s="1"/>
  <c r="AC498" i="22" s="1"/>
  <c r="AD498" i="22" s="1"/>
  <c r="AE498" i="22" s="1"/>
  <c r="CV86" i="20"/>
  <c r="H498" i="22" s="1"/>
  <c r="U498" i="22" s="1"/>
  <c r="V498" i="22" s="1"/>
  <c r="W498" i="22" s="1"/>
  <c r="CU86" i="20"/>
  <c r="CS86" i="20"/>
  <c r="CT86" i="20" s="1"/>
  <c r="F498" i="22" s="1"/>
  <c r="Y498" i="22" s="1"/>
  <c r="Z498" i="22" s="1"/>
  <c r="AA498" i="22" s="1"/>
  <c r="CR86" i="20"/>
  <c r="E498" i="22" s="1"/>
  <c r="CQ86" i="20"/>
  <c r="D498" i="22" s="1"/>
  <c r="Q498" i="22" s="1"/>
  <c r="R498" i="22" s="1"/>
  <c r="S498" i="22" s="1"/>
  <c r="CP86" i="20"/>
  <c r="C498" i="22" s="1"/>
  <c r="B86" i="20"/>
  <c r="A86" i="20"/>
  <c r="A498" i="22" s="1"/>
  <c r="AF498" i="22" s="1"/>
  <c r="CW85" i="20"/>
  <c r="I497" i="22" s="1"/>
  <c r="AC497" i="22" s="1"/>
  <c r="AD497" i="22" s="1"/>
  <c r="AE497" i="22" s="1"/>
  <c r="CV85" i="20"/>
  <c r="H497" i="22" s="1"/>
  <c r="U497" i="22" s="1"/>
  <c r="V497" i="22" s="1"/>
  <c r="W497" i="22" s="1"/>
  <c r="CU85" i="20"/>
  <c r="G497" i="22" s="1"/>
  <c r="CS85" i="20"/>
  <c r="CT85" i="20" s="1"/>
  <c r="F497" i="22" s="1"/>
  <c r="Y497" i="22" s="1"/>
  <c r="Z497" i="22" s="1"/>
  <c r="AA497" i="22" s="1"/>
  <c r="CR85" i="20"/>
  <c r="E497" i="22" s="1"/>
  <c r="CQ85" i="20"/>
  <c r="D497" i="22" s="1"/>
  <c r="Q497" i="22" s="1"/>
  <c r="R497" i="22" s="1"/>
  <c r="S497" i="22" s="1"/>
  <c r="CP85" i="20"/>
  <c r="C497" i="22" s="1"/>
  <c r="B85" i="20"/>
  <c r="A85" i="20"/>
  <c r="A497" i="22" s="1"/>
  <c r="AF497" i="22" s="1"/>
  <c r="CX84" i="20"/>
  <c r="J496" i="22" s="1"/>
  <c r="M496" i="22" s="1"/>
  <c r="N496" i="22" s="1"/>
  <c r="O496" i="22" s="1"/>
  <c r="CW84" i="20"/>
  <c r="I496" i="22" s="1"/>
  <c r="AC496" i="22" s="1"/>
  <c r="AD496" i="22" s="1"/>
  <c r="AE496" i="22" s="1"/>
  <c r="CV84" i="20"/>
  <c r="H496" i="22" s="1"/>
  <c r="U496" i="22" s="1"/>
  <c r="V496" i="22" s="1"/>
  <c r="W496" i="22" s="1"/>
  <c r="CU84" i="20"/>
  <c r="G496" i="22" s="1"/>
  <c r="CS84" i="20"/>
  <c r="CT84" i="20" s="1"/>
  <c r="F496" i="22" s="1"/>
  <c r="Y496" i="22" s="1"/>
  <c r="Z496" i="22" s="1"/>
  <c r="AA496" i="22" s="1"/>
  <c r="CR84" i="20"/>
  <c r="E496" i="22" s="1"/>
  <c r="CQ84" i="20"/>
  <c r="D496" i="22" s="1"/>
  <c r="Q496" i="22" s="1"/>
  <c r="R496" i="22" s="1"/>
  <c r="S496" i="22" s="1"/>
  <c r="CP84" i="20"/>
  <c r="C496" i="22" s="1"/>
  <c r="B84" i="20"/>
  <c r="A84" i="20"/>
  <c r="A496" i="22" s="1"/>
  <c r="AF496" i="22" s="1"/>
  <c r="CW83" i="20"/>
  <c r="I495" i="22" s="1"/>
  <c r="AC495" i="22" s="1"/>
  <c r="AD495" i="22" s="1"/>
  <c r="AE495" i="22" s="1"/>
  <c r="CV83" i="20"/>
  <c r="H495" i="22" s="1"/>
  <c r="U495" i="22" s="1"/>
  <c r="V495" i="22" s="1"/>
  <c r="W495" i="22" s="1"/>
  <c r="CU83" i="20"/>
  <c r="G495" i="22" s="1"/>
  <c r="CS83" i="20"/>
  <c r="CT83" i="20" s="1"/>
  <c r="F495" i="22" s="1"/>
  <c r="Y495" i="22" s="1"/>
  <c r="Z495" i="22" s="1"/>
  <c r="AA495" i="22" s="1"/>
  <c r="CR83" i="20"/>
  <c r="E495" i="22" s="1"/>
  <c r="CQ83" i="20"/>
  <c r="D495" i="22" s="1"/>
  <c r="Q495" i="22" s="1"/>
  <c r="R495" i="22" s="1"/>
  <c r="S495" i="22" s="1"/>
  <c r="CP83" i="20"/>
  <c r="C495" i="22" s="1"/>
  <c r="B83" i="20"/>
  <c r="A83" i="20"/>
  <c r="A495" i="22" s="1"/>
  <c r="AF495" i="22" s="1"/>
  <c r="CW82" i="20"/>
  <c r="I494" i="22" s="1"/>
  <c r="AC494" i="22" s="1"/>
  <c r="AD494" i="22" s="1"/>
  <c r="AE494" i="22" s="1"/>
  <c r="CV82" i="20"/>
  <c r="H494" i="22" s="1"/>
  <c r="U494" i="22" s="1"/>
  <c r="V494" i="22" s="1"/>
  <c r="W494" i="22" s="1"/>
  <c r="CU82" i="20"/>
  <c r="G494" i="22" s="1"/>
  <c r="CS82" i="20"/>
  <c r="CT82" i="20" s="1"/>
  <c r="F494" i="22" s="1"/>
  <c r="Y494" i="22" s="1"/>
  <c r="Z494" i="22" s="1"/>
  <c r="AA494" i="22" s="1"/>
  <c r="CR82" i="20"/>
  <c r="E494" i="22" s="1"/>
  <c r="CQ82" i="20"/>
  <c r="D494" i="22" s="1"/>
  <c r="Q494" i="22" s="1"/>
  <c r="R494" i="22" s="1"/>
  <c r="S494" i="22" s="1"/>
  <c r="CP82" i="20"/>
  <c r="C494" i="22" s="1"/>
  <c r="B82" i="20"/>
  <c r="A82" i="20"/>
  <c r="A494" i="22" s="1"/>
  <c r="AF494" i="22" s="1"/>
  <c r="CW81" i="20"/>
  <c r="I493" i="22" s="1"/>
  <c r="AC493" i="22" s="1"/>
  <c r="AD493" i="22" s="1"/>
  <c r="AE493" i="22" s="1"/>
  <c r="CV81" i="20"/>
  <c r="H493" i="22" s="1"/>
  <c r="U493" i="22" s="1"/>
  <c r="V493" i="22" s="1"/>
  <c r="W493" i="22" s="1"/>
  <c r="CU81" i="20"/>
  <c r="G493" i="22" s="1"/>
  <c r="CS81" i="20"/>
  <c r="CT81" i="20" s="1"/>
  <c r="F493" i="22" s="1"/>
  <c r="Y493" i="22" s="1"/>
  <c r="Z493" i="22" s="1"/>
  <c r="AA493" i="22" s="1"/>
  <c r="CR81" i="20"/>
  <c r="E493" i="22" s="1"/>
  <c r="CQ81" i="20"/>
  <c r="D493" i="22" s="1"/>
  <c r="Q493" i="22" s="1"/>
  <c r="R493" i="22" s="1"/>
  <c r="S493" i="22" s="1"/>
  <c r="CP81" i="20"/>
  <c r="C493" i="22" s="1"/>
  <c r="B81" i="20"/>
  <c r="A81" i="20"/>
  <c r="A493" i="22" s="1"/>
  <c r="AF493" i="22" s="1"/>
  <c r="CW80" i="20"/>
  <c r="I492" i="22" s="1"/>
  <c r="AC492" i="22" s="1"/>
  <c r="AD492" i="22" s="1"/>
  <c r="AE492" i="22" s="1"/>
  <c r="CV80" i="20"/>
  <c r="H492" i="22" s="1"/>
  <c r="U492" i="22" s="1"/>
  <c r="V492" i="22" s="1"/>
  <c r="W492" i="22" s="1"/>
  <c r="CU80" i="20"/>
  <c r="G492" i="22" s="1"/>
  <c r="CS80" i="20"/>
  <c r="CT80" i="20" s="1"/>
  <c r="F492" i="22" s="1"/>
  <c r="Y492" i="22" s="1"/>
  <c r="Z492" i="22" s="1"/>
  <c r="AA492" i="22" s="1"/>
  <c r="CR80" i="20"/>
  <c r="E492" i="22" s="1"/>
  <c r="CQ80" i="20"/>
  <c r="D492" i="22" s="1"/>
  <c r="Q492" i="22" s="1"/>
  <c r="R492" i="22" s="1"/>
  <c r="S492" i="22" s="1"/>
  <c r="CP80" i="20"/>
  <c r="C492" i="22" s="1"/>
  <c r="B80" i="20"/>
  <c r="A80" i="20"/>
  <c r="A492" i="22" s="1"/>
  <c r="AF492" i="22" s="1"/>
  <c r="CW79" i="20"/>
  <c r="I491" i="22" s="1"/>
  <c r="AC491" i="22" s="1"/>
  <c r="AD491" i="22" s="1"/>
  <c r="AE491" i="22" s="1"/>
  <c r="CV79" i="20"/>
  <c r="H491" i="22" s="1"/>
  <c r="U491" i="22" s="1"/>
  <c r="V491" i="22" s="1"/>
  <c r="W491" i="22" s="1"/>
  <c r="CU79" i="20"/>
  <c r="G491" i="22" s="1"/>
  <c r="CS79" i="20"/>
  <c r="CT79" i="20" s="1"/>
  <c r="F491" i="22" s="1"/>
  <c r="Y491" i="22" s="1"/>
  <c r="Z491" i="22" s="1"/>
  <c r="AA491" i="22" s="1"/>
  <c r="CR79" i="20"/>
  <c r="E491" i="22" s="1"/>
  <c r="CQ79" i="20"/>
  <c r="D491" i="22" s="1"/>
  <c r="Q491" i="22" s="1"/>
  <c r="R491" i="22" s="1"/>
  <c r="S491" i="22" s="1"/>
  <c r="CP79" i="20"/>
  <c r="C491" i="22" s="1"/>
  <c r="B79" i="20"/>
  <c r="A79" i="20"/>
  <c r="A491" i="22" s="1"/>
  <c r="AF491" i="22" s="1"/>
  <c r="CW78" i="20"/>
  <c r="I490" i="22" s="1"/>
  <c r="AC490" i="22" s="1"/>
  <c r="AD490" i="22" s="1"/>
  <c r="AE490" i="22" s="1"/>
  <c r="CV78" i="20"/>
  <c r="H490" i="22" s="1"/>
  <c r="U490" i="22" s="1"/>
  <c r="V490" i="22" s="1"/>
  <c r="W490" i="22" s="1"/>
  <c r="CU78" i="20"/>
  <c r="CS78" i="20"/>
  <c r="CT78" i="20" s="1"/>
  <c r="F490" i="22" s="1"/>
  <c r="Y490" i="22" s="1"/>
  <c r="Z490" i="22" s="1"/>
  <c r="AA490" i="22" s="1"/>
  <c r="CR78" i="20"/>
  <c r="E490" i="22" s="1"/>
  <c r="CQ78" i="20"/>
  <c r="D490" i="22" s="1"/>
  <c r="Q490" i="22" s="1"/>
  <c r="R490" i="22" s="1"/>
  <c r="S490" i="22" s="1"/>
  <c r="CP78" i="20"/>
  <c r="C490" i="22" s="1"/>
  <c r="B78" i="20"/>
  <c r="A78" i="20"/>
  <c r="A490" i="22" s="1"/>
  <c r="AF490" i="22" s="1"/>
  <c r="CW77" i="20"/>
  <c r="I489" i="22" s="1"/>
  <c r="AC489" i="22" s="1"/>
  <c r="AD489" i="22" s="1"/>
  <c r="AE489" i="22" s="1"/>
  <c r="CV77" i="20"/>
  <c r="H489" i="22" s="1"/>
  <c r="U489" i="22" s="1"/>
  <c r="V489" i="22" s="1"/>
  <c r="W489" i="22" s="1"/>
  <c r="CU77" i="20"/>
  <c r="G489" i="22" s="1"/>
  <c r="CT77" i="20"/>
  <c r="F489" i="22" s="1"/>
  <c r="Y489" i="22" s="1"/>
  <c r="Z489" i="22" s="1"/>
  <c r="AA489" i="22" s="1"/>
  <c r="CS77" i="20"/>
  <c r="CR77" i="20"/>
  <c r="E489" i="22" s="1"/>
  <c r="CQ77" i="20"/>
  <c r="D489" i="22" s="1"/>
  <c r="Q489" i="22" s="1"/>
  <c r="R489" i="22" s="1"/>
  <c r="S489" i="22" s="1"/>
  <c r="CP77" i="20"/>
  <c r="C489" i="22" s="1"/>
  <c r="B77" i="20"/>
  <c r="A77" i="20"/>
  <c r="A489" i="22" s="1"/>
  <c r="AF489" i="22" s="1"/>
  <c r="CW76" i="20"/>
  <c r="I488" i="22" s="1"/>
  <c r="AC488" i="22" s="1"/>
  <c r="AD488" i="22" s="1"/>
  <c r="AE488" i="22" s="1"/>
  <c r="CV76" i="20"/>
  <c r="H488" i="22" s="1"/>
  <c r="U488" i="22" s="1"/>
  <c r="V488" i="22" s="1"/>
  <c r="W488" i="22" s="1"/>
  <c r="CU76" i="20"/>
  <c r="G488" i="22" s="1"/>
  <c r="CS76" i="20"/>
  <c r="CR76" i="20"/>
  <c r="E488" i="22" s="1"/>
  <c r="CQ76" i="20"/>
  <c r="D488" i="22" s="1"/>
  <c r="Q488" i="22" s="1"/>
  <c r="R488" i="22" s="1"/>
  <c r="S488" i="22" s="1"/>
  <c r="CP76" i="20"/>
  <c r="C488" i="22" s="1"/>
  <c r="B76" i="20"/>
  <c r="A76" i="20"/>
  <c r="A488" i="22" s="1"/>
  <c r="CW75" i="20"/>
  <c r="I487" i="22" s="1"/>
  <c r="AC487" i="22" s="1"/>
  <c r="AD487" i="22" s="1"/>
  <c r="AE487" i="22" s="1"/>
  <c r="CV75" i="20"/>
  <c r="H487" i="22" s="1"/>
  <c r="U487" i="22" s="1"/>
  <c r="V487" i="22" s="1"/>
  <c r="W487" i="22" s="1"/>
  <c r="CU75" i="20"/>
  <c r="G487" i="22" s="1"/>
  <c r="CS75" i="20"/>
  <c r="CT75" i="20" s="1"/>
  <c r="F487" i="22" s="1"/>
  <c r="Y487" i="22" s="1"/>
  <c r="Z487" i="22" s="1"/>
  <c r="AA487" i="22" s="1"/>
  <c r="CR75" i="20"/>
  <c r="E487" i="22" s="1"/>
  <c r="CQ75" i="20"/>
  <c r="D487" i="22" s="1"/>
  <c r="Q487" i="22" s="1"/>
  <c r="R487" i="22" s="1"/>
  <c r="S487" i="22" s="1"/>
  <c r="CP75" i="20"/>
  <c r="C487" i="22" s="1"/>
  <c r="B75" i="20"/>
  <c r="A75" i="20"/>
  <c r="A487" i="22" s="1"/>
  <c r="AF487" i="22" s="1"/>
  <c r="CW74" i="20"/>
  <c r="I486" i="22" s="1"/>
  <c r="AC486" i="22" s="1"/>
  <c r="AD486" i="22" s="1"/>
  <c r="AE486" i="22" s="1"/>
  <c r="CV74" i="20"/>
  <c r="H486" i="22" s="1"/>
  <c r="U486" i="22" s="1"/>
  <c r="V486" i="22" s="1"/>
  <c r="W486" i="22" s="1"/>
  <c r="CU74" i="20"/>
  <c r="G486" i="22" s="1"/>
  <c r="CS74" i="20"/>
  <c r="CT74" i="20" s="1"/>
  <c r="F486" i="22" s="1"/>
  <c r="Y486" i="22" s="1"/>
  <c r="Z486" i="22" s="1"/>
  <c r="AA486" i="22" s="1"/>
  <c r="CR74" i="20"/>
  <c r="E486" i="22" s="1"/>
  <c r="CQ74" i="20"/>
  <c r="D486" i="22" s="1"/>
  <c r="Q486" i="22" s="1"/>
  <c r="R486" i="22" s="1"/>
  <c r="S486" i="22" s="1"/>
  <c r="CP74" i="20"/>
  <c r="C486" i="22" s="1"/>
  <c r="B74" i="20"/>
  <c r="A74" i="20"/>
  <c r="A486" i="22" s="1"/>
  <c r="AF486" i="22" s="1"/>
  <c r="CX73" i="20"/>
  <c r="J485" i="22" s="1"/>
  <c r="M485" i="22" s="1"/>
  <c r="N485" i="22" s="1"/>
  <c r="O485" i="22" s="1"/>
  <c r="CW73" i="20"/>
  <c r="I485" i="22" s="1"/>
  <c r="AC485" i="22" s="1"/>
  <c r="AD485" i="22" s="1"/>
  <c r="AE485" i="22" s="1"/>
  <c r="CV73" i="20"/>
  <c r="H485" i="22" s="1"/>
  <c r="U485" i="22" s="1"/>
  <c r="V485" i="22" s="1"/>
  <c r="W485" i="22" s="1"/>
  <c r="CU73" i="20"/>
  <c r="G485" i="22" s="1"/>
  <c r="CS73" i="20"/>
  <c r="CT73" i="20" s="1"/>
  <c r="F485" i="22" s="1"/>
  <c r="Y485" i="22" s="1"/>
  <c r="Z485" i="22" s="1"/>
  <c r="AA485" i="22" s="1"/>
  <c r="CR73" i="20"/>
  <c r="E485" i="22" s="1"/>
  <c r="CQ73" i="20"/>
  <c r="D485" i="22" s="1"/>
  <c r="Q485" i="22" s="1"/>
  <c r="R485" i="22" s="1"/>
  <c r="S485" i="22" s="1"/>
  <c r="CP73" i="20"/>
  <c r="C485" i="22" s="1"/>
  <c r="B73" i="20"/>
  <c r="A73" i="20"/>
  <c r="A485" i="22" s="1"/>
  <c r="AF485" i="22" s="1"/>
  <c r="CW72" i="20"/>
  <c r="I484" i="22" s="1"/>
  <c r="AC484" i="22" s="1"/>
  <c r="AD484" i="22" s="1"/>
  <c r="AE484" i="22" s="1"/>
  <c r="CV72" i="20"/>
  <c r="H484" i="22" s="1"/>
  <c r="U484" i="22" s="1"/>
  <c r="V484" i="22" s="1"/>
  <c r="W484" i="22" s="1"/>
  <c r="CU72" i="20"/>
  <c r="G484" i="22" s="1"/>
  <c r="CS72" i="20"/>
  <c r="CT72" i="20" s="1"/>
  <c r="F484" i="22" s="1"/>
  <c r="Y484" i="22" s="1"/>
  <c r="Z484" i="22" s="1"/>
  <c r="AA484" i="22" s="1"/>
  <c r="CR72" i="20"/>
  <c r="E484" i="22" s="1"/>
  <c r="CQ72" i="20"/>
  <c r="D484" i="22" s="1"/>
  <c r="Q484" i="22" s="1"/>
  <c r="R484" i="22" s="1"/>
  <c r="S484" i="22" s="1"/>
  <c r="CP72" i="20"/>
  <c r="C484" i="22" s="1"/>
  <c r="B72" i="20"/>
  <c r="A72" i="20"/>
  <c r="A484" i="22" s="1"/>
  <c r="AF484" i="22" s="1"/>
  <c r="CW71" i="20"/>
  <c r="I483" i="22" s="1"/>
  <c r="AC483" i="22" s="1"/>
  <c r="AD483" i="22" s="1"/>
  <c r="AE483" i="22" s="1"/>
  <c r="CV71" i="20"/>
  <c r="H483" i="22" s="1"/>
  <c r="U483" i="22" s="1"/>
  <c r="V483" i="22" s="1"/>
  <c r="W483" i="22" s="1"/>
  <c r="CU71" i="20"/>
  <c r="CS71" i="20"/>
  <c r="CT71" i="20" s="1"/>
  <c r="F483" i="22" s="1"/>
  <c r="Y483" i="22" s="1"/>
  <c r="Z483" i="22" s="1"/>
  <c r="AA483" i="22" s="1"/>
  <c r="CR71" i="20"/>
  <c r="E483" i="22" s="1"/>
  <c r="CQ71" i="20"/>
  <c r="D483" i="22" s="1"/>
  <c r="Q483" i="22" s="1"/>
  <c r="R483" i="22" s="1"/>
  <c r="S483" i="22" s="1"/>
  <c r="CP71" i="20"/>
  <c r="C483" i="22" s="1"/>
  <c r="B71" i="20"/>
  <c r="A71" i="20"/>
  <c r="A483" i="22" s="1"/>
  <c r="AF483" i="22" s="1"/>
  <c r="CW70" i="20"/>
  <c r="I482" i="22" s="1"/>
  <c r="AC482" i="22" s="1"/>
  <c r="AD482" i="22" s="1"/>
  <c r="AE482" i="22" s="1"/>
  <c r="CV70" i="20"/>
  <c r="H482" i="22" s="1"/>
  <c r="U482" i="22" s="1"/>
  <c r="V482" i="22" s="1"/>
  <c r="W482" i="22" s="1"/>
  <c r="CU70" i="20"/>
  <c r="G482" i="22" s="1"/>
  <c r="CS70" i="20"/>
  <c r="CR70" i="20"/>
  <c r="E482" i="22" s="1"/>
  <c r="CQ70" i="20"/>
  <c r="D482" i="22" s="1"/>
  <c r="Q482" i="22" s="1"/>
  <c r="R482" i="22" s="1"/>
  <c r="S482" i="22" s="1"/>
  <c r="CP70" i="20"/>
  <c r="C482" i="22" s="1"/>
  <c r="B70" i="20"/>
  <c r="A70" i="20"/>
  <c r="A482" i="22" s="1"/>
  <c r="AF482" i="22" s="1"/>
  <c r="CW69" i="20"/>
  <c r="I481" i="22" s="1"/>
  <c r="AC481" i="22" s="1"/>
  <c r="AD481" i="22" s="1"/>
  <c r="AE481" i="22" s="1"/>
  <c r="CV69" i="20"/>
  <c r="H481" i="22" s="1"/>
  <c r="U481" i="22" s="1"/>
  <c r="V481" i="22" s="1"/>
  <c r="W481" i="22" s="1"/>
  <c r="CU69" i="20"/>
  <c r="G481" i="22" s="1"/>
  <c r="CS69" i="20"/>
  <c r="CT69" i="20" s="1"/>
  <c r="F481" i="22" s="1"/>
  <c r="Y481" i="22" s="1"/>
  <c r="Z481" i="22" s="1"/>
  <c r="AA481" i="22" s="1"/>
  <c r="CR69" i="20"/>
  <c r="E481" i="22" s="1"/>
  <c r="CQ69" i="20"/>
  <c r="D481" i="22" s="1"/>
  <c r="Q481" i="22" s="1"/>
  <c r="R481" i="22" s="1"/>
  <c r="S481" i="22" s="1"/>
  <c r="CP69" i="20"/>
  <c r="C481" i="22" s="1"/>
  <c r="B69" i="20"/>
  <c r="A69" i="20"/>
  <c r="A481" i="22" s="1"/>
  <c r="AF481" i="22" s="1"/>
  <c r="CW68" i="20"/>
  <c r="I480" i="22" s="1"/>
  <c r="AC480" i="22" s="1"/>
  <c r="AD480" i="22" s="1"/>
  <c r="AE480" i="22" s="1"/>
  <c r="CV68" i="20"/>
  <c r="H480" i="22" s="1"/>
  <c r="U480" i="22" s="1"/>
  <c r="V480" i="22" s="1"/>
  <c r="W480" i="22" s="1"/>
  <c r="CU68" i="20"/>
  <c r="G480" i="22" s="1"/>
  <c r="CT68" i="20"/>
  <c r="F480" i="22" s="1"/>
  <c r="Y480" i="22" s="1"/>
  <c r="Z480" i="22" s="1"/>
  <c r="AA480" i="22" s="1"/>
  <c r="CS68" i="20"/>
  <c r="CR68" i="20"/>
  <c r="E480" i="22" s="1"/>
  <c r="CQ68" i="20"/>
  <c r="D480" i="22" s="1"/>
  <c r="Q480" i="22" s="1"/>
  <c r="R480" i="22" s="1"/>
  <c r="S480" i="22" s="1"/>
  <c r="CP68" i="20"/>
  <c r="C480" i="22" s="1"/>
  <c r="B68" i="20"/>
  <c r="A68" i="20"/>
  <c r="A480" i="22" s="1"/>
  <c r="AF480" i="22" s="1"/>
  <c r="CW67" i="20"/>
  <c r="I479" i="22" s="1"/>
  <c r="AC479" i="22" s="1"/>
  <c r="AD479" i="22" s="1"/>
  <c r="AE479" i="22" s="1"/>
  <c r="CV67" i="20"/>
  <c r="H479" i="22" s="1"/>
  <c r="U479" i="22" s="1"/>
  <c r="V479" i="22" s="1"/>
  <c r="W479" i="22" s="1"/>
  <c r="CU67" i="20"/>
  <c r="G479" i="22" s="1"/>
  <c r="CS67" i="20"/>
  <c r="CT67" i="20" s="1"/>
  <c r="F479" i="22" s="1"/>
  <c r="Y479" i="22" s="1"/>
  <c r="Z479" i="22" s="1"/>
  <c r="AA479" i="22" s="1"/>
  <c r="CR67" i="20"/>
  <c r="E479" i="22" s="1"/>
  <c r="CQ67" i="20"/>
  <c r="D479" i="22" s="1"/>
  <c r="Q479" i="22" s="1"/>
  <c r="R479" i="22" s="1"/>
  <c r="S479" i="22" s="1"/>
  <c r="CP67" i="20"/>
  <c r="C479" i="22" s="1"/>
  <c r="B67" i="20"/>
  <c r="A67" i="20"/>
  <c r="A479" i="22" s="1"/>
  <c r="AF479" i="22" s="1"/>
  <c r="CW66" i="20"/>
  <c r="I478" i="22" s="1"/>
  <c r="AC478" i="22" s="1"/>
  <c r="AD478" i="22" s="1"/>
  <c r="AE478" i="22" s="1"/>
  <c r="CV66" i="20"/>
  <c r="CU66" i="20"/>
  <c r="CS66" i="20"/>
  <c r="CR66" i="20"/>
  <c r="CQ66" i="20"/>
  <c r="CP66" i="20"/>
  <c r="C478" i="22" s="1"/>
  <c r="B66" i="20"/>
  <c r="A66" i="20"/>
  <c r="A478" i="22" s="1"/>
  <c r="AF478" i="22" s="1"/>
  <c r="P61" i="20"/>
  <c r="Q507" i="21" s="1"/>
  <c r="O61" i="20"/>
  <c r="P507" i="21" s="1"/>
  <c r="N61" i="20"/>
  <c r="O507" i="21" s="1"/>
  <c r="M61" i="20"/>
  <c r="N507" i="21" s="1"/>
  <c r="L61" i="20"/>
  <c r="M507" i="21" s="1"/>
  <c r="AS507" i="21" s="1"/>
  <c r="AT507" i="21" s="1"/>
  <c r="AU507" i="21" s="1"/>
  <c r="K61" i="20"/>
  <c r="L507" i="21" s="1"/>
  <c r="J61" i="20"/>
  <c r="K507" i="21" s="1"/>
  <c r="I61" i="20"/>
  <c r="J507" i="21" s="1"/>
  <c r="AK507" i="21" s="1"/>
  <c r="AL507" i="21" s="1"/>
  <c r="AM507" i="21" s="1"/>
  <c r="H61" i="20"/>
  <c r="I507" i="21" s="1"/>
  <c r="AG507" i="21" s="1"/>
  <c r="AH507" i="21" s="1"/>
  <c r="AI507" i="21" s="1"/>
  <c r="G61" i="20"/>
  <c r="H507" i="21" s="1"/>
  <c r="F61" i="20"/>
  <c r="G507" i="21" s="1"/>
  <c r="E61" i="20"/>
  <c r="F507" i="21" s="1"/>
  <c r="AO507" i="21" s="1"/>
  <c r="AP507" i="21" s="1"/>
  <c r="AQ507" i="21" s="1"/>
  <c r="D61" i="20"/>
  <c r="E507" i="21" s="1"/>
  <c r="AW507" i="21" s="1"/>
  <c r="AX507" i="21" s="1"/>
  <c r="AY507" i="21" s="1"/>
  <c r="C61" i="20"/>
  <c r="D507" i="21" s="1"/>
  <c r="B61" i="20"/>
  <c r="B507" i="21" s="1"/>
  <c r="A61" i="20"/>
  <c r="A507" i="21" s="1"/>
  <c r="P60" i="20"/>
  <c r="Q506" i="21" s="1"/>
  <c r="O60" i="20"/>
  <c r="P506" i="21" s="1"/>
  <c r="N60" i="20"/>
  <c r="O506" i="21" s="1"/>
  <c r="M60" i="20"/>
  <c r="N506" i="21" s="1"/>
  <c r="L60" i="20"/>
  <c r="M506" i="21" s="1"/>
  <c r="AS506" i="21" s="1"/>
  <c r="AT506" i="21" s="1"/>
  <c r="AU506" i="21" s="1"/>
  <c r="K60" i="20"/>
  <c r="L506" i="21" s="1"/>
  <c r="J60" i="20"/>
  <c r="K506" i="21" s="1"/>
  <c r="I60" i="20"/>
  <c r="J506" i="21" s="1"/>
  <c r="AK506" i="21" s="1"/>
  <c r="AL506" i="21" s="1"/>
  <c r="AM506" i="21" s="1"/>
  <c r="H60" i="20"/>
  <c r="I506" i="21" s="1"/>
  <c r="AG506" i="21" s="1"/>
  <c r="AH506" i="21" s="1"/>
  <c r="AI506" i="21" s="1"/>
  <c r="G60" i="20"/>
  <c r="H506" i="21" s="1"/>
  <c r="F60" i="20"/>
  <c r="G506" i="21" s="1"/>
  <c r="E60" i="20"/>
  <c r="F506" i="21" s="1"/>
  <c r="AO506" i="21" s="1"/>
  <c r="AP506" i="21" s="1"/>
  <c r="AQ506" i="21" s="1"/>
  <c r="D60" i="20"/>
  <c r="E506" i="21" s="1"/>
  <c r="AW506" i="21" s="1"/>
  <c r="AX506" i="21" s="1"/>
  <c r="AY506" i="21" s="1"/>
  <c r="C60" i="20"/>
  <c r="D506" i="21" s="1"/>
  <c r="B60" i="20"/>
  <c r="B506" i="21" s="1"/>
  <c r="A60" i="20"/>
  <c r="A506" i="21" s="1"/>
  <c r="P59" i="20"/>
  <c r="Q505" i="21" s="1"/>
  <c r="O59" i="20"/>
  <c r="P505" i="21" s="1"/>
  <c r="N59" i="20"/>
  <c r="O505" i="21" s="1"/>
  <c r="M59" i="20"/>
  <c r="N505" i="21" s="1"/>
  <c r="L59" i="20"/>
  <c r="M505" i="21" s="1"/>
  <c r="AS505" i="21" s="1"/>
  <c r="AT505" i="21" s="1"/>
  <c r="AU505" i="21" s="1"/>
  <c r="K59" i="20"/>
  <c r="L505" i="21" s="1"/>
  <c r="J59" i="20"/>
  <c r="K505" i="21" s="1"/>
  <c r="I59" i="20"/>
  <c r="J505" i="21" s="1"/>
  <c r="AK505" i="21" s="1"/>
  <c r="AL505" i="21" s="1"/>
  <c r="AM505" i="21" s="1"/>
  <c r="H59" i="20"/>
  <c r="I505" i="21" s="1"/>
  <c r="AG505" i="21" s="1"/>
  <c r="AH505" i="21" s="1"/>
  <c r="AI505" i="21" s="1"/>
  <c r="G59" i="20"/>
  <c r="H505" i="21" s="1"/>
  <c r="F59" i="20"/>
  <c r="G505" i="21" s="1"/>
  <c r="E59" i="20"/>
  <c r="F505" i="21" s="1"/>
  <c r="AO505" i="21" s="1"/>
  <c r="AP505" i="21" s="1"/>
  <c r="AQ505" i="21" s="1"/>
  <c r="D59" i="20"/>
  <c r="E505" i="21" s="1"/>
  <c r="AW505" i="21" s="1"/>
  <c r="AX505" i="21" s="1"/>
  <c r="AY505" i="21" s="1"/>
  <c r="C59" i="20"/>
  <c r="D505" i="21" s="1"/>
  <c r="B59" i="20"/>
  <c r="B505" i="21" s="1"/>
  <c r="A59" i="20"/>
  <c r="A505" i="21" s="1"/>
  <c r="P58" i="20"/>
  <c r="Q504" i="21" s="1"/>
  <c r="O58" i="20"/>
  <c r="P504" i="21" s="1"/>
  <c r="N58" i="20"/>
  <c r="O504" i="21" s="1"/>
  <c r="M58" i="20"/>
  <c r="N504" i="21" s="1"/>
  <c r="L58" i="20"/>
  <c r="M504" i="21" s="1"/>
  <c r="AS504" i="21" s="1"/>
  <c r="AT504" i="21" s="1"/>
  <c r="AU504" i="21" s="1"/>
  <c r="K58" i="20"/>
  <c r="L504" i="21" s="1"/>
  <c r="J58" i="20"/>
  <c r="K504" i="21" s="1"/>
  <c r="I58" i="20"/>
  <c r="J504" i="21" s="1"/>
  <c r="AK504" i="21" s="1"/>
  <c r="AL504" i="21" s="1"/>
  <c r="AM504" i="21" s="1"/>
  <c r="H58" i="20"/>
  <c r="I504" i="21" s="1"/>
  <c r="AG504" i="21" s="1"/>
  <c r="AH504" i="21" s="1"/>
  <c r="AI504" i="21" s="1"/>
  <c r="G58" i="20"/>
  <c r="H504" i="21" s="1"/>
  <c r="F58" i="20"/>
  <c r="G504" i="21" s="1"/>
  <c r="E58" i="20"/>
  <c r="F504" i="21" s="1"/>
  <c r="AO504" i="21" s="1"/>
  <c r="AP504" i="21" s="1"/>
  <c r="AQ504" i="21" s="1"/>
  <c r="D58" i="20"/>
  <c r="E504" i="21" s="1"/>
  <c r="AW504" i="21" s="1"/>
  <c r="AX504" i="21" s="1"/>
  <c r="AY504" i="21" s="1"/>
  <c r="C58" i="20"/>
  <c r="D504" i="21" s="1"/>
  <c r="B58" i="20"/>
  <c r="B504" i="21" s="1"/>
  <c r="A58" i="20"/>
  <c r="A504" i="21" s="1"/>
  <c r="R57" i="20"/>
  <c r="S503" i="21" s="1"/>
  <c r="P57" i="20"/>
  <c r="Q503" i="21" s="1"/>
  <c r="O57" i="20"/>
  <c r="P503" i="21" s="1"/>
  <c r="N57" i="20"/>
  <c r="O503" i="21" s="1"/>
  <c r="M57" i="20"/>
  <c r="N503" i="21" s="1"/>
  <c r="L57" i="20"/>
  <c r="M503" i="21" s="1"/>
  <c r="AS503" i="21" s="1"/>
  <c r="AT503" i="21" s="1"/>
  <c r="AU503" i="21" s="1"/>
  <c r="K57" i="20"/>
  <c r="L503" i="21" s="1"/>
  <c r="J57" i="20"/>
  <c r="K503" i="21" s="1"/>
  <c r="I57" i="20"/>
  <c r="J503" i="21" s="1"/>
  <c r="AK503" i="21" s="1"/>
  <c r="AL503" i="21" s="1"/>
  <c r="AM503" i="21" s="1"/>
  <c r="H57" i="20"/>
  <c r="I503" i="21" s="1"/>
  <c r="AG503" i="21" s="1"/>
  <c r="AH503" i="21" s="1"/>
  <c r="AI503" i="21" s="1"/>
  <c r="G57" i="20"/>
  <c r="H503" i="21" s="1"/>
  <c r="F57" i="20"/>
  <c r="G503" i="21" s="1"/>
  <c r="E57" i="20"/>
  <c r="F503" i="21" s="1"/>
  <c r="AO503" i="21" s="1"/>
  <c r="AP503" i="21" s="1"/>
  <c r="AQ503" i="21" s="1"/>
  <c r="D57" i="20"/>
  <c r="E503" i="21" s="1"/>
  <c r="AW503" i="21" s="1"/>
  <c r="AX503" i="21" s="1"/>
  <c r="AY503" i="21" s="1"/>
  <c r="C57" i="20"/>
  <c r="D503" i="21" s="1"/>
  <c r="B57" i="20"/>
  <c r="B503" i="21" s="1"/>
  <c r="A57" i="20"/>
  <c r="A503" i="21" s="1"/>
  <c r="P56" i="20"/>
  <c r="Q502" i="21" s="1"/>
  <c r="O56" i="20"/>
  <c r="P502" i="21" s="1"/>
  <c r="N56" i="20"/>
  <c r="O502" i="21" s="1"/>
  <c r="M56" i="20"/>
  <c r="N502" i="21" s="1"/>
  <c r="L56" i="20"/>
  <c r="M502" i="21" s="1"/>
  <c r="AS502" i="21" s="1"/>
  <c r="AT502" i="21" s="1"/>
  <c r="AU502" i="21" s="1"/>
  <c r="K56" i="20"/>
  <c r="L502" i="21" s="1"/>
  <c r="J56" i="20"/>
  <c r="K502" i="21" s="1"/>
  <c r="I56" i="20"/>
  <c r="J502" i="21" s="1"/>
  <c r="AK502" i="21" s="1"/>
  <c r="AL502" i="21" s="1"/>
  <c r="AM502" i="21" s="1"/>
  <c r="H56" i="20"/>
  <c r="I502" i="21" s="1"/>
  <c r="AG502" i="21" s="1"/>
  <c r="AH502" i="21" s="1"/>
  <c r="AI502" i="21" s="1"/>
  <c r="G56" i="20"/>
  <c r="H502" i="21" s="1"/>
  <c r="F56" i="20"/>
  <c r="G502" i="21" s="1"/>
  <c r="E56" i="20"/>
  <c r="F502" i="21" s="1"/>
  <c r="AO502" i="21" s="1"/>
  <c r="AP502" i="21" s="1"/>
  <c r="AQ502" i="21" s="1"/>
  <c r="D56" i="20"/>
  <c r="E502" i="21" s="1"/>
  <c r="AW502" i="21" s="1"/>
  <c r="AX502" i="21" s="1"/>
  <c r="AY502" i="21" s="1"/>
  <c r="C56" i="20"/>
  <c r="D502" i="21" s="1"/>
  <c r="B56" i="20"/>
  <c r="B502" i="21" s="1"/>
  <c r="A56" i="20"/>
  <c r="A502" i="21" s="1"/>
  <c r="P55" i="20"/>
  <c r="Q501" i="21" s="1"/>
  <c r="O55" i="20"/>
  <c r="P501" i="21" s="1"/>
  <c r="N55" i="20"/>
  <c r="O501" i="21" s="1"/>
  <c r="M55" i="20"/>
  <c r="N501" i="21" s="1"/>
  <c r="L55" i="20"/>
  <c r="M501" i="21" s="1"/>
  <c r="AS501" i="21" s="1"/>
  <c r="AT501" i="21" s="1"/>
  <c r="AU501" i="21" s="1"/>
  <c r="K55" i="20"/>
  <c r="L501" i="21" s="1"/>
  <c r="J55" i="20"/>
  <c r="K501" i="21" s="1"/>
  <c r="I55" i="20"/>
  <c r="J501" i="21" s="1"/>
  <c r="AK501" i="21" s="1"/>
  <c r="AL501" i="21" s="1"/>
  <c r="AM501" i="21" s="1"/>
  <c r="H55" i="20"/>
  <c r="I501" i="21" s="1"/>
  <c r="AG501" i="21" s="1"/>
  <c r="AH501" i="21" s="1"/>
  <c r="AI501" i="21" s="1"/>
  <c r="G55" i="20"/>
  <c r="H501" i="21" s="1"/>
  <c r="F55" i="20"/>
  <c r="G501" i="21" s="1"/>
  <c r="E55" i="20"/>
  <c r="F501" i="21" s="1"/>
  <c r="AO501" i="21" s="1"/>
  <c r="AP501" i="21" s="1"/>
  <c r="AQ501" i="21" s="1"/>
  <c r="D55" i="20"/>
  <c r="E501" i="21" s="1"/>
  <c r="AW501" i="21" s="1"/>
  <c r="AX501" i="21" s="1"/>
  <c r="AY501" i="21" s="1"/>
  <c r="C55" i="20"/>
  <c r="D501" i="21" s="1"/>
  <c r="B55" i="20"/>
  <c r="B501" i="21" s="1"/>
  <c r="A55" i="20"/>
  <c r="A501" i="21" s="1"/>
  <c r="P54" i="20"/>
  <c r="Q500" i="21" s="1"/>
  <c r="O54" i="20"/>
  <c r="P500" i="21" s="1"/>
  <c r="N54" i="20"/>
  <c r="O500" i="21" s="1"/>
  <c r="M54" i="20"/>
  <c r="N500" i="21" s="1"/>
  <c r="L54" i="20"/>
  <c r="M500" i="21" s="1"/>
  <c r="AS500" i="21" s="1"/>
  <c r="AT500" i="21" s="1"/>
  <c r="AU500" i="21" s="1"/>
  <c r="K54" i="20"/>
  <c r="L500" i="21" s="1"/>
  <c r="J54" i="20"/>
  <c r="K500" i="21" s="1"/>
  <c r="I54" i="20"/>
  <c r="J500" i="21" s="1"/>
  <c r="AK500" i="21" s="1"/>
  <c r="AL500" i="21" s="1"/>
  <c r="AM500" i="21" s="1"/>
  <c r="H54" i="20"/>
  <c r="I500" i="21" s="1"/>
  <c r="AG500" i="21" s="1"/>
  <c r="AH500" i="21" s="1"/>
  <c r="AI500" i="21" s="1"/>
  <c r="G54" i="20"/>
  <c r="H500" i="21" s="1"/>
  <c r="F54" i="20"/>
  <c r="G500" i="21" s="1"/>
  <c r="E54" i="20"/>
  <c r="F500" i="21" s="1"/>
  <c r="AO500" i="21" s="1"/>
  <c r="AP500" i="21" s="1"/>
  <c r="AQ500" i="21" s="1"/>
  <c r="D54" i="20"/>
  <c r="E500" i="21" s="1"/>
  <c r="AW500" i="21" s="1"/>
  <c r="AX500" i="21" s="1"/>
  <c r="AY500" i="21" s="1"/>
  <c r="C54" i="20"/>
  <c r="D500" i="21" s="1"/>
  <c r="B54" i="20"/>
  <c r="B500" i="21" s="1"/>
  <c r="A54" i="20"/>
  <c r="A500" i="21" s="1"/>
  <c r="P53" i="20"/>
  <c r="Q499" i="21" s="1"/>
  <c r="O53" i="20"/>
  <c r="P499" i="21" s="1"/>
  <c r="N53" i="20"/>
  <c r="O499" i="21" s="1"/>
  <c r="M53" i="20"/>
  <c r="N499" i="21" s="1"/>
  <c r="L53" i="20"/>
  <c r="M499" i="21" s="1"/>
  <c r="AS499" i="21" s="1"/>
  <c r="AT499" i="21" s="1"/>
  <c r="AU499" i="21" s="1"/>
  <c r="K53" i="20"/>
  <c r="L499" i="21" s="1"/>
  <c r="J53" i="20"/>
  <c r="K499" i="21" s="1"/>
  <c r="I53" i="20"/>
  <c r="J499" i="21" s="1"/>
  <c r="AK499" i="21" s="1"/>
  <c r="AL499" i="21" s="1"/>
  <c r="AM499" i="21" s="1"/>
  <c r="H53" i="20"/>
  <c r="I499" i="21" s="1"/>
  <c r="AG499" i="21" s="1"/>
  <c r="AH499" i="21" s="1"/>
  <c r="AI499" i="21" s="1"/>
  <c r="G53" i="20"/>
  <c r="H499" i="21" s="1"/>
  <c r="F53" i="20"/>
  <c r="G499" i="21" s="1"/>
  <c r="E53" i="20"/>
  <c r="F499" i="21" s="1"/>
  <c r="AO499" i="21" s="1"/>
  <c r="AP499" i="21" s="1"/>
  <c r="AQ499" i="21" s="1"/>
  <c r="D53" i="20"/>
  <c r="E499" i="21" s="1"/>
  <c r="AW499" i="21" s="1"/>
  <c r="AX499" i="21" s="1"/>
  <c r="AY499" i="21" s="1"/>
  <c r="C53" i="20"/>
  <c r="D499" i="21" s="1"/>
  <c r="B53" i="20"/>
  <c r="B499" i="21" s="1"/>
  <c r="A53" i="20"/>
  <c r="A499" i="21" s="1"/>
  <c r="P52" i="20"/>
  <c r="Q498" i="21" s="1"/>
  <c r="O52" i="20"/>
  <c r="P498" i="21" s="1"/>
  <c r="N52" i="20"/>
  <c r="O498" i="21" s="1"/>
  <c r="M52" i="20"/>
  <c r="N498" i="21" s="1"/>
  <c r="L52" i="20"/>
  <c r="M498" i="21" s="1"/>
  <c r="AS498" i="21" s="1"/>
  <c r="AT498" i="21" s="1"/>
  <c r="AU498" i="21" s="1"/>
  <c r="K52" i="20"/>
  <c r="L498" i="21" s="1"/>
  <c r="J52" i="20"/>
  <c r="K498" i="21" s="1"/>
  <c r="I52" i="20"/>
  <c r="J498" i="21" s="1"/>
  <c r="AK498" i="21" s="1"/>
  <c r="AL498" i="21" s="1"/>
  <c r="AM498" i="21" s="1"/>
  <c r="H52" i="20"/>
  <c r="I498" i="21" s="1"/>
  <c r="AG498" i="21" s="1"/>
  <c r="AH498" i="21" s="1"/>
  <c r="AI498" i="21" s="1"/>
  <c r="G52" i="20"/>
  <c r="H498" i="21" s="1"/>
  <c r="F52" i="20"/>
  <c r="G498" i="21" s="1"/>
  <c r="E52" i="20"/>
  <c r="F498" i="21" s="1"/>
  <c r="AO498" i="21" s="1"/>
  <c r="AP498" i="21" s="1"/>
  <c r="AQ498" i="21" s="1"/>
  <c r="D52" i="20"/>
  <c r="E498" i="21" s="1"/>
  <c r="AW498" i="21" s="1"/>
  <c r="AX498" i="21" s="1"/>
  <c r="AY498" i="21" s="1"/>
  <c r="C52" i="20"/>
  <c r="D498" i="21" s="1"/>
  <c r="B52" i="20"/>
  <c r="B498" i="21" s="1"/>
  <c r="A52" i="20"/>
  <c r="A498" i="21" s="1"/>
  <c r="P51" i="20"/>
  <c r="Q497" i="21" s="1"/>
  <c r="O51" i="20"/>
  <c r="P497" i="21" s="1"/>
  <c r="N51" i="20"/>
  <c r="O497" i="21" s="1"/>
  <c r="M51" i="20"/>
  <c r="N497" i="21" s="1"/>
  <c r="L51" i="20"/>
  <c r="M497" i="21" s="1"/>
  <c r="AS497" i="21" s="1"/>
  <c r="AT497" i="21" s="1"/>
  <c r="AU497" i="21" s="1"/>
  <c r="K51" i="20"/>
  <c r="L497" i="21" s="1"/>
  <c r="J51" i="20"/>
  <c r="K497" i="21" s="1"/>
  <c r="I51" i="20"/>
  <c r="J497" i="21" s="1"/>
  <c r="AK497" i="21" s="1"/>
  <c r="AL497" i="21" s="1"/>
  <c r="AM497" i="21" s="1"/>
  <c r="H51" i="20"/>
  <c r="I497" i="21" s="1"/>
  <c r="AG497" i="21" s="1"/>
  <c r="AH497" i="21" s="1"/>
  <c r="AI497" i="21" s="1"/>
  <c r="G51" i="20"/>
  <c r="H497" i="21" s="1"/>
  <c r="F51" i="20"/>
  <c r="G497" i="21" s="1"/>
  <c r="E51" i="20"/>
  <c r="F497" i="21" s="1"/>
  <c r="AO497" i="21" s="1"/>
  <c r="AP497" i="21" s="1"/>
  <c r="AQ497" i="21" s="1"/>
  <c r="D51" i="20"/>
  <c r="E497" i="21" s="1"/>
  <c r="AW497" i="21" s="1"/>
  <c r="AX497" i="21" s="1"/>
  <c r="AY497" i="21" s="1"/>
  <c r="C51" i="20"/>
  <c r="D497" i="21" s="1"/>
  <c r="B51" i="20"/>
  <c r="B497" i="21" s="1"/>
  <c r="A51" i="20"/>
  <c r="A497" i="21" s="1"/>
  <c r="P50" i="20"/>
  <c r="Q496" i="21" s="1"/>
  <c r="O50" i="20"/>
  <c r="P496" i="21" s="1"/>
  <c r="N50" i="20"/>
  <c r="O496" i="21" s="1"/>
  <c r="M50" i="20"/>
  <c r="N496" i="21" s="1"/>
  <c r="L50" i="20"/>
  <c r="M496" i="21" s="1"/>
  <c r="AS496" i="21" s="1"/>
  <c r="AT496" i="21" s="1"/>
  <c r="AU496" i="21" s="1"/>
  <c r="K50" i="20"/>
  <c r="L496" i="21" s="1"/>
  <c r="J50" i="20"/>
  <c r="K496" i="21" s="1"/>
  <c r="I50" i="20"/>
  <c r="J496" i="21" s="1"/>
  <c r="AK496" i="21" s="1"/>
  <c r="AL496" i="21" s="1"/>
  <c r="AM496" i="21" s="1"/>
  <c r="H50" i="20"/>
  <c r="I496" i="21" s="1"/>
  <c r="AG496" i="21" s="1"/>
  <c r="AH496" i="21" s="1"/>
  <c r="AI496" i="21" s="1"/>
  <c r="G50" i="20"/>
  <c r="H496" i="21" s="1"/>
  <c r="F50" i="20"/>
  <c r="G496" i="21" s="1"/>
  <c r="E50" i="20"/>
  <c r="F496" i="21" s="1"/>
  <c r="AO496" i="21" s="1"/>
  <c r="AP496" i="21" s="1"/>
  <c r="AQ496" i="21" s="1"/>
  <c r="D50" i="20"/>
  <c r="E496" i="21" s="1"/>
  <c r="AW496" i="21" s="1"/>
  <c r="AX496" i="21" s="1"/>
  <c r="AY496" i="21" s="1"/>
  <c r="C50" i="20"/>
  <c r="D496" i="21" s="1"/>
  <c r="B50" i="20"/>
  <c r="B496" i="21" s="1"/>
  <c r="A50" i="20"/>
  <c r="A496" i="21" s="1"/>
  <c r="P49" i="20"/>
  <c r="Q495" i="21" s="1"/>
  <c r="O49" i="20"/>
  <c r="P495" i="21" s="1"/>
  <c r="N49" i="20"/>
  <c r="O495" i="21" s="1"/>
  <c r="M49" i="20"/>
  <c r="N495" i="21" s="1"/>
  <c r="L49" i="20"/>
  <c r="M495" i="21" s="1"/>
  <c r="AS495" i="21" s="1"/>
  <c r="AT495" i="21" s="1"/>
  <c r="AU495" i="21" s="1"/>
  <c r="K49" i="20"/>
  <c r="L495" i="21" s="1"/>
  <c r="J49" i="20"/>
  <c r="K495" i="21" s="1"/>
  <c r="I49" i="20"/>
  <c r="J495" i="21" s="1"/>
  <c r="AK495" i="21" s="1"/>
  <c r="AL495" i="21" s="1"/>
  <c r="AM495" i="21" s="1"/>
  <c r="H49" i="20"/>
  <c r="I495" i="21" s="1"/>
  <c r="AG495" i="21" s="1"/>
  <c r="AH495" i="21" s="1"/>
  <c r="AI495" i="21" s="1"/>
  <c r="G49" i="20"/>
  <c r="H495" i="21" s="1"/>
  <c r="F49" i="20"/>
  <c r="G495" i="21" s="1"/>
  <c r="E49" i="20"/>
  <c r="F495" i="21" s="1"/>
  <c r="AO495" i="21" s="1"/>
  <c r="AP495" i="21" s="1"/>
  <c r="AQ495" i="21" s="1"/>
  <c r="D49" i="20"/>
  <c r="E495" i="21" s="1"/>
  <c r="AW495" i="21" s="1"/>
  <c r="AX495" i="21" s="1"/>
  <c r="AY495" i="21" s="1"/>
  <c r="C49" i="20"/>
  <c r="D495" i="21" s="1"/>
  <c r="B49" i="20"/>
  <c r="B495" i="21" s="1"/>
  <c r="A49" i="20"/>
  <c r="A495" i="21" s="1"/>
  <c r="P48" i="20"/>
  <c r="Q494" i="21" s="1"/>
  <c r="O48" i="20"/>
  <c r="P494" i="21" s="1"/>
  <c r="N48" i="20"/>
  <c r="O494" i="21" s="1"/>
  <c r="M48" i="20"/>
  <c r="N494" i="21" s="1"/>
  <c r="L48" i="20"/>
  <c r="M494" i="21" s="1"/>
  <c r="AS494" i="21" s="1"/>
  <c r="AT494" i="21" s="1"/>
  <c r="AU494" i="21" s="1"/>
  <c r="K48" i="20"/>
  <c r="L494" i="21" s="1"/>
  <c r="J48" i="20"/>
  <c r="K494" i="21" s="1"/>
  <c r="I48" i="20"/>
  <c r="J494" i="21" s="1"/>
  <c r="AK494" i="21" s="1"/>
  <c r="AL494" i="21" s="1"/>
  <c r="AM494" i="21" s="1"/>
  <c r="H48" i="20"/>
  <c r="I494" i="21" s="1"/>
  <c r="AG494" i="21" s="1"/>
  <c r="AH494" i="21" s="1"/>
  <c r="AI494" i="21" s="1"/>
  <c r="G48" i="20"/>
  <c r="H494" i="21" s="1"/>
  <c r="F48" i="20"/>
  <c r="G494" i="21" s="1"/>
  <c r="E48" i="20"/>
  <c r="F494" i="21" s="1"/>
  <c r="AO494" i="21" s="1"/>
  <c r="AP494" i="21" s="1"/>
  <c r="AQ494" i="21" s="1"/>
  <c r="D48" i="20"/>
  <c r="E494" i="21" s="1"/>
  <c r="AW494" i="21" s="1"/>
  <c r="AX494" i="21" s="1"/>
  <c r="AY494" i="21" s="1"/>
  <c r="C48" i="20"/>
  <c r="D494" i="21" s="1"/>
  <c r="B48" i="20"/>
  <c r="B494" i="21" s="1"/>
  <c r="A48" i="20"/>
  <c r="A494" i="21" s="1"/>
  <c r="P47" i="20"/>
  <c r="Q493" i="21" s="1"/>
  <c r="O47" i="20"/>
  <c r="P493" i="21" s="1"/>
  <c r="N47" i="20"/>
  <c r="O493" i="21" s="1"/>
  <c r="M47" i="20"/>
  <c r="N493" i="21" s="1"/>
  <c r="L47" i="20"/>
  <c r="M493" i="21" s="1"/>
  <c r="AS493" i="21" s="1"/>
  <c r="AT493" i="21" s="1"/>
  <c r="AU493" i="21" s="1"/>
  <c r="K47" i="20"/>
  <c r="L493" i="21" s="1"/>
  <c r="J47" i="20"/>
  <c r="K493" i="21" s="1"/>
  <c r="I47" i="20"/>
  <c r="J493" i="21" s="1"/>
  <c r="AK493" i="21" s="1"/>
  <c r="AL493" i="21" s="1"/>
  <c r="AM493" i="21" s="1"/>
  <c r="H47" i="20"/>
  <c r="I493" i="21" s="1"/>
  <c r="AG493" i="21" s="1"/>
  <c r="AH493" i="21" s="1"/>
  <c r="AI493" i="21" s="1"/>
  <c r="G47" i="20"/>
  <c r="H493" i="21" s="1"/>
  <c r="F47" i="20"/>
  <c r="G493" i="21" s="1"/>
  <c r="E47" i="20"/>
  <c r="F493" i="21" s="1"/>
  <c r="AO493" i="21" s="1"/>
  <c r="AP493" i="21" s="1"/>
  <c r="AQ493" i="21" s="1"/>
  <c r="D47" i="20"/>
  <c r="E493" i="21" s="1"/>
  <c r="AW493" i="21" s="1"/>
  <c r="AX493" i="21" s="1"/>
  <c r="AY493" i="21" s="1"/>
  <c r="C47" i="20"/>
  <c r="D493" i="21" s="1"/>
  <c r="B47" i="20"/>
  <c r="B493" i="21" s="1"/>
  <c r="A47" i="20"/>
  <c r="A493" i="21" s="1"/>
  <c r="P46" i="20"/>
  <c r="Q492" i="21" s="1"/>
  <c r="O46" i="20"/>
  <c r="P492" i="21" s="1"/>
  <c r="N46" i="20"/>
  <c r="O492" i="21" s="1"/>
  <c r="M46" i="20"/>
  <c r="N492" i="21" s="1"/>
  <c r="L46" i="20"/>
  <c r="M492" i="21" s="1"/>
  <c r="AS492" i="21" s="1"/>
  <c r="AT492" i="21" s="1"/>
  <c r="AU492" i="21" s="1"/>
  <c r="K46" i="20"/>
  <c r="L492" i="21" s="1"/>
  <c r="J46" i="20"/>
  <c r="K492" i="21" s="1"/>
  <c r="I46" i="20"/>
  <c r="J492" i="21" s="1"/>
  <c r="AK492" i="21" s="1"/>
  <c r="AL492" i="21" s="1"/>
  <c r="AM492" i="21" s="1"/>
  <c r="H46" i="20"/>
  <c r="I492" i="21" s="1"/>
  <c r="AG492" i="21" s="1"/>
  <c r="AH492" i="21" s="1"/>
  <c r="AI492" i="21" s="1"/>
  <c r="G46" i="20"/>
  <c r="H492" i="21" s="1"/>
  <c r="F46" i="20"/>
  <c r="G492" i="21" s="1"/>
  <c r="E46" i="20"/>
  <c r="F492" i="21" s="1"/>
  <c r="AO492" i="21" s="1"/>
  <c r="AP492" i="21" s="1"/>
  <c r="AQ492" i="21" s="1"/>
  <c r="D46" i="20"/>
  <c r="E492" i="21" s="1"/>
  <c r="AW492" i="21" s="1"/>
  <c r="AX492" i="21" s="1"/>
  <c r="AY492" i="21" s="1"/>
  <c r="C46" i="20"/>
  <c r="D492" i="21" s="1"/>
  <c r="B46" i="20"/>
  <c r="B492" i="21" s="1"/>
  <c r="A46" i="20"/>
  <c r="A492" i="21" s="1"/>
  <c r="R45" i="20"/>
  <c r="S491" i="21" s="1"/>
  <c r="P45" i="20"/>
  <c r="Q491" i="21" s="1"/>
  <c r="O45" i="20"/>
  <c r="P491" i="21" s="1"/>
  <c r="N45" i="20"/>
  <c r="O491" i="21" s="1"/>
  <c r="M45" i="20"/>
  <c r="N491" i="21" s="1"/>
  <c r="L45" i="20"/>
  <c r="M491" i="21" s="1"/>
  <c r="AS491" i="21" s="1"/>
  <c r="AT491" i="21" s="1"/>
  <c r="AU491" i="21" s="1"/>
  <c r="K45" i="20"/>
  <c r="L491" i="21" s="1"/>
  <c r="J45" i="20"/>
  <c r="K491" i="21" s="1"/>
  <c r="I45" i="20"/>
  <c r="J491" i="21" s="1"/>
  <c r="AK491" i="21" s="1"/>
  <c r="AL491" i="21" s="1"/>
  <c r="AM491" i="21" s="1"/>
  <c r="H45" i="20"/>
  <c r="I491" i="21" s="1"/>
  <c r="AG491" i="21" s="1"/>
  <c r="AH491" i="21" s="1"/>
  <c r="AI491" i="21" s="1"/>
  <c r="G45" i="20"/>
  <c r="H491" i="21" s="1"/>
  <c r="F45" i="20"/>
  <c r="G491" i="21" s="1"/>
  <c r="E45" i="20"/>
  <c r="F491" i="21" s="1"/>
  <c r="AO491" i="21" s="1"/>
  <c r="AP491" i="21" s="1"/>
  <c r="AQ491" i="21" s="1"/>
  <c r="D45" i="20"/>
  <c r="E491" i="21" s="1"/>
  <c r="AW491" i="21" s="1"/>
  <c r="AX491" i="21" s="1"/>
  <c r="AY491" i="21" s="1"/>
  <c r="C45" i="20"/>
  <c r="D491" i="21" s="1"/>
  <c r="B45" i="20"/>
  <c r="B491" i="21" s="1"/>
  <c r="A45" i="20"/>
  <c r="A491" i="21" s="1"/>
  <c r="P44" i="20"/>
  <c r="Q490" i="21" s="1"/>
  <c r="O44" i="20"/>
  <c r="P490" i="21" s="1"/>
  <c r="N44" i="20"/>
  <c r="O490" i="21" s="1"/>
  <c r="M44" i="20"/>
  <c r="N490" i="21" s="1"/>
  <c r="L44" i="20"/>
  <c r="M490" i="21" s="1"/>
  <c r="AS490" i="21" s="1"/>
  <c r="AT490" i="21" s="1"/>
  <c r="AU490" i="21" s="1"/>
  <c r="K44" i="20"/>
  <c r="L490" i="21" s="1"/>
  <c r="J44" i="20"/>
  <c r="K490" i="21" s="1"/>
  <c r="I44" i="20"/>
  <c r="J490" i="21" s="1"/>
  <c r="AK490" i="21" s="1"/>
  <c r="AL490" i="21" s="1"/>
  <c r="AM490" i="21" s="1"/>
  <c r="H44" i="20"/>
  <c r="I490" i="21" s="1"/>
  <c r="AG490" i="21" s="1"/>
  <c r="AH490" i="21" s="1"/>
  <c r="AI490" i="21" s="1"/>
  <c r="G44" i="20"/>
  <c r="H490" i="21" s="1"/>
  <c r="F44" i="20"/>
  <c r="G490" i="21" s="1"/>
  <c r="E44" i="20"/>
  <c r="F490" i="21" s="1"/>
  <c r="AO490" i="21" s="1"/>
  <c r="AP490" i="21" s="1"/>
  <c r="AQ490" i="21" s="1"/>
  <c r="D44" i="20"/>
  <c r="E490" i="21" s="1"/>
  <c r="AW490" i="21" s="1"/>
  <c r="AX490" i="21" s="1"/>
  <c r="AY490" i="21" s="1"/>
  <c r="C44" i="20"/>
  <c r="D490" i="21" s="1"/>
  <c r="B44" i="20"/>
  <c r="B490" i="21" s="1"/>
  <c r="A44" i="20"/>
  <c r="A490" i="21" s="1"/>
  <c r="P43" i="20"/>
  <c r="Q489" i="21" s="1"/>
  <c r="O43" i="20"/>
  <c r="P489" i="21" s="1"/>
  <c r="N43" i="20"/>
  <c r="O489" i="21" s="1"/>
  <c r="M43" i="20"/>
  <c r="N489" i="21" s="1"/>
  <c r="L43" i="20"/>
  <c r="M489" i="21" s="1"/>
  <c r="AS489" i="21" s="1"/>
  <c r="AT489" i="21" s="1"/>
  <c r="AU489" i="21" s="1"/>
  <c r="K43" i="20"/>
  <c r="L489" i="21" s="1"/>
  <c r="J43" i="20"/>
  <c r="K489" i="21" s="1"/>
  <c r="I43" i="20"/>
  <c r="J489" i="21" s="1"/>
  <c r="AK489" i="21" s="1"/>
  <c r="AL489" i="21" s="1"/>
  <c r="AM489" i="21" s="1"/>
  <c r="H43" i="20"/>
  <c r="I489" i="21" s="1"/>
  <c r="AG489" i="21" s="1"/>
  <c r="AH489" i="21" s="1"/>
  <c r="AI489" i="21" s="1"/>
  <c r="G43" i="20"/>
  <c r="H489" i="21" s="1"/>
  <c r="F43" i="20"/>
  <c r="G489" i="21" s="1"/>
  <c r="E43" i="20"/>
  <c r="F489" i="21" s="1"/>
  <c r="AO489" i="21" s="1"/>
  <c r="AP489" i="21" s="1"/>
  <c r="AQ489" i="21" s="1"/>
  <c r="D43" i="20"/>
  <c r="E489" i="21" s="1"/>
  <c r="AW489" i="21" s="1"/>
  <c r="AX489" i="21" s="1"/>
  <c r="AY489" i="21" s="1"/>
  <c r="C43" i="20"/>
  <c r="D489" i="21" s="1"/>
  <c r="B43" i="20"/>
  <c r="B489" i="21" s="1"/>
  <c r="A43" i="20"/>
  <c r="A489" i="21" s="1"/>
  <c r="P42" i="20"/>
  <c r="Q488" i="21" s="1"/>
  <c r="O42" i="20"/>
  <c r="P488" i="21" s="1"/>
  <c r="N42" i="20"/>
  <c r="O488" i="21" s="1"/>
  <c r="M42" i="20"/>
  <c r="N488" i="21" s="1"/>
  <c r="L42" i="20"/>
  <c r="M488" i="21" s="1"/>
  <c r="AS488" i="21" s="1"/>
  <c r="AT488" i="21" s="1"/>
  <c r="AU488" i="21" s="1"/>
  <c r="K42" i="20"/>
  <c r="L488" i="21" s="1"/>
  <c r="J42" i="20"/>
  <c r="K488" i="21" s="1"/>
  <c r="I42" i="20"/>
  <c r="J488" i="21" s="1"/>
  <c r="AK488" i="21" s="1"/>
  <c r="AL488" i="21" s="1"/>
  <c r="AM488" i="21" s="1"/>
  <c r="H42" i="20"/>
  <c r="I488" i="21" s="1"/>
  <c r="AG488" i="21" s="1"/>
  <c r="AH488" i="21" s="1"/>
  <c r="AI488" i="21" s="1"/>
  <c r="G42" i="20"/>
  <c r="H488" i="21" s="1"/>
  <c r="F42" i="20"/>
  <c r="G488" i="21" s="1"/>
  <c r="E42" i="20"/>
  <c r="F488" i="21" s="1"/>
  <c r="AO488" i="21" s="1"/>
  <c r="AP488" i="21" s="1"/>
  <c r="AQ488" i="21" s="1"/>
  <c r="D42" i="20"/>
  <c r="E488" i="21" s="1"/>
  <c r="AW488" i="21" s="1"/>
  <c r="AX488" i="21" s="1"/>
  <c r="AY488" i="21" s="1"/>
  <c r="C42" i="20"/>
  <c r="D488" i="21" s="1"/>
  <c r="B42" i="20"/>
  <c r="B488" i="21" s="1"/>
  <c r="A42" i="20"/>
  <c r="A488" i="21" s="1"/>
  <c r="P41" i="20"/>
  <c r="Q487" i="21" s="1"/>
  <c r="O41" i="20"/>
  <c r="P487" i="21" s="1"/>
  <c r="N41" i="20"/>
  <c r="O487" i="21" s="1"/>
  <c r="M41" i="20"/>
  <c r="N487" i="21" s="1"/>
  <c r="L41" i="20"/>
  <c r="M487" i="21" s="1"/>
  <c r="AS487" i="21" s="1"/>
  <c r="AT487" i="21" s="1"/>
  <c r="AU487" i="21" s="1"/>
  <c r="K41" i="20"/>
  <c r="L487" i="21" s="1"/>
  <c r="J41" i="20"/>
  <c r="K487" i="21" s="1"/>
  <c r="I41" i="20"/>
  <c r="J487" i="21" s="1"/>
  <c r="AK487" i="21" s="1"/>
  <c r="AL487" i="21" s="1"/>
  <c r="AM487" i="21" s="1"/>
  <c r="H41" i="20"/>
  <c r="I487" i="21" s="1"/>
  <c r="AG487" i="21" s="1"/>
  <c r="AH487" i="21" s="1"/>
  <c r="AI487" i="21" s="1"/>
  <c r="G41" i="20"/>
  <c r="H487" i="21" s="1"/>
  <c r="F41" i="20"/>
  <c r="G487" i="21" s="1"/>
  <c r="E41" i="20"/>
  <c r="F487" i="21" s="1"/>
  <c r="AO487" i="21" s="1"/>
  <c r="AP487" i="21" s="1"/>
  <c r="AQ487" i="21" s="1"/>
  <c r="D41" i="20"/>
  <c r="E487" i="21" s="1"/>
  <c r="AW487" i="21" s="1"/>
  <c r="AX487" i="21" s="1"/>
  <c r="AY487" i="21" s="1"/>
  <c r="C41" i="20"/>
  <c r="D487" i="21" s="1"/>
  <c r="B41" i="20"/>
  <c r="B487" i="21" s="1"/>
  <c r="A41" i="20"/>
  <c r="A487" i="21" s="1"/>
  <c r="P40" i="20"/>
  <c r="Q486" i="21" s="1"/>
  <c r="O40" i="20"/>
  <c r="P486" i="21" s="1"/>
  <c r="N40" i="20"/>
  <c r="O486" i="21" s="1"/>
  <c r="M40" i="20"/>
  <c r="N486" i="21" s="1"/>
  <c r="L40" i="20"/>
  <c r="M486" i="21" s="1"/>
  <c r="AS486" i="21" s="1"/>
  <c r="AT486" i="21" s="1"/>
  <c r="AU486" i="21" s="1"/>
  <c r="K40" i="20"/>
  <c r="L486" i="21" s="1"/>
  <c r="J40" i="20"/>
  <c r="K486" i="21" s="1"/>
  <c r="I40" i="20"/>
  <c r="J486" i="21" s="1"/>
  <c r="AK486" i="21" s="1"/>
  <c r="AL486" i="21" s="1"/>
  <c r="AM486" i="21" s="1"/>
  <c r="H40" i="20"/>
  <c r="I486" i="21" s="1"/>
  <c r="AG486" i="21" s="1"/>
  <c r="AH486" i="21" s="1"/>
  <c r="AI486" i="21" s="1"/>
  <c r="G40" i="20"/>
  <c r="H486" i="21" s="1"/>
  <c r="F40" i="20"/>
  <c r="G486" i="21" s="1"/>
  <c r="E40" i="20"/>
  <c r="F486" i="21" s="1"/>
  <c r="AO486" i="21" s="1"/>
  <c r="AP486" i="21" s="1"/>
  <c r="AQ486" i="21" s="1"/>
  <c r="D40" i="20"/>
  <c r="E486" i="21" s="1"/>
  <c r="AW486" i="21" s="1"/>
  <c r="AX486" i="21" s="1"/>
  <c r="AY486" i="21" s="1"/>
  <c r="C40" i="20"/>
  <c r="D486" i="21" s="1"/>
  <c r="B40" i="20"/>
  <c r="B486" i="21" s="1"/>
  <c r="A40" i="20"/>
  <c r="A486" i="21" s="1"/>
  <c r="P39" i="20"/>
  <c r="Q485" i="21" s="1"/>
  <c r="O39" i="20"/>
  <c r="P485" i="21" s="1"/>
  <c r="N39" i="20"/>
  <c r="O485" i="21" s="1"/>
  <c r="M39" i="20"/>
  <c r="N485" i="21" s="1"/>
  <c r="L39" i="20"/>
  <c r="M485" i="21" s="1"/>
  <c r="AS485" i="21" s="1"/>
  <c r="AT485" i="21" s="1"/>
  <c r="AU485" i="21" s="1"/>
  <c r="K39" i="20"/>
  <c r="L485" i="21" s="1"/>
  <c r="J39" i="20"/>
  <c r="K485" i="21" s="1"/>
  <c r="I39" i="20"/>
  <c r="J485" i="21" s="1"/>
  <c r="AK485" i="21" s="1"/>
  <c r="AL485" i="21" s="1"/>
  <c r="AM485" i="21" s="1"/>
  <c r="H39" i="20"/>
  <c r="I485" i="21" s="1"/>
  <c r="AG485" i="21" s="1"/>
  <c r="AH485" i="21" s="1"/>
  <c r="AI485" i="21" s="1"/>
  <c r="G39" i="20"/>
  <c r="H485" i="21" s="1"/>
  <c r="F39" i="20"/>
  <c r="G485" i="21" s="1"/>
  <c r="E39" i="20"/>
  <c r="F485" i="21" s="1"/>
  <c r="AO485" i="21" s="1"/>
  <c r="AP485" i="21" s="1"/>
  <c r="AQ485" i="21" s="1"/>
  <c r="D39" i="20"/>
  <c r="E485" i="21" s="1"/>
  <c r="AW485" i="21" s="1"/>
  <c r="AX485" i="21" s="1"/>
  <c r="AY485" i="21" s="1"/>
  <c r="C39" i="20"/>
  <c r="D485" i="21" s="1"/>
  <c r="B39" i="20"/>
  <c r="B485" i="21" s="1"/>
  <c r="A39" i="20"/>
  <c r="A485" i="21" s="1"/>
  <c r="P38" i="20"/>
  <c r="Q484" i="21" s="1"/>
  <c r="O38" i="20"/>
  <c r="P484" i="21" s="1"/>
  <c r="N38" i="20"/>
  <c r="M38" i="20"/>
  <c r="N484" i="21" s="1"/>
  <c r="L38" i="20"/>
  <c r="M484" i="21" s="1"/>
  <c r="AS484" i="21" s="1"/>
  <c r="AT484" i="21" s="1"/>
  <c r="AU484" i="21" s="1"/>
  <c r="K38" i="20"/>
  <c r="L484" i="21" s="1"/>
  <c r="J38" i="20"/>
  <c r="K484" i="21" s="1"/>
  <c r="I38" i="20"/>
  <c r="J484" i="21" s="1"/>
  <c r="AK484" i="21" s="1"/>
  <c r="AL484" i="21" s="1"/>
  <c r="AM484" i="21" s="1"/>
  <c r="H38" i="20"/>
  <c r="I484" i="21" s="1"/>
  <c r="AG484" i="21" s="1"/>
  <c r="AH484" i="21" s="1"/>
  <c r="AI484" i="21" s="1"/>
  <c r="G38" i="20"/>
  <c r="H484" i="21" s="1"/>
  <c r="F38" i="20"/>
  <c r="G484" i="21" s="1"/>
  <c r="E38" i="20"/>
  <c r="F484" i="21" s="1"/>
  <c r="AO484" i="21" s="1"/>
  <c r="AP484" i="21" s="1"/>
  <c r="AQ484" i="21" s="1"/>
  <c r="D38" i="20"/>
  <c r="E484" i="21" s="1"/>
  <c r="AW484" i="21" s="1"/>
  <c r="AX484" i="21" s="1"/>
  <c r="AY484" i="21" s="1"/>
  <c r="C38" i="20"/>
  <c r="D484" i="21" s="1"/>
  <c r="B38" i="20"/>
  <c r="B484" i="21" s="1"/>
  <c r="A38" i="20"/>
  <c r="A484" i="21" s="1"/>
  <c r="P37" i="20"/>
  <c r="O37" i="20"/>
  <c r="P483" i="21" s="1"/>
  <c r="N37" i="20"/>
  <c r="O483" i="21" s="1"/>
  <c r="M37" i="20"/>
  <c r="N483" i="21" s="1"/>
  <c r="L37" i="20"/>
  <c r="M483" i="21" s="1"/>
  <c r="AS483" i="21" s="1"/>
  <c r="AT483" i="21" s="1"/>
  <c r="AU483" i="21" s="1"/>
  <c r="K37" i="20"/>
  <c r="L483" i="21" s="1"/>
  <c r="J37" i="20"/>
  <c r="I37" i="20"/>
  <c r="J483" i="21" s="1"/>
  <c r="AK483" i="21" s="1"/>
  <c r="AL483" i="21" s="1"/>
  <c r="AM483" i="21" s="1"/>
  <c r="H37" i="20"/>
  <c r="I483" i="21" s="1"/>
  <c r="AG483" i="21" s="1"/>
  <c r="AH483" i="21" s="1"/>
  <c r="AI483" i="21" s="1"/>
  <c r="G37" i="20"/>
  <c r="H483" i="21" s="1"/>
  <c r="F37" i="20"/>
  <c r="G483" i="21" s="1"/>
  <c r="E37" i="20"/>
  <c r="F483" i="21" s="1"/>
  <c r="AO483" i="21" s="1"/>
  <c r="AP483" i="21" s="1"/>
  <c r="AQ483" i="21" s="1"/>
  <c r="D37" i="20"/>
  <c r="C37" i="20"/>
  <c r="D483" i="21" s="1"/>
  <c r="B37" i="20"/>
  <c r="B483" i="21" s="1"/>
  <c r="A37" i="20"/>
  <c r="A483" i="21" s="1"/>
  <c r="IV33" i="20"/>
  <c r="IU33" i="20"/>
  <c r="IT33" i="20"/>
  <c r="IS33" i="20"/>
  <c r="IR33" i="20"/>
  <c r="IQ33" i="20"/>
  <c r="IP33" i="20"/>
  <c r="IO33" i="20"/>
  <c r="IN33" i="20"/>
  <c r="IM33" i="20"/>
  <c r="IL33" i="20"/>
  <c r="IK33" i="20"/>
  <c r="IJ33" i="20"/>
  <c r="II33" i="20"/>
  <c r="IH33" i="20"/>
  <c r="IG33" i="20"/>
  <c r="IE33" i="20"/>
  <c r="ID33" i="20"/>
  <c r="IC33" i="20"/>
  <c r="IB33" i="20"/>
  <c r="IA33" i="20"/>
  <c r="HZ33" i="20"/>
  <c r="HY33" i="20"/>
  <c r="HX33" i="20"/>
  <c r="HW33" i="20"/>
  <c r="HV33" i="20"/>
  <c r="HU33" i="20"/>
  <c r="HT33" i="20"/>
  <c r="HS33" i="20"/>
  <c r="HR33" i="20"/>
  <c r="HQ33" i="20"/>
  <c r="HP33" i="20"/>
  <c r="HN33" i="20"/>
  <c r="HM33" i="20"/>
  <c r="HL33" i="20"/>
  <c r="HK33" i="20"/>
  <c r="HJ33" i="20"/>
  <c r="HI33" i="20"/>
  <c r="HH33" i="20"/>
  <c r="HG33" i="20"/>
  <c r="HF33" i="20"/>
  <c r="HE33" i="20"/>
  <c r="HD33" i="20"/>
  <c r="HC33" i="20"/>
  <c r="HB33" i="20"/>
  <c r="HA33" i="20"/>
  <c r="GZ33" i="20"/>
  <c r="GY33" i="20"/>
  <c r="GW33" i="20"/>
  <c r="GV33" i="20"/>
  <c r="GU33" i="20"/>
  <c r="GT33" i="20"/>
  <c r="GS33" i="20"/>
  <c r="GR33" i="20"/>
  <c r="GQ33" i="20"/>
  <c r="GP33" i="20"/>
  <c r="GO33" i="20"/>
  <c r="GN33" i="20"/>
  <c r="GM33" i="20"/>
  <c r="GL33" i="20"/>
  <c r="GK33" i="20"/>
  <c r="GJ33" i="20"/>
  <c r="GI33" i="20"/>
  <c r="GH33" i="20"/>
  <c r="GF33" i="20"/>
  <c r="GE33" i="20"/>
  <c r="GD33" i="20"/>
  <c r="GC33" i="20"/>
  <c r="GB33" i="20"/>
  <c r="GA33" i="20"/>
  <c r="FZ33" i="20"/>
  <c r="FY33" i="20"/>
  <c r="FX33" i="20"/>
  <c r="FW33" i="20"/>
  <c r="FV33" i="20"/>
  <c r="FU33" i="20"/>
  <c r="FT33" i="20"/>
  <c r="FS33" i="20"/>
  <c r="FR33" i="20"/>
  <c r="FQ33" i="20"/>
  <c r="FO33" i="20"/>
  <c r="FN33" i="20"/>
  <c r="FM33" i="20"/>
  <c r="FL33" i="20"/>
  <c r="FK33" i="20"/>
  <c r="FJ33" i="20"/>
  <c r="FI33" i="20"/>
  <c r="FH33" i="20"/>
  <c r="FG33" i="20"/>
  <c r="FF33" i="20"/>
  <c r="FE33" i="20"/>
  <c r="FD33" i="20"/>
  <c r="FC33" i="20"/>
  <c r="FB33" i="20"/>
  <c r="FA33" i="20"/>
  <c r="EZ33" i="20"/>
  <c r="EX33" i="20"/>
  <c r="EW33" i="20"/>
  <c r="EV33" i="20"/>
  <c r="EU33" i="20"/>
  <c r="ET33" i="20"/>
  <c r="ES33" i="20"/>
  <c r="ER33" i="20"/>
  <c r="EQ33" i="20"/>
  <c r="EP33" i="20"/>
  <c r="EO33" i="20"/>
  <c r="EN33" i="20"/>
  <c r="EM33" i="20"/>
  <c r="EL33" i="20"/>
  <c r="EK33" i="20"/>
  <c r="EJ33" i="20"/>
  <c r="EI33" i="20"/>
  <c r="EG33" i="20"/>
  <c r="EF33" i="20"/>
  <c r="EE33" i="20"/>
  <c r="ED33" i="20"/>
  <c r="EC33" i="20"/>
  <c r="EB33" i="20"/>
  <c r="EA33" i="20"/>
  <c r="DZ33" i="20"/>
  <c r="DY33" i="20"/>
  <c r="DX33" i="20"/>
  <c r="DW33" i="20"/>
  <c r="DV33" i="20"/>
  <c r="DU33" i="20"/>
  <c r="DT33" i="20"/>
  <c r="DS33" i="20"/>
  <c r="DR33" i="20"/>
  <c r="DP33" i="20"/>
  <c r="DO33" i="20"/>
  <c r="DN33" i="20"/>
  <c r="DM33" i="20"/>
  <c r="DL33" i="20"/>
  <c r="DK33" i="20"/>
  <c r="DJ33" i="20"/>
  <c r="DI33" i="20"/>
  <c r="DH33" i="20"/>
  <c r="DG33" i="20"/>
  <c r="DF33" i="20"/>
  <c r="DE33" i="20"/>
  <c r="DD33" i="20"/>
  <c r="DC33" i="20"/>
  <c r="DB33" i="20"/>
  <c r="DA33" i="20"/>
  <c r="CY33" i="20"/>
  <c r="CX33" i="20"/>
  <c r="CW33" i="20"/>
  <c r="CV33" i="20"/>
  <c r="CU33" i="20"/>
  <c r="CT33" i="20"/>
  <c r="CS33" i="20"/>
  <c r="CR33" i="20"/>
  <c r="CQ33" i="20"/>
  <c r="CP33" i="20"/>
  <c r="CO33" i="20"/>
  <c r="CN33" i="20"/>
  <c r="CM33" i="20"/>
  <c r="CL33" i="20"/>
  <c r="CK33" i="20"/>
  <c r="CJ33" i="20"/>
  <c r="CH33" i="20"/>
  <c r="CG33" i="20"/>
  <c r="CF33" i="20"/>
  <c r="CE33" i="20"/>
  <c r="CD33" i="20"/>
  <c r="CC33" i="20"/>
  <c r="CB33" i="20"/>
  <c r="CA33" i="20"/>
  <c r="BZ33" i="20"/>
  <c r="BY33" i="20"/>
  <c r="BX33" i="20"/>
  <c r="BW33" i="20"/>
  <c r="BV33" i="20"/>
  <c r="BU33" i="20"/>
  <c r="BT33" i="20"/>
  <c r="BS33" i="20"/>
  <c r="BQ33" i="20"/>
  <c r="BP33" i="20"/>
  <c r="BO33" i="20"/>
  <c r="BN33" i="20"/>
  <c r="BM33" i="20"/>
  <c r="BL33" i="20"/>
  <c r="BK33" i="20"/>
  <c r="BJ33" i="20"/>
  <c r="BI33" i="20"/>
  <c r="BH33" i="20"/>
  <c r="BG33" i="20"/>
  <c r="BF33" i="20"/>
  <c r="BE33" i="20"/>
  <c r="BD33" i="20"/>
  <c r="BC33" i="20"/>
  <c r="BB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AI32" i="20"/>
  <c r="AH32" i="20"/>
  <c r="R32" i="20"/>
  <c r="Q32" i="20"/>
  <c r="Q61" i="20" s="1"/>
  <c r="AI31" i="20"/>
  <c r="AH31" i="20"/>
  <c r="R31" i="20"/>
  <c r="R60" i="20" s="1"/>
  <c r="S506" i="21" s="1"/>
  <c r="Q31" i="20"/>
  <c r="AI30" i="20"/>
  <c r="AH30" i="20"/>
  <c r="R30" i="20"/>
  <c r="R59" i="20" s="1"/>
  <c r="S505" i="21" s="1"/>
  <c r="Q30" i="20"/>
  <c r="Q59" i="20" s="1"/>
  <c r="AI29" i="20"/>
  <c r="AH29" i="20"/>
  <c r="R29" i="20"/>
  <c r="Q29" i="20"/>
  <c r="Q58" i="20" s="1"/>
  <c r="AI28" i="20"/>
  <c r="AH28" i="20"/>
  <c r="R28" i="20"/>
  <c r="Q28" i="20"/>
  <c r="AI27" i="20"/>
  <c r="AH27" i="20"/>
  <c r="R27" i="20"/>
  <c r="R56" i="20" s="1"/>
  <c r="S502" i="21" s="1"/>
  <c r="Q27" i="20"/>
  <c r="Q56" i="20" s="1"/>
  <c r="AI26" i="20"/>
  <c r="AH26" i="20"/>
  <c r="R26" i="20"/>
  <c r="Q26" i="20"/>
  <c r="Q55" i="20" s="1"/>
  <c r="AI25" i="20"/>
  <c r="AH25" i="20"/>
  <c r="R25" i="20"/>
  <c r="R54" i="20" s="1"/>
  <c r="S500" i="21" s="1"/>
  <c r="Q25" i="20"/>
  <c r="AI24" i="20"/>
  <c r="AH24" i="20"/>
  <c r="R24" i="20"/>
  <c r="R53" i="20" s="1"/>
  <c r="S499" i="21" s="1"/>
  <c r="Q24" i="20"/>
  <c r="Q53" i="20" s="1"/>
  <c r="AI23" i="20"/>
  <c r="AH23" i="20"/>
  <c r="R23" i="20"/>
  <c r="Q23" i="20"/>
  <c r="Q52" i="20" s="1"/>
  <c r="AI22" i="20"/>
  <c r="AH22" i="20"/>
  <c r="R22" i="20"/>
  <c r="R51" i="20" s="1"/>
  <c r="S497" i="21" s="1"/>
  <c r="Q22" i="20"/>
  <c r="AI21" i="20"/>
  <c r="AH21" i="20"/>
  <c r="R21" i="20"/>
  <c r="R50" i="20" s="1"/>
  <c r="S496" i="21" s="1"/>
  <c r="Q21" i="20"/>
  <c r="Q50" i="20" s="1"/>
  <c r="AI20" i="20"/>
  <c r="AH20" i="20"/>
  <c r="R20" i="20"/>
  <c r="Q20" i="20"/>
  <c r="Q49" i="20" s="1"/>
  <c r="AI19" i="20"/>
  <c r="AH19" i="20"/>
  <c r="R19" i="20"/>
  <c r="R48" i="20" s="1"/>
  <c r="S494" i="21" s="1"/>
  <c r="Q19" i="20"/>
  <c r="AI18" i="20"/>
  <c r="AH18" i="20"/>
  <c r="R18" i="20"/>
  <c r="R47" i="20" s="1"/>
  <c r="S493" i="21" s="1"/>
  <c r="Q18" i="20"/>
  <c r="Q47" i="20" s="1"/>
  <c r="AI17" i="20"/>
  <c r="AH17" i="20"/>
  <c r="R17" i="20"/>
  <c r="Q17" i="20"/>
  <c r="Q46" i="20" s="1"/>
  <c r="AI16" i="20"/>
  <c r="AH16" i="20"/>
  <c r="R16" i="20"/>
  <c r="Q16" i="20"/>
  <c r="AI15" i="20"/>
  <c r="AH15" i="20"/>
  <c r="R15" i="20"/>
  <c r="R44" i="20" s="1"/>
  <c r="S490" i="21" s="1"/>
  <c r="Q15" i="20"/>
  <c r="Q44" i="20" s="1"/>
  <c r="AI14" i="20"/>
  <c r="AH14" i="20"/>
  <c r="R14" i="20"/>
  <c r="Q14" i="20"/>
  <c r="Q43" i="20" s="1"/>
  <c r="AI13" i="20"/>
  <c r="AH13" i="20"/>
  <c r="R13" i="20"/>
  <c r="R42" i="20" s="1"/>
  <c r="S488" i="21" s="1"/>
  <c r="Q13" i="20"/>
  <c r="AI12" i="20"/>
  <c r="AH12" i="20"/>
  <c r="R12" i="20"/>
  <c r="R41" i="20" s="1"/>
  <c r="S487" i="21" s="1"/>
  <c r="Q12" i="20"/>
  <c r="Q41" i="20" s="1"/>
  <c r="AI11" i="20"/>
  <c r="AH11" i="20"/>
  <c r="R11" i="20"/>
  <c r="Q11" i="20"/>
  <c r="Q40" i="20" s="1"/>
  <c r="AI10" i="20"/>
  <c r="AH10" i="20"/>
  <c r="R10" i="20"/>
  <c r="R39" i="20" s="1"/>
  <c r="S485" i="21" s="1"/>
  <c r="Q10" i="20"/>
  <c r="AI9" i="20"/>
  <c r="AH9" i="20"/>
  <c r="R9" i="20"/>
  <c r="R38" i="20" s="1"/>
  <c r="S484" i="21" s="1"/>
  <c r="Q9" i="20"/>
  <c r="Q38" i="20" s="1"/>
  <c r="AI8" i="20"/>
  <c r="AH8" i="20"/>
  <c r="R8" i="20"/>
  <c r="Q8" i="20"/>
  <c r="Q37" i="20" s="1"/>
  <c r="G111" i="19"/>
  <c r="G21" i="23" s="1"/>
  <c r="J21" i="23" s="1"/>
  <c r="F111" i="19"/>
  <c r="F21" i="23" s="1"/>
  <c r="E111" i="19"/>
  <c r="E21" i="23" s="1"/>
  <c r="D111" i="19"/>
  <c r="D21" i="23" s="1"/>
  <c r="C111" i="19"/>
  <c r="C21" i="23" s="1"/>
  <c r="B111" i="19"/>
  <c r="B21" i="23" s="1"/>
  <c r="CW90" i="19"/>
  <c r="I477" i="22" s="1"/>
  <c r="AC477" i="22" s="1"/>
  <c r="AD477" i="22" s="1"/>
  <c r="AE477" i="22" s="1"/>
  <c r="CV90" i="19"/>
  <c r="H477" i="22" s="1"/>
  <c r="U477" i="22" s="1"/>
  <c r="V477" i="22" s="1"/>
  <c r="W477" i="22" s="1"/>
  <c r="CU90" i="19"/>
  <c r="G477" i="22" s="1"/>
  <c r="CS90" i="19"/>
  <c r="CT90" i="19" s="1"/>
  <c r="F477" i="22" s="1"/>
  <c r="Y477" i="22" s="1"/>
  <c r="Z477" i="22" s="1"/>
  <c r="AA477" i="22" s="1"/>
  <c r="CR90" i="19"/>
  <c r="E477" i="22" s="1"/>
  <c r="CQ90" i="19"/>
  <c r="D477" i="22" s="1"/>
  <c r="Q477" i="22" s="1"/>
  <c r="R477" i="22" s="1"/>
  <c r="S477" i="22" s="1"/>
  <c r="CP90" i="19"/>
  <c r="C477" i="22" s="1"/>
  <c r="B90" i="19"/>
  <c r="A90" i="19"/>
  <c r="A477" i="22" s="1"/>
  <c r="AF477" i="22" s="1"/>
  <c r="CW89" i="19"/>
  <c r="I476" i="22" s="1"/>
  <c r="AC476" i="22" s="1"/>
  <c r="AD476" i="22" s="1"/>
  <c r="AE476" i="22" s="1"/>
  <c r="CV89" i="19"/>
  <c r="H476" i="22" s="1"/>
  <c r="U476" i="22" s="1"/>
  <c r="V476" i="22" s="1"/>
  <c r="W476" i="22" s="1"/>
  <c r="CU89" i="19"/>
  <c r="G476" i="22" s="1"/>
  <c r="CS89" i="19"/>
  <c r="CT89" i="19" s="1"/>
  <c r="F476" i="22" s="1"/>
  <c r="Y476" i="22" s="1"/>
  <c r="Z476" i="22" s="1"/>
  <c r="AA476" i="22" s="1"/>
  <c r="CR89" i="19"/>
  <c r="E476" i="22" s="1"/>
  <c r="CQ89" i="19"/>
  <c r="D476" i="22" s="1"/>
  <c r="Q476" i="22" s="1"/>
  <c r="R476" i="22" s="1"/>
  <c r="S476" i="22" s="1"/>
  <c r="CP89" i="19"/>
  <c r="C476" i="22" s="1"/>
  <c r="B89" i="19"/>
  <c r="A89" i="19"/>
  <c r="A476" i="22" s="1"/>
  <c r="CW88" i="19"/>
  <c r="I475" i="22" s="1"/>
  <c r="AC475" i="22" s="1"/>
  <c r="AD475" i="22" s="1"/>
  <c r="AE475" i="22" s="1"/>
  <c r="CV88" i="19"/>
  <c r="H475" i="22" s="1"/>
  <c r="U475" i="22" s="1"/>
  <c r="V475" i="22" s="1"/>
  <c r="W475" i="22" s="1"/>
  <c r="CU88" i="19"/>
  <c r="G475" i="22" s="1"/>
  <c r="CS88" i="19"/>
  <c r="CT88" i="19" s="1"/>
  <c r="F475" i="22" s="1"/>
  <c r="Y475" i="22" s="1"/>
  <c r="Z475" i="22" s="1"/>
  <c r="AA475" i="22" s="1"/>
  <c r="CR88" i="19"/>
  <c r="E475" i="22" s="1"/>
  <c r="CQ88" i="19"/>
  <c r="D475" i="22" s="1"/>
  <c r="Q475" i="22" s="1"/>
  <c r="R475" i="22" s="1"/>
  <c r="S475" i="22" s="1"/>
  <c r="CP88" i="19"/>
  <c r="C475" i="22" s="1"/>
  <c r="B88" i="19"/>
  <c r="A88" i="19"/>
  <c r="A475" i="22" s="1"/>
  <c r="AF475" i="22" s="1"/>
  <c r="CX87" i="19"/>
  <c r="J474" i="22" s="1"/>
  <c r="M474" i="22" s="1"/>
  <c r="N474" i="22" s="1"/>
  <c r="O474" i="22" s="1"/>
  <c r="CW87" i="19"/>
  <c r="I474" i="22" s="1"/>
  <c r="AC474" i="22" s="1"/>
  <c r="AD474" i="22" s="1"/>
  <c r="AE474" i="22" s="1"/>
  <c r="CV87" i="19"/>
  <c r="H474" i="22" s="1"/>
  <c r="U474" i="22" s="1"/>
  <c r="V474" i="22" s="1"/>
  <c r="W474" i="22" s="1"/>
  <c r="CU87" i="19"/>
  <c r="G474" i="22" s="1"/>
  <c r="CS87" i="19"/>
  <c r="CT87" i="19" s="1"/>
  <c r="F474" i="22" s="1"/>
  <c r="Y474" i="22" s="1"/>
  <c r="Z474" i="22" s="1"/>
  <c r="AA474" i="22" s="1"/>
  <c r="CR87" i="19"/>
  <c r="E474" i="22" s="1"/>
  <c r="CQ87" i="19"/>
  <c r="D474" i="22" s="1"/>
  <c r="Q474" i="22" s="1"/>
  <c r="R474" i="22" s="1"/>
  <c r="S474" i="22" s="1"/>
  <c r="CP87" i="19"/>
  <c r="C474" i="22" s="1"/>
  <c r="B87" i="19"/>
  <c r="A87" i="19"/>
  <c r="A474" i="22" s="1"/>
  <c r="AF474" i="22" s="1"/>
  <c r="CX86" i="19"/>
  <c r="J473" i="22" s="1"/>
  <c r="M473" i="22" s="1"/>
  <c r="N473" i="22" s="1"/>
  <c r="O473" i="22" s="1"/>
  <c r="CW86" i="19"/>
  <c r="I473" i="22" s="1"/>
  <c r="AC473" i="22" s="1"/>
  <c r="AD473" i="22" s="1"/>
  <c r="AE473" i="22" s="1"/>
  <c r="CV86" i="19"/>
  <c r="H473" i="22" s="1"/>
  <c r="U473" i="22" s="1"/>
  <c r="V473" i="22" s="1"/>
  <c r="W473" i="22" s="1"/>
  <c r="CU86" i="19"/>
  <c r="G473" i="22" s="1"/>
  <c r="CT86" i="19"/>
  <c r="F473" i="22" s="1"/>
  <c r="Y473" i="22" s="1"/>
  <c r="Z473" i="22" s="1"/>
  <c r="AA473" i="22" s="1"/>
  <c r="CS86" i="19"/>
  <c r="CR86" i="19"/>
  <c r="E473" i="22" s="1"/>
  <c r="CQ86" i="19"/>
  <c r="D473" i="22" s="1"/>
  <c r="Q473" i="22" s="1"/>
  <c r="R473" i="22" s="1"/>
  <c r="S473" i="22" s="1"/>
  <c r="CP86" i="19"/>
  <c r="C473" i="22" s="1"/>
  <c r="B86" i="19"/>
  <c r="A86" i="19"/>
  <c r="A473" i="22" s="1"/>
  <c r="AF473" i="22" s="1"/>
  <c r="CW85" i="19"/>
  <c r="I472" i="22" s="1"/>
  <c r="AC472" i="22" s="1"/>
  <c r="AD472" i="22" s="1"/>
  <c r="AE472" i="22" s="1"/>
  <c r="CV85" i="19"/>
  <c r="H472" i="22" s="1"/>
  <c r="U472" i="22" s="1"/>
  <c r="V472" i="22" s="1"/>
  <c r="W472" i="22" s="1"/>
  <c r="CU85" i="19"/>
  <c r="G472" i="22" s="1"/>
  <c r="CS85" i="19"/>
  <c r="CT85" i="19" s="1"/>
  <c r="F472" i="22" s="1"/>
  <c r="Y472" i="22" s="1"/>
  <c r="Z472" i="22" s="1"/>
  <c r="AA472" i="22" s="1"/>
  <c r="CR85" i="19"/>
  <c r="E472" i="22" s="1"/>
  <c r="CQ85" i="19"/>
  <c r="D472" i="22" s="1"/>
  <c r="Q472" i="22" s="1"/>
  <c r="R472" i="22" s="1"/>
  <c r="S472" i="22" s="1"/>
  <c r="CP85" i="19"/>
  <c r="C472" i="22" s="1"/>
  <c r="B85" i="19"/>
  <c r="A85" i="19"/>
  <c r="A472" i="22" s="1"/>
  <c r="AF472" i="22" s="1"/>
  <c r="CW84" i="19"/>
  <c r="I471" i="22" s="1"/>
  <c r="AC471" i="22" s="1"/>
  <c r="AD471" i="22" s="1"/>
  <c r="AE471" i="22" s="1"/>
  <c r="CV84" i="19"/>
  <c r="H471" i="22" s="1"/>
  <c r="U471" i="22" s="1"/>
  <c r="V471" i="22" s="1"/>
  <c r="W471" i="22" s="1"/>
  <c r="CU84" i="19"/>
  <c r="G471" i="22" s="1"/>
  <c r="CS84" i="19"/>
  <c r="CT84" i="19" s="1"/>
  <c r="F471" i="22" s="1"/>
  <c r="Y471" i="22" s="1"/>
  <c r="Z471" i="22" s="1"/>
  <c r="AA471" i="22" s="1"/>
  <c r="CR84" i="19"/>
  <c r="E471" i="22" s="1"/>
  <c r="CQ84" i="19"/>
  <c r="D471" i="22" s="1"/>
  <c r="Q471" i="22" s="1"/>
  <c r="R471" i="22" s="1"/>
  <c r="S471" i="22" s="1"/>
  <c r="CP84" i="19"/>
  <c r="C471" i="22" s="1"/>
  <c r="B84" i="19"/>
  <c r="A84" i="19"/>
  <c r="A471" i="22" s="1"/>
  <c r="AF471" i="22" s="1"/>
  <c r="CW83" i="19"/>
  <c r="I470" i="22" s="1"/>
  <c r="AC470" i="22" s="1"/>
  <c r="AD470" i="22" s="1"/>
  <c r="AE470" i="22" s="1"/>
  <c r="CV83" i="19"/>
  <c r="H470" i="22" s="1"/>
  <c r="U470" i="22" s="1"/>
  <c r="V470" i="22" s="1"/>
  <c r="W470" i="22" s="1"/>
  <c r="CU83" i="19"/>
  <c r="G470" i="22" s="1"/>
  <c r="CS83" i="19"/>
  <c r="CT83" i="19" s="1"/>
  <c r="F470" i="22" s="1"/>
  <c r="Y470" i="22" s="1"/>
  <c r="Z470" i="22" s="1"/>
  <c r="AA470" i="22" s="1"/>
  <c r="CR83" i="19"/>
  <c r="E470" i="22" s="1"/>
  <c r="CQ83" i="19"/>
  <c r="D470" i="22" s="1"/>
  <c r="Q470" i="22" s="1"/>
  <c r="R470" i="22" s="1"/>
  <c r="S470" i="22" s="1"/>
  <c r="CP83" i="19"/>
  <c r="C470" i="22" s="1"/>
  <c r="B83" i="19"/>
  <c r="A83" i="19"/>
  <c r="A470" i="22" s="1"/>
  <c r="AF470" i="22" s="1"/>
  <c r="CW82" i="19"/>
  <c r="I469" i="22" s="1"/>
  <c r="AC469" i="22" s="1"/>
  <c r="AD469" i="22" s="1"/>
  <c r="AE469" i="22" s="1"/>
  <c r="CV82" i="19"/>
  <c r="H469" i="22" s="1"/>
  <c r="U469" i="22" s="1"/>
  <c r="V469" i="22" s="1"/>
  <c r="W469" i="22" s="1"/>
  <c r="CU82" i="19"/>
  <c r="CS82" i="19"/>
  <c r="CT82" i="19" s="1"/>
  <c r="F469" i="22" s="1"/>
  <c r="Y469" i="22" s="1"/>
  <c r="Z469" i="22" s="1"/>
  <c r="AA469" i="22" s="1"/>
  <c r="CR82" i="19"/>
  <c r="E469" i="22" s="1"/>
  <c r="CQ82" i="19"/>
  <c r="D469" i="22" s="1"/>
  <c r="Q469" i="22" s="1"/>
  <c r="R469" i="22" s="1"/>
  <c r="S469" i="22" s="1"/>
  <c r="CP82" i="19"/>
  <c r="C469" i="22" s="1"/>
  <c r="B82" i="19"/>
  <c r="A82" i="19"/>
  <c r="A469" i="22" s="1"/>
  <c r="AF469" i="22" s="1"/>
  <c r="CW81" i="19"/>
  <c r="I468" i="22" s="1"/>
  <c r="AC468" i="22" s="1"/>
  <c r="AD468" i="22" s="1"/>
  <c r="AE468" i="22" s="1"/>
  <c r="CV81" i="19"/>
  <c r="H468" i="22" s="1"/>
  <c r="U468" i="22" s="1"/>
  <c r="V468" i="22" s="1"/>
  <c r="W468" i="22" s="1"/>
  <c r="CU81" i="19"/>
  <c r="G468" i="22" s="1"/>
  <c r="CT81" i="19"/>
  <c r="F468" i="22" s="1"/>
  <c r="Y468" i="22" s="1"/>
  <c r="Z468" i="22" s="1"/>
  <c r="AA468" i="22" s="1"/>
  <c r="CS81" i="19"/>
  <c r="CR81" i="19"/>
  <c r="E468" i="22" s="1"/>
  <c r="CQ81" i="19"/>
  <c r="D468" i="22" s="1"/>
  <c r="Q468" i="22" s="1"/>
  <c r="R468" i="22" s="1"/>
  <c r="S468" i="22" s="1"/>
  <c r="CP81" i="19"/>
  <c r="C468" i="22" s="1"/>
  <c r="B81" i="19"/>
  <c r="A81" i="19"/>
  <c r="A468" i="22" s="1"/>
  <c r="AF468" i="22" s="1"/>
  <c r="CW80" i="19"/>
  <c r="I467" i="22" s="1"/>
  <c r="AC467" i="22" s="1"/>
  <c r="AD467" i="22" s="1"/>
  <c r="AE467" i="22" s="1"/>
  <c r="CV80" i="19"/>
  <c r="H467" i="22" s="1"/>
  <c r="U467" i="22" s="1"/>
  <c r="V467" i="22" s="1"/>
  <c r="W467" i="22" s="1"/>
  <c r="CU80" i="19"/>
  <c r="G467" i="22" s="1"/>
  <c r="CS80" i="19"/>
  <c r="CR80" i="19"/>
  <c r="E467" i="22" s="1"/>
  <c r="CQ80" i="19"/>
  <c r="D467" i="22" s="1"/>
  <c r="Q467" i="22" s="1"/>
  <c r="R467" i="22" s="1"/>
  <c r="S467" i="22" s="1"/>
  <c r="CP80" i="19"/>
  <c r="C467" i="22" s="1"/>
  <c r="B80" i="19"/>
  <c r="A80" i="19"/>
  <c r="A467" i="22" s="1"/>
  <c r="AF467" i="22" s="1"/>
  <c r="CX79" i="19"/>
  <c r="J466" i="22" s="1"/>
  <c r="M466" i="22" s="1"/>
  <c r="N466" i="22" s="1"/>
  <c r="O466" i="22" s="1"/>
  <c r="CW79" i="19"/>
  <c r="I466" i="22" s="1"/>
  <c r="AC466" i="22" s="1"/>
  <c r="AD466" i="22" s="1"/>
  <c r="AE466" i="22" s="1"/>
  <c r="CV79" i="19"/>
  <c r="H466" i="22" s="1"/>
  <c r="U466" i="22" s="1"/>
  <c r="V466" i="22" s="1"/>
  <c r="W466" i="22" s="1"/>
  <c r="CU79" i="19"/>
  <c r="G466" i="22" s="1"/>
  <c r="CS79" i="19"/>
  <c r="CT79" i="19" s="1"/>
  <c r="F466" i="22" s="1"/>
  <c r="Y466" i="22" s="1"/>
  <c r="Z466" i="22" s="1"/>
  <c r="AA466" i="22" s="1"/>
  <c r="CR79" i="19"/>
  <c r="E466" i="22" s="1"/>
  <c r="CQ79" i="19"/>
  <c r="D466" i="22" s="1"/>
  <c r="Q466" i="22" s="1"/>
  <c r="R466" i="22" s="1"/>
  <c r="S466" i="22" s="1"/>
  <c r="CP79" i="19"/>
  <c r="C466" i="22" s="1"/>
  <c r="B79" i="19"/>
  <c r="A79" i="19"/>
  <c r="A466" i="22" s="1"/>
  <c r="AF466" i="22" s="1"/>
  <c r="CW78" i="19"/>
  <c r="I465" i="22" s="1"/>
  <c r="AC465" i="22" s="1"/>
  <c r="AD465" i="22" s="1"/>
  <c r="AE465" i="22" s="1"/>
  <c r="CV78" i="19"/>
  <c r="H465" i="22" s="1"/>
  <c r="U465" i="22" s="1"/>
  <c r="V465" i="22" s="1"/>
  <c r="W465" i="22" s="1"/>
  <c r="CU78" i="19"/>
  <c r="CS78" i="19"/>
  <c r="CT78" i="19" s="1"/>
  <c r="F465" i="22" s="1"/>
  <c r="Y465" i="22" s="1"/>
  <c r="Z465" i="22" s="1"/>
  <c r="AA465" i="22" s="1"/>
  <c r="CR78" i="19"/>
  <c r="E465" i="22" s="1"/>
  <c r="CQ78" i="19"/>
  <c r="D465" i="22" s="1"/>
  <c r="Q465" i="22" s="1"/>
  <c r="R465" i="22" s="1"/>
  <c r="S465" i="22" s="1"/>
  <c r="CP78" i="19"/>
  <c r="C465" i="22" s="1"/>
  <c r="B78" i="19"/>
  <c r="A78" i="19"/>
  <c r="A465" i="22" s="1"/>
  <c r="AF465" i="22" s="1"/>
  <c r="CW77" i="19"/>
  <c r="I464" i="22" s="1"/>
  <c r="AC464" i="22" s="1"/>
  <c r="AD464" i="22" s="1"/>
  <c r="AE464" i="22" s="1"/>
  <c r="CV77" i="19"/>
  <c r="H464" i="22" s="1"/>
  <c r="U464" i="22" s="1"/>
  <c r="V464" i="22" s="1"/>
  <c r="W464" i="22" s="1"/>
  <c r="CU77" i="19"/>
  <c r="G464" i="22" s="1"/>
  <c r="CS77" i="19"/>
  <c r="CT77" i="19" s="1"/>
  <c r="F464" i="22" s="1"/>
  <c r="Y464" i="22" s="1"/>
  <c r="Z464" i="22" s="1"/>
  <c r="AA464" i="22" s="1"/>
  <c r="CR77" i="19"/>
  <c r="E464" i="22" s="1"/>
  <c r="CQ77" i="19"/>
  <c r="D464" i="22" s="1"/>
  <c r="Q464" i="22" s="1"/>
  <c r="R464" i="22" s="1"/>
  <c r="S464" i="22" s="1"/>
  <c r="CP77" i="19"/>
  <c r="C464" i="22" s="1"/>
  <c r="B77" i="19"/>
  <c r="A77" i="19"/>
  <c r="A464" i="22" s="1"/>
  <c r="CX76" i="19"/>
  <c r="J463" i="22" s="1"/>
  <c r="M463" i="22" s="1"/>
  <c r="N463" i="22" s="1"/>
  <c r="O463" i="22" s="1"/>
  <c r="CW76" i="19"/>
  <c r="I463" i="22" s="1"/>
  <c r="AC463" i="22" s="1"/>
  <c r="AD463" i="22" s="1"/>
  <c r="AE463" i="22" s="1"/>
  <c r="CV76" i="19"/>
  <c r="H463" i="22" s="1"/>
  <c r="U463" i="22" s="1"/>
  <c r="V463" i="22" s="1"/>
  <c r="W463" i="22" s="1"/>
  <c r="CU76" i="19"/>
  <c r="G463" i="22" s="1"/>
  <c r="CT76" i="19"/>
  <c r="F463" i="22" s="1"/>
  <c r="Y463" i="22" s="1"/>
  <c r="Z463" i="22" s="1"/>
  <c r="AA463" i="22" s="1"/>
  <c r="CS76" i="19"/>
  <c r="CR76" i="19"/>
  <c r="E463" i="22" s="1"/>
  <c r="CQ76" i="19"/>
  <c r="D463" i="22" s="1"/>
  <c r="Q463" i="22" s="1"/>
  <c r="R463" i="22" s="1"/>
  <c r="S463" i="22" s="1"/>
  <c r="CP76" i="19"/>
  <c r="C463" i="22" s="1"/>
  <c r="B76" i="19"/>
  <c r="A76" i="19"/>
  <c r="A463" i="22" s="1"/>
  <c r="AF463" i="22" s="1"/>
  <c r="CW75" i="19"/>
  <c r="I462" i="22" s="1"/>
  <c r="AC462" i="22" s="1"/>
  <c r="AD462" i="22" s="1"/>
  <c r="AE462" i="22" s="1"/>
  <c r="CV75" i="19"/>
  <c r="H462" i="22" s="1"/>
  <c r="U462" i="22" s="1"/>
  <c r="V462" i="22" s="1"/>
  <c r="W462" i="22" s="1"/>
  <c r="CU75" i="19"/>
  <c r="CS75" i="19"/>
  <c r="CT75" i="19" s="1"/>
  <c r="F462" i="22" s="1"/>
  <c r="Y462" i="22" s="1"/>
  <c r="Z462" i="22" s="1"/>
  <c r="AA462" i="22" s="1"/>
  <c r="CR75" i="19"/>
  <c r="E462" i="22" s="1"/>
  <c r="CQ75" i="19"/>
  <c r="D462" i="22" s="1"/>
  <c r="Q462" i="22" s="1"/>
  <c r="R462" i="22" s="1"/>
  <c r="S462" i="22" s="1"/>
  <c r="CP75" i="19"/>
  <c r="C462" i="22" s="1"/>
  <c r="B75" i="19"/>
  <c r="A75" i="19"/>
  <c r="A462" i="22" s="1"/>
  <c r="AF462" i="22" s="1"/>
  <c r="CW74" i="19"/>
  <c r="I461" i="22" s="1"/>
  <c r="AC461" i="22" s="1"/>
  <c r="AD461" i="22" s="1"/>
  <c r="AE461" i="22" s="1"/>
  <c r="CV74" i="19"/>
  <c r="H461" i="22" s="1"/>
  <c r="U461" i="22" s="1"/>
  <c r="V461" i="22" s="1"/>
  <c r="W461" i="22" s="1"/>
  <c r="CU74" i="19"/>
  <c r="G461" i="22" s="1"/>
  <c r="CS74" i="19"/>
  <c r="CT74" i="19" s="1"/>
  <c r="F461" i="22" s="1"/>
  <c r="Y461" i="22" s="1"/>
  <c r="Z461" i="22" s="1"/>
  <c r="AA461" i="22" s="1"/>
  <c r="CR74" i="19"/>
  <c r="E461" i="22" s="1"/>
  <c r="CQ74" i="19"/>
  <c r="D461" i="22" s="1"/>
  <c r="Q461" i="22" s="1"/>
  <c r="R461" i="22" s="1"/>
  <c r="S461" i="22" s="1"/>
  <c r="CP74" i="19"/>
  <c r="C461" i="22" s="1"/>
  <c r="B74" i="19"/>
  <c r="A74" i="19"/>
  <c r="A461" i="22" s="1"/>
  <c r="AF461" i="22" s="1"/>
  <c r="CW73" i="19"/>
  <c r="I460" i="22" s="1"/>
  <c r="AC460" i="22" s="1"/>
  <c r="AD460" i="22" s="1"/>
  <c r="AE460" i="22" s="1"/>
  <c r="CV73" i="19"/>
  <c r="H460" i="22" s="1"/>
  <c r="U460" i="22" s="1"/>
  <c r="V460" i="22" s="1"/>
  <c r="W460" i="22" s="1"/>
  <c r="CU73" i="19"/>
  <c r="G460" i="22" s="1"/>
  <c r="CS73" i="19"/>
  <c r="CT73" i="19" s="1"/>
  <c r="F460" i="22" s="1"/>
  <c r="Y460" i="22" s="1"/>
  <c r="Z460" i="22" s="1"/>
  <c r="AA460" i="22" s="1"/>
  <c r="CR73" i="19"/>
  <c r="E460" i="22" s="1"/>
  <c r="CQ73" i="19"/>
  <c r="D460" i="22" s="1"/>
  <c r="Q460" i="22" s="1"/>
  <c r="R460" i="22" s="1"/>
  <c r="S460" i="22" s="1"/>
  <c r="CP73" i="19"/>
  <c r="C460" i="22" s="1"/>
  <c r="B73" i="19"/>
  <c r="A73" i="19"/>
  <c r="A460" i="22" s="1"/>
  <c r="AF460" i="22" s="1"/>
  <c r="CW72" i="19"/>
  <c r="I459" i="22" s="1"/>
  <c r="AC459" i="22" s="1"/>
  <c r="AD459" i="22" s="1"/>
  <c r="AE459" i="22" s="1"/>
  <c r="CV72" i="19"/>
  <c r="H459" i="22" s="1"/>
  <c r="U459" i="22" s="1"/>
  <c r="V459" i="22" s="1"/>
  <c r="W459" i="22" s="1"/>
  <c r="CU72" i="19"/>
  <c r="G459" i="22" s="1"/>
  <c r="CS72" i="19"/>
  <c r="CT72" i="19" s="1"/>
  <c r="F459" i="22" s="1"/>
  <c r="Y459" i="22" s="1"/>
  <c r="Z459" i="22" s="1"/>
  <c r="AA459" i="22" s="1"/>
  <c r="CR72" i="19"/>
  <c r="E459" i="22" s="1"/>
  <c r="CQ72" i="19"/>
  <c r="D459" i="22" s="1"/>
  <c r="Q459" i="22" s="1"/>
  <c r="R459" i="22" s="1"/>
  <c r="S459" i="22" s="1"/>
  <c r="CP72" i="19"/>
  <c r="C459" i="22" s="1"/>
  <c r="B72" i="19"/>
  <c r="A72" i="19"/>
  <c r="A459" i="22" s="1"/>
  <c r="AF459" i="22" s="1"/>
  <c r="CW71" i="19"/>
  <c r="I458" i="22" s="1"/>
  <c r="AC458" i="22" s="1"/>
  <c r="AD458" i="22" s="1"/>
  <c r="AE458" i="22" s="1"/>
  <c r="CV71" i="19"/>
  <c r="H458" i="22" s="1"/>
  <c r="U458" i="22" s="1"/>
  <c r="V458" i="22" s="1"/>
  <c r="W458" i="22" s="1"/>
  <c r="CU71" i="19"/>
  <c r="G458" i="22" s="1"/>
  <c r="CS71" i="19"/>
  <c r="CT71" i="19" s="1"/>
  <c r="F458" i="22" s="1"/>
  <c r="Y458" i="22" s="1"/>
  <c r="Z458" i="22" s="1"/>
  <c r="AA458" i="22" s="1"/>
  <c r="CR71" i="19"/>
  <c r="E458" i="22" s="1"/>
  <c r="CQ71" i="19"/>
  <c r="D458" i="22" s="1"/>
  <c r="Q458" i="22" s="1"/>
  <c r="R458" i="22" s="1"/>
  <c r="S458" i="22" s="1"/>
  <c r="CP71" i="19"/>
  <c r="C458" i="22" s="1"/>
  <c r="B71" i="19"/>
  <c r="A71" i="19"/>
  <c r="A458" i="22" s="1"/>
  <c r="AF458" i="22" s="1"/>
  <c r="CW70" i="19"/>
  <c r="I457" i="22" s="1"/>
  <c r="AC457" i="22" s="1"/>
  <c r="AD457" i="22" s="1"/>
  <c r="AE457" i="22" s="1"/>
  <c r="CV70" i="19"/>
  <c r="H457" i="22" s="1"/>
  <c r="U457" i="22" s="1"/>
  <c r="V457" i="22" s="1"/>
  <c r="W457" i="22" s="1"/>
  <c r="CU70" i="19"/>
  <c r="CS70" i="19"/>
  <c r="CT70" i="19" s="1"/>
  <c r="F457" i="22" s="1"/>
  <c r="Y457" i="22" s="1"/>
  <c r="Z457" i="22" s="1"/>
  <c r="AA457" i="22" s="1"/>
  <c r="CR70" i="19"/>
  <c r="E457" i="22" s="1"/>
  <c r="CQ70" i="19"/>
  <c r="D457" i="22" s="1"/>
  <c r="Q457" i="22" s="1"/>
  <c r="R457" i="22" s="1"/>
  <c r="S457" i="22" s="1"/>
  <c r="CP70" i="19"/>
  <c r="C457" i="22" s="1"/>
  <c r="B70" i="19"/>
  <c r="A70" i="19"/>
  <c r="A457" i="22" s="1"/>
  <c r="AF457" i="22" s="1"/>
  <c r="CW69" i="19"/>
  <c r="I456" i="22" s="1"/>
  <c r="AC456" i="22" s="1"/>
  <c r="AD456" i="22" s="1"/>
  <c r="AE456" i="22" s="1"/>
  <c r="CV69" i="19"/>
  <c r="H456" i="22" s="1"/>
  <c r="U456" i="22" s="1"/>
  <c r="V456" i="22" s="1"/>
  <c r="W456" i="22" s="1"/>
  <c r="CU69" i="19"/>
  <c r="G456" i="22" s="1"/>
  <c r="CS69" i="19"/>
  <c r="CT69" i="19" s="1"/>
  <c r="F456" i="22" s="1"/>
  <c r="Y456" i="22" s="1"/>
  <c r="Z456" i="22" s="1"/>
  <c r="AA456" i="22" s="1"/>
  <c r="CR69" i="19"/>
  <c r="E456" i="22" s="1"/>
  <c r="CQ69" i="19"/>
  <c r="D456" i="22" s="1"/>
  <c r="Q456" i="22" s="1"/>
  <c r="R456" i="22" s="1"/>
  <c r="S456" i="22" s="1"/>
  <c r="CP69" i="19"/>
  <c r="C456" i="22" s="1"/>
  <c r="B69" i="19"/>
  <c r="A69" i="19"/>
  <c r="A456" i="22" s="1"/>
  <c r="AF456" i="22" s="1"/>
  <c r="CW68" i="19"/>
  <c r="I455" i="22" s="1"/>
  <c r="AC455" i="22" s="1"/>
  <c r="AD455" i="22" s="1"/>
  <c r="AE455" i="22" s="1"/>
  <c r="CV68" i="19"/>
  <c r="H455" i="22" s="1"/>
  <c r="U455" i="22" s="1"/>
  <c r="V455" i="22" s="1"/>
  <c r="W455" i="22" s="1"/>
  <c r="CU68" i="19"/>
  <c r="G455" i="22" s="1"/>
  <c r="CS68" i="19"/>
  <c r="CR68" i="19"/>
  <c r="E455" i="22" s="1"/>
  <c r="CQ68" i="19"/>
  <c r="D455" i="22" s="1"/>
  <c r="Q455" i="22" s="1"/>
  <c r="R455" i="22" s="1"/>
  <c r="S455" i="22" s="1"/>
  <c r="CP68" i="19"/>
  <c r="C455" i="22" s="1"/>
  <c r="B68" i="19"/>
  <c r="A68" i="19"/>
  <c r="A455" i="22" s="1"/>
  <c r="AF455" i="22" s="1"/>
  <c r="CX67" i="19"/>
  <c r="J454" i="22" s="1"/>
  <c r="M454" i="22" s="1"/>
  <c r="N454" i="22" s="1"/>
  <c r="O454" i="22" s="1"/>
  <c r="CW67" i="19"/>
  <c r="I454" i="22" s="1"/>
  <c r="AC454" i="22" s="1"/>
  <c r="AD454" i="22" s="1"/>
  <c r="AE454" i="22" s="1"/>
  <c r="CV67" i="19"/>
  <c r="H454" i="22" s="1"/>
  <c r="U454" i="22" s="1"/>
  <c r="V454" i="22" s="1"/>
  <c r="W454" i="22" s="1"/>
  <c r="CU67" i="19"/>
  <c r="G454" i="22" s="1"/>
  <c r="CS67" i="19"/>
  <c r="CT67" i="19" s="1"/>
  <c r="F454" i="22" s="1"/>
  <c r="Y454" i="22" s="1"/>
  <c r="Z454" i="22" s="1"/>
  <c r="AA454" i="22" s="1"/>
  <c r="CR67" i="19"/>
  <c r="CQ67" i="19"/>
  <c r="D454" i="22" s="1"/>
  <c r="Q454" i="22" s="1"/>
  <c r="R454" i="22" s="1"/>
  <c r="S454" i="22" s="1"/>
  <c r="CP67" i="19"/>
  <c r="C454" i="22" s="1"/>
  <c r="B67" i="19"/>
  <c r="A67" i="19"/>
  <c r="A454" i="22" s="1"/>
  <c r="AF454" i="22" s="1"/>
  <c r="CW66" i="19"/>
  <c r="I453" i="22" s="1"/>
  <c r="AC453" i="22" s="1"/>
  <c r="AD453" i="22" s="1"/>
  <c r="AE453" i="22" s="1"/>
  <c r="CV66" i="19"/>
  <c r="H453" i="22" s="1"/>
  <c r="U453" i="22" s="1"/>
  <c r="V453" i="22" s="1"/>
  <c r="W453" i="22" s="1"/>
  <c r="CU66" i="19"/>
  <c r="CT66" i="19"/>
  <c r="F453" i="22" s="1"/>
  <c r="Y453" i="22" s="1"/>
  <c r="Z453" i="22" s="1"/>
  <c r="AA453" i="22" s="1"/>
  <c r="CS66" i="19"/>
  <c r="CR66" i="19"/>
  <c r="E453" i="22" s="1"/>
  <c r="CQ66" i="19"/>
  <c r="CP66" i="19"/>
  <c r="C453" i="22" s="1"/>
  <c r="B66" i="19"/>
  <c r="A66" i="19"/>
  <c r="A453" i="22" s="1"/>
  <c r="AF453" i="22" s="1"/>
  <c r="P61" i="19"/>
  <c r="Q482" i="21" s="1"/>
  <c r="O61" i="19"/>
  <c r="P482" i="21" s="1"/>
  <c r="N61" i="19"/>
  <c r="O482" i="21" s="1"/>
  <c r="M61" i="19"/>
  <c r="N482" i="21" s="1"/>
  <c r="L61" i="19"/>
  <c r="M482" i="21" s="1"/>
  <c r="AS482" i="21" s="1"/>
  <c r="AT482" i="21" s="1"/>
  <c r="AU482" i="21" s="1"/>
  <c r="K61" i="19"/>
  <c r="L482" i="21" s="1"/>
  <c r="J61" i="19"/>
  <c r="K482" i="21" s="1"/>
  <c r="I61" i="19"/>
  <c r="J482" i="21" s="1"/>
  <c r="AK482" i="21" s="1"/>
  <c r="AL482" i="21" s="1"/>
  <c r="AM482" i="21" s="1"/>
  <c r="H61" i="19"/>
  <c r="I482" i="21" s="1"/>
  <c r="AG482" i="21" s="1"/>
  <c r="AH482" i="21" s="1"/>
  <c r="AI482" i="21" s="1"/>
  <c r="G61" i="19"/>
  <c r="H482" i="21" s="1"/>
  <c r="F61" i="19"/>
  <c r="G482" i="21" s="1"/>
  <c r="E61" i="19"/>
  <c r="F482" i="21" s="1"/>
  <c r="AO482" i="21" s="1"/>
  <c r="AP482" i="21" s="1"/>
  <c r="AQ482" i="21" s="1"/>
  <c r="D61" i="19"/>
  <c r="E482" i="21" s="1"/>
  <c r="AW482" i="21" s="1"/>
  <c r="AX482" i="21" s="1"/>
  <c r="AY482" i="21" s="1"/>
  <c r="C61" i="19"/>
  <c r="D482" i="21" s="1"/>
  <c r="B61" i="19"/>
  <c r="B482" i="21" s="1"/>
  <c r="A61" i="19"/>
  <c r="A482" i="21" s="1"/>
  <c r="P60" i="19"/>
  <c r="Q481" i="21" s="1"/>
  <c r="O60" i="19"/>
  <c r="P481" i="21" s="1"/>
  <c r="N60" i="19"/>
  <c r="O481" i="21" s="1"/>
  <c r="M60" i="19"/>
  <c r="N481" i="21" s="1"/>
  <c r="L60" i="19"/>
  <c r="M481" i="21" s="1"/>
  <c r="AS481" i="21" s="1"/>
  <c r="AT481" i="21" s="1"/>
  <c r="AU481" i="21" s="1"/>
  <c r="K60" i="19"/>
  <c r="L481" i="21" s="1"/>
  <c r="J60" i="19"/>
  <c r="K481" i="21" s="1"/>
  <c r="I60" i="19"/>
  <c r="J481" i="21" s="1"/>
  <c r="AK481" i="21" s="1"/>
  <c r="AL481" i="21" s="1"/>
  <c r="AM481" i="21" s="1"/>
  <c r="H60" i="19"/>
  <c r="I481" i="21" s="1"/>
  <c r="AG481" i="21" s="1"/>
  <c r="AH481" i="21" s="1"/>
  <c r="AI481" i="21" s="1"/>
  <c r="G60" i="19"/>
  <c r="H481" i="21" s="1"/>
  <c r="F60" i="19"/>
  <c r="G481" i="21" s="1"/>
  <c r="E60" i="19"/>
  <c r="D60" i="19"/>
  <c r="E481" i="21" s="1"/>
  <c r="AW481" i="21" s="1"/>
  <c r="AX481" i="21" s="1"/>
  <c r="AY481" i="21" s="1"/>
  <c r="C60" i="19"/>
  <c r="D481" i="21" s="1"/>
  <c r="B60" i="19"/>
  <c r="B481" i="21" s="1"/>
  <c r="A60" i="19"/>
  <c r="A481" i="21" s="1"/>
  <c r="P59" i="19"/>
  <c r="Q480" i="21" s="1"/>
  <c r="O59" i="19"/>
  <c r="P480" i="21" s="1"/>
  <c r="N59" i="19"/>
  <c r="O480" i="21" s="1"/>
  <c r="M59" i="19"/>
  <c r="N480" i="21" s="1"/>
  <c r="L59" i="19"/>
  <c r="M480" i="21" s="1"/>
  <c r="AS480" i="21" s="1"/>
  <c r="AT480" i="21" s="1"/>
  <c r="AU480" i="21" s="1"/>
  <c r="K59" i="19"/>
  <c r="L480" i="21" s="1"/>
  <c r="J59" i="19"/>
  <c r="K480" i="21" s="1"/>
  <c r="I59" i="19"/>
  <c r="J480" i="21" s="1"/>
  <c r="AK480" i="21" s="1"/>
  <c r="AL480" i="21" s="1"/>
  <c r="AM480" i="21" s="1"/>
  <c r="H59" i="19"/>
  <c r="I480" i="21" s="1"/>
  <c r="AG480" i="21" s="1"/>
  <c r="AH480" i="21" s="1"/>
  <c r="AI480" i="21" s="1"/>
  <c r="G59" i="19"/>
  <c r="H480" i="21" s="1"/>
  <c r="F59" i="19"/>
  <c r="G480" i="21" s="1"/>
  <c r="E59" i="19"/>
  <c r="F480" i="21" s="1"/>
  <c r="AO480" i="21" s="1"/>
  <c r="AP480" i="21" s="1"/>
  <c r="AQ480" i="21" s="1"/>
  <c r="D59" i="19"/>
  <c r="E480" i="21" s="1"/>
  <c r="AW480" i="21" s="1"/>
  <c r="AX480" i="21" s="1"/>
  <c r="AY480" i="21" s="1"/>
  <c r="C59" i="19"/>
  <c r="D480" i="21" s="1"/>
  <c r="B59" i="19"/>
  <c r="B480" i="21" s="1"/>
  <c r="A59" i="19"/>
  <c r="A480" i="21" s="1"/>
  <c r="P58" i="19"/>
  <c r="Q479" i="21" s="1"/>
  <c r="O58" i="19"/>
  <c r="P479" i="21" s="1"/>
  <c r="N58" i="19"/>
  <c r="O479" i="21" s="1"/>
  <c r="M58" i="19"/>
  <c r="N479" i="21" s="1"/>
  <c r="L58" i="19"/>
  <c r="M479" i="21" s="1"/>
  <c r="AS479" i="21" s="1"/>
  <c r="AT479" i="21" s="1"/>
  <c r="AU479" i="21" s="1"/>
  <c r="K58" i="19"/>
  <c r="L479" i="21" s="1"/>
  <c r="J58" i="19"/>
  <c r="K479" i="21" s="1"/>
  <c r="I58" i="19"/>
  <c r="J479" i="21" s="1"/>
  <c r="AK479" i="21" s="1"/>
  <c r="AL479" i="21" s="1"/>
  <c r="AM479" i="21" s="1"/>
  <c r="H58" i="19"/>
  <c r="I479" i="21" s="1"/>
  <c r="AG479" i="21" s="1"/>
  <c r="AH479" i="21" s="1"/>
  <c r="AI479" i="21" s="1"/>
  <c r="G58" i="19"/>
  <c r="H479" i="21" s="1"/>
  <c r="F58" i="19"/>
  <c r="G479" i="21" s="1"/>
  <c r="E58" i="19"/>
  <c r="F479" i="21" s="1"/>
  <c r="AO479" i="21" s="1"/>
  <c r="AP479" i="21" s="1"/>
  <c r="AQ479" i="21" s="1"/>
  <c r="D58" i="19"/>
  <c r="E479" i="21" s="1"/>
  <c r="AW479" i="21" s="1"/>
  <c r="AX479" i="21" s="1"/>
  <c r="AY479" i="21" s="1"/>
  <c r="C58" i="19"/>
  <c r="D479" i="21" s="1"/>
  <c r="B58" i="19"/>
  <c r="B479" i="21" s="1"/>
  <c r="A58" i="19"/>
  <c r="A479" i="21" s="1"/>
  <c r="P57" i="19"/>
  <c r="Q478" i="21" s="1"/>
  <c r="O57" i="19"/>
  <c r="P478" i="21" s="1"/>
  <c r="N57" i="19"/>
  <c r="O478" i="21" s="1"/>
  <c r="M57" i="19"/>
  <c r="N478" i="21" s="1"/>
  <c r="L57" i="19"/>
  <c r="M478" i="21" s="1"/>
  <c r="AS478" i="21" s="1"/>
  <c r="AT478" i="21" s="1"/>
  <c r="AU478" i="21" s="1"/>
  <c r="K57" i="19"/>
  <c r="L478" i="21" s="1"/>
  <c r="J57" i="19"/>
  <c r="K478" i="21" s="1"/>
  <c r="I57" i="19"/>
  <c r="J478" i="21" s="1"/>
  <c r="AK478" i="21" s="1"/>
  <c r="AL478" i="21" s="1"/>
  <c r="AM478" i="21" s="1"/>
  <c r="H57" i="19"/>
  <c r="I478" i="21" s="1"/>
  <c r="AG478" i="21" s="1"/>
  <c r="AH478" i="21" s="1"/>
  <c r="AI478" i="21" s="1"/>
  <c r="G57" i="19"/>
  <c r="H478" i="21" s="1"/>
  <c r="F57" i="19"/>
  <c r="G478" i="21" s="1"/>
  <c r="E57" i="19"/>
  <c r="F478" i="21" s="1"/>
  <c r="AO478" i="21" s="1"/>
  <c r="AP478" i="21" s="1"/>
  <c r="AQ478" i="21" s="1"/>
  <c r="D57" i="19"/>
  <c r="E478" i="21" s="1"/>
  <c r="AW478" i="21" s="1"/>
  <c r="AX478" i="21" s="1"/>
  <c r="AY478" i="21" s="1"/>
  <c r="C57" i="19"/>
  <c r="D478" i="21" s="1"/>
  <c r="B57" i="19"/>
  <c r="B478" i="21" s="1"/>
  <c r="A57" i="19"/>
  <c r="A478" i="21" s="1"/>
  <c r="P56" i="19"/>
  <c r="Q477" i="21" s="1"/>
  <c r="O56" i="19"/>
  <c r="P477" i="21" s="1"/>
  <c r="N56" i="19"/>
  <c r="O477" i="21" s="1"/>
  <c r="M56" i="19"/>
  <c r="N477" i="21" s="1"/>
  <c r="L56" i="19"/>
  <c r="M477" i="21" s="1"/>
  <c r="AS477" i="21" s="1"/>
  <c r="AT477" i="21" s="1"/>
  <c r="AU477" i="21" s="1"/>
  <c r="K56" i="19"/>
  <c r="L477" i="21" s="1"/>
  <c r="J56" i="19"/>
  <c r="K477" i="21" s="1"/>
  <c r="I56" i="19"/>
  <c r="J477" i="21" s="1"/>
  <c r="AK477" i="21" s="1"/>
  <c r="AL477" i="21" s="1"/>
  <c r="AM477" i="21" s="1"/>
  <c r="H56" i="19"/>
  <c r="I477" i="21" s="1"/>
  <c r="AG477" i="21" s="1"/>
  <c r="AH477" i="21" s="1"/>
  <c r="AI477" i="21" s="1"/>
  <c r="G56" i="19"/>
  <c r="H477" i="21" s="1"/>
  <c r="F56" i="19"/>
  <c r="G477" i="21" s="1"/>
  <c r="E56" i="19"/>
  <c r="F477" i="21" s="1"/>
  <c r="AO477" i="21" s="1"/>
  <c r="AP477" i="21" s="1"/>
  <c r="AQ477" i="21" s="1"/>
  <c r="D56" i="19"/>
  <c r="E477" i="21" s="1"/>
  <c r="AW477" i="21" s="1"/>
  <c r="AX477" i="21" s="1"/>
  <c r="AY477" i="21" s="1"/>
  <c r="C56" i="19"/>
  <c r="D477" i="21" s="1"/>
  <c r="B56" i="19"/>
  <c r="B477" i="21" s="1"/>
  <c r="A56" i="19"/>
  <c r="A477" i="21" s="1"/>
  <c r="P55" i="19"/>
  <c r="Q476" i="21" s="1"/>
  <c r="O55" i="19"/>
  <c r="P476" i="21" s="1"/>
  <c r="N55" i="19"/>
  <c r="O476" i="21" s="1"/>
  <c r="M55" i="19"/>
  <c r="N476" i="21" s="1"/>
  <c r="L55" i="19"/>
  <c r="M476" i="21" s="1"/>
  <c r="AS476" i="21" s="1"/>
  <c r="AT476" i="21" s="1"/>
  <c r="AU476" i="21" s="1"/>
  <c r="K55" i="19"/>
  <c r="L476" i="21" s="1"/>
  <c r="J55" i="19"/>
  <c r="K476" i="21" s="1"/>
  <c r="I55" i="19"/>
  <c r="J476" i="21" s="1"/>
  <c r="AK476" i="21" s="1"/>
  <c r="AL476" i="21" s="1"/>
  <c r="AM476" i="21" s="1"/>
  <c r="H55" i="19"/>
  <c r="I476" i="21" s="1"/>
  <c r="AG476" i="21" s="1"/>
  <c r="AH476" i="21" s="1"/>
  <c r="AI476" i="21" s="1"/>
  <c r="G55" i="19"/>
  <c r="H476" i="21" s="1"/>
  <c r="F55" i="19"/>
  <c r="G476" i="21" s="1"/>
  <c r="E55" i="19"/>
  <c r="F476" i="21" s="1"/>
  <c r="AO476" i="21" s="1"/>
  <c r="AP476" i="21" s="1"/>
  <c r="AQ476" i="21" s="1"/>
  <c r="D55" i="19"/>
  <c r="E476" i="21" s="1"/>
  <c r="AW476" i="21" s="1"/>
  <c r="AX476" i="21" s="1"/>
  <c r="AY476" i="21" s="1"/>
  <c r="C55" i="19"/>
  <c r="D476" i="21" s="1"/>
  <c r="B55" i="19"/>
  <c r="B476" i="21" s="1"/>
  <c r="A55" i="19"/>
  <c r="A476" i="21" s="1"/>
  <c r="P54" i="19"/>
  <c r="Q475" i="21" s="1"/>
  <c r="O54" i="19"/>
  <c r="P475" i="21" s="1"/>
  <c r="N54" i="19"/>
  <c r="O475" i="21" s="1"/>
  <c r="M54" i="19"/>
  <c r="N475" i="21" s="1"/>
  <c r="L54" i="19"/>
  <c r="M475" i="21" s="1"/>
  <c r="AS475" i="21" s="1"/>
  <c r="AT475" i="21" s="1"/>
  <c r="AU475" i="21" s="1"/>
  <c r="K54" i="19"/>
  <c r="L475" i="21" s="1"/>
  <c r="J54" i="19"/>
  <c r="K475" i="21" s="1"/>
  <c r="I54" i="19"/>
  <c r="J475" i="21" s="1"/>
  <c r="AK475" i="21" s="1"/>
  <c r="AL475" i="21" s="1"/>
  <c r="AM475" i="21" s="1"/>
  <c r="H54" i="19"/>
  <c r="I475" i="21" s="1"/>
  <c r="AG475" i="21" s="1"/>
  <c r="AH475" i="21" s="1"/>
  <c r="AI475" i="21" s="1"/>
  <c r="G54" i="19"/>
  <c r="H475" i="21" s="1"/>
  <c r="F54" i="19"/>
  <c r="G475" i="21" s="1"/>
  <c r="E54" i="19"/>
  <c r="F475" i="21" s="1"/>
  <c r="AO475" i="21" s="1"/>
  <c r="AP475" i="21" s="1"/>
  <c r="AQ475" i="21" s="1"/>
  <c r="D54" i="19"/>
  <c r="E475" i="21" s="1"/>
  <c r="AW475" i="21" s="1"/>
  <c r="AX475" i="21" s="1"/>
  <c r="AY475" i="21" s="1"/>
  <c r="C54" i="19"/>
  <c r="D475" i="21" s="1"/>
  <c r="B54" i="19"/>
  <c r="B475" i="21" s="1"/>
  <c r="A54" i="19"/>
  <c r="A475" i="21" s="1"/>
  <c r="P53" i="19"/>
  <c r="Q474" i="21" s="1"/>
  <c r="O53" i="19"/>
  <c r="P474" i="21" s="1"/>
  <c r="N53" i="19"/>
  <c r="O474" i="21" s="1"/>
  <c r="M53" i="19"/>
  <c r="N474" i="21" s="1"/>
  <c r="L53" i="19"/>
  <c r="M474" i="21" s="1"/>
  <c r="AS474" i="21" s="1"/>
  <c r="AT474" i="21" s="1"/>
  <c r="AU474" i="21" s="1"/>
  <c r="K53" i="19"/>
  <c r="L474" i="21" s="1"/>
  <c r="J53" i="19"/>
  <c r="K474" i="21" s="1"/>
  <c r="I53" i="19"/>
  <c r="J474" i="21" s="1"/>
  <c r="AK474" i="21" s="1"/>
  <c r="AL474" i="21" s="1"/>
  <c r="AM474" i="21" s="1"/>
  <c r="H53" i="19"/>
  <c r="I474" i="21" s="1"/>
  <c r="AG474" i="21" s="1"/>
  <c r="AH474" i="21" s="1"/>
  <c r="AI474" i="21" s="1"/>
  <c r="G53" i="19"/>
  <c r="H474" i="21" s="1"/>
  <c r="F53" i="19"/>
  <c r="G474" i="21" s="1"/>
  <c r="E53" i="19"/>
  <c r="F474" i="21" s="1"/>
  <c r="AO474" i="21" s="1"/>
  <c r="AP474" i="21" s="1"/>
  <c r="AQ474" i="21" s="1"/>
  <c r="D53" i="19"/>
  <c r="E474" i="21" s="1"/>
  <c r="AW474" i="21" s="1"/>
  <c r="AX474" i="21" s="1"/>
  <c r="AY474" i="21" s="1"/>
  <c r="C53" i="19"/>
  <c r="D474" i="21" s="1"/>
  <c r="B53" i="19"/>
  <c r="B474" i="21" s="1"/>
  <c r="A53" i="19"/>
  <c r="A474" i="21" s="1"/>
  <c r="P52" i="19"/>
  <c r="Q473" i="21" s="1"/>
  <c r="O52" i="19"/>
  <c r="P473" i="21" s="1"/>
  <c r="N52" i="19"/>
  <c r="O473" i="21" s="1"/>
  <c r="M52" i="19"/>
  <c r="N473" i="21" s="1"/>
  <c r="L52" i="19"/>
  <c r="M473" i="21" s="1"/>
  <c r="AS473" i="21" s="1"/>
  <c r="AT473" i="21" s="1"/>
  <c r="AU473" i="21" s="1"/>
  <c r="K52" i="19"/>
  <c r="L473" i="21" s="1"/>
  <c r="J52" i="19"/>
  <c r="K473" i="21" s="1"/>
  <c r="I52" i="19"/>
  <c r="J473" i="21" s="1"/>
  <c r="AK473" i="21" s="1"/>
  <c r="AL473" i="21" s="1"/>
  <c r="AM473" i="21" s="1"/>
  <c r="H52" i="19"/>
  <c r="I473" i="21" s="1"/>
  <c r="AG473" i="21" s="1"/>
  <c r="AH473" i="21" s="1"/>
  <c r="AI473" i="21" s="1"/>
  <c r="G52" i="19"/>
  <c r="H473" i="21" s="1"/>
  <c r="F52" i="19"/>
  <c r="G473" i="21" s="1"/>
  <c r="E52" i="19"/>
  <c r="F473" i="21" s="1"/>
  <c r="AO473" i="21" s="1"/>
  <c r="AP473" i="21" s="1"/>
  <c r="AQ473" i="21" s="1"/>
  <c r="D52" i="19"/>
  <c r="E473" i="21" s="1"/>
  <c r="AW473" i="21" s="1"/>
  <c r="AX473" i="21" s="1"/>
  <c r="AY473" i="21" s="1"/>
  <c r="C52" i="19"/>
  <c r="D473" i="21" s="1"/>
  <c r="B52" i="19"/>
  <c r="B473" i="21" s="1"/>
  <c r="A52" i="19"/>
  <c r="A473" i="21" s="1"/>
  <c r="P51" i="19"/>
  <c r="Q472" i="21" s="1"/>
  <c r="O51" i="19"/>
  <c r="P472" i="21" s="1"/>
  <c r="N51" i="19"/>
  <c r="O472" i="21" s="1"/>
  <c r="M51" i="19"/>
  <c r="N472" i="21" s="1"/>
  <c r="L51" i="19"/>
  <c r="M472" i="21" s="1"/>
  <c r="AS472" i="21" s="1"/>
  <c r="AT472" i="21" s="1"/>
  <c r="AU472" i="21" s="1"/>
  <c r="K51" i="19"/>
  <c r="L472" i="21" s="1"/>
  <c r="J51" i="19"/>
  <c r="K472" i="21" s="1"/>
  <c r="I51" i="19"/>
  <c r="J472" i="21" s="1"/>
  <c r="AK472" i="21" s="1"/>
  <c r="AL472" i="21" s="1"/>
  <c r="AM472" i="21" s="1"/>
  <c r="H51" i="19"/>
  <c r="I472" i="21" s="1"/>
  <c r="AG472" i="21" s="1"/>
  <c r="AH472" i="21" s="1"/>
  <c r="AI472" i="21" s="1"/>
  <c r="G51" i="19"/>
  <c r="H472" i="21" s="1"/>
  <c r="F51" i="19"/>
  <c r="G472" i="21" s="1"/>
  <c r="E51" i="19"/>
  <c r="F472" i="21" s="1"/>
  <c r="AO472" i="21" s="1"/>
  <c r="AP472" i="21" s="1"/>
  <c r="AQ472" i="21" s="1"/>
  <c r="D51" i="19"/>
  <c r="E472" i="21" s="1"/>
  <c r="AW472" i="21" s="1"/>
  <c r="AX472" i="21" s="1"/>
  <c r="AY472" i="21" s="1"/>
  <c r="C51" i="19"/>
  <c r="D472" i="21" s="1"/>
  <c r="B51" i="19"/>
  <c r="B472" i="21" s="1"/>
  <c r="A51" i="19"/>
  <c r="A472" i="21" s="1"/>
  <c r="P50" i="19"/>
  <c r="Q471" i="21" s="1"/>
  <c r="O50" i="19"/>
  <c r="P471" i="21" s="1"/>
  <c r="N50" i="19"/>
  <c r="O471" i="21" s="1"/>
  <c r="M50" i="19"/>
  <c r="N471" i="21" s="1"/>
  <c r="L50" i="19"/>
  <c r="M471" i="21" s="1"/>
  <c r="AS471" i="21" s="1"/>
  <c r="AT471" i="21" s="1"/>
  <c r="AU471" i="21" s="1"/>
  <c r="K50" i="19"/>
  <c r="L471" i="21" s="1"/>
  <c r="J50" i="19"/>
  <c r="K471" i="21" s="1"/>
  <c r="I50" i="19"/>
  <c r="J471" i="21" s="1"/>
  <c r="AK471" i="21" s="1"/>
  <c r="AL471" i="21" s="1"/>
  <c r="AM471" i="21" s="1"/>
  <c r="H50" i="19"/>
  <c r="I471" i="21" s="1"/>
  <c r="AG471" i="21" s="1"/>
  <c r="AH471" i="21" s="1"/>
  <c r="AI471" i="21" s="1"/>
  <c r="G50" i="19"/>
  <c r="H471" i="21" s="1"/>
  <c r="F50" i="19"/>
  <c r="G471" i="21" s="1"/>
  <c r="E50" i="19"/>
  <c r="F471" i="21" s="1"/>
  <c r="AO471" i="21" s="1"/>
  <c r="AP471" i="21" s="1"/>
  <c r="AQ471" i="21" s="1"/>
  <c r="D50" i="19"/>
  <c r="E471" i="21" s="1"/>
  <c r="AW471" i="21" s="1"/>
  <c r="AX471" i="21" s="1"/>
  <c r="AY471" i="21" s="1"/>
  <c r="C50" i="19"/>
  <c r="D471" i="21" s="1"/>
  <c r="B50" i="19"/>
  <c r="B471" i="21" s="1"/>
  <c r="A50" i="19"/>
  <c r="A471" i="21" s="1"/>
  <c r="P49" i="19"/>
  <c r="Q470" i="21" s="1"/>
  <c r="O49" i="19"/>
  <c r="P470" i="21" s="1"/>
  <c r="N49" i="19"/>
  <c r="O470" i="21" s="1"/>
  <c r="M49" i="19"/>
  <c r="N470" i="21" s="1"/>
  <c r="L49" i="19"/>
  <c r="M470" i="21" s="1"/>
  <c r="AS470" i="21" s="1"/>
  <c r="AT470" i="21" s="1"/>
  <c r="AU470" i="21" s="1"/>
  <c r="K49" i="19"/>
  <c r="L470" i="21" s="1"/>
  <c r="J49" i="19"/>
  <c r="K470" i="21" s="1"/>
  <c r="I49" i="19"/>
  <c r="J470" i="21" s="1"/>
  <c r="AK470" i="21" s="1"/>
  <c r="AL470" i="21" s="1"/>
  <c r="AM470" i="21" s="1"/>
  <c r="H49" i="19"/>
  <c r="I470" i="21" s="1"/>
  <c r="AG470" i="21" s="1"/>
  <c r="AH470" i="21" s="1"/>
  <c r="AI470" i="21" s="1"/>
  <c r="G49" i="19"/>
  <c r="H470" i="21" s="1"/>
  <c r="F49" i="19"/>
  <c r="G470" i="21" s="1"/>
  <c r="E49" i="19"/>
  <c r="F470" i="21" s="1"/>
  <c r="AO470" i="21" s="1"/>
  <c r="AP470" i="21" s="1"/>
  <c r="AQ470" i="21" s="1"/>
  <c r="D49" i="19"/>
  <c r="E470" i="21" s="1"/>
  <c r="AW470" i="21" s="1"/>
  <c r="AX470" i="21" s="1"/>
  <c r="AY470" i="21" s="1"/>
  <c r="C49" i="19"/>
  <c r="D470" i="21" s="1"/>
  <c r="B49" i="19"/>
  <c r="B470" i="21" s="1"/>
  <c r="A49" i="19"/>
  <c r="A470" i="21" s="1"/>
  <c r="P48" i="19"/>
  <c r="Q469" i="21" s="1"/>
  <c r="O48" i="19"/>
  <c r="P469" i="21" s="1"/>
  <c r="N48" i="19"/>
  <c r="O469" i="21" s="1"/>
  <c r="M48" i="19"/>
  <c r="N469" i="21" s="1"/>
  <c r="L48" i="19"/>
  <c r="M469" i="21" s="1"/>
  <c r="AS469" i="21" s="1"/>
  <c r="AT469" i="21" s="1"/>
  <c r="AU469" i="21" s="1"/>
  <c r="K48" i="19"/>
  <c r="L469" i="21" s="1"/>
  <c r="J48" i="19"/>
  <c r="K469" i="21" s="1"/>
  <c r="I48" i="19"/>
  <c r="J469" i="21" s="1"/>
  <c r="AK469" i="21" s="1"/>
  <c r="AL469" i="21" s="1"/>
  <c r="AM469" i="21" s="1"/>
  <c r="H48" i="19"/>
  <c r="I469" i="21" s="1"/>
  <c r="AG469" i="21" s="1"/>
  <c r="AH469" i="21" s="1"/>
  <c r="AI469" i="21" s="1"/>
  <c r="G48" i="19"/>
  <c r="H469" i="21" s="1"/>
  <c r="F48" i="19"/>
  <c r="G469" i="21" s="1"/>
  <c r="E48" i="19"/>
  <c r="F469" i="21" s="1"/>
  <c r="AO469" i="21" s="1"/>
  <c r="AP469" i="21" s="1"/>
  <c r="AQ469" i="21" s="1"/>
  <c r="D48" i="19"/>
  <c r="E469" i="21" s="1"/>
  <c r="AW469" i="21" s="1"/>
  <c r="AX469" i="21" s="1"/>
  <c r="AY469" i="21" s="1"/>
  <c r="C48" i="19"/>
  <c r="D469" i="21" s="1"/>
  <c r="B48" i="19"/>
  <c r="B469" i="21" s="1"/>
  <c r="A48" i="19"/>
  <c r="A469" i="21" s="1"/>
  <c r="P47" i="19"/>
  <c r="Q468" i="21" s="1"/>
  <c r="O47" i="19"/>
  <c r="P468" i="21" s="1"/>
  <c r="N47" i="19"/>
  <c r="O468" i="21" s="1"/>
  <c r="M47" i="19"/>
  <c r="N468" i="21" s="1"/>
  <c r="L47" i="19"/>
  <c r="M468" i="21" s="1"/>
  <c r="AS468" i="21" s="1"/>
  <c r="AT468" i="21" s="1"/>
  <c r="AU468" i="21" s="1"/>
  <c r="K47" i="19"/>
  <c r="L468" i="21" s="1"/>
  <c r="J47" i="19"/>
  <c r="K468" i="21" s="1"/>
  <c r="I47" i="19"/>
  <c r="J468" i="21" s="1"/>
  <c r="AK468" i="21" s="1"/>
  <c r="AL468" i="21" s="1"/>
  <c r="AM468" i="21" s="1"/>
  <c r="H47" i="19"/>
  <c r="I468" i="21" s="1"/>
  <c r="AG468" i="21" s="1"/>
  <c r="AH468" i="21" s="1"/>
  <c r="AI468" i="21" s="1"/>
  <c r="G47" i="19"/>
  <c r="H468" i="21" s="1"/>
  <c r="F47" i="19"/>
  <c r="G468" i="21" s="1"/>
  <c r="E47" i="19"/>
  <c r="F468" i="21" s="1"/>
  <c r="AO468" i="21" s="1"/>
  <c r="AP468" i="21" s="1"/>
  <c r="AQ468" i="21" s="1"/>
  <c r="D47" i="19"/>
  <c r="E468" i="21" s="1"/>
  <c r="AW468" i="21" s="1"/>
  <c r="AX468" i="21" s="1"/>
  <c r="AY468" i="21" s="1"/>
  <c r="C47" i="19"/>
  <c r="D468" i="21" s="1"/>
  <c r="B47" i="19"/>
  <c r="B468" i="21" s="1"/>
  <c r="A47" i="19"/>
  <c r="A468" i="21" s="1"/>
  <c r="R46" i="19"/>
  <c r="S467" i="21" s="1"/>
  <c r="P46" i="19"/>
  <c r="Q467" i="21" s="1"/>
  <c r="O46" i="19"/>
  <c r="P467" i="21" s="1"/>
  <c r="N46" i="19"/>
  <c r="O467" i="21" s="1"/>
  <c r="M46" i="19"/>
  <c r="N467" i="21" s="1"/>
  <c r="L46" i="19"/>
  <c r="M467" i="21" s="1"/>
  <c r="AS467" i="21" s="1"/>
  <c r="AT467" i="21" s="1"/>
  <c r="AU467" i="21" s="1"/>
  <c r="K46" i="19"/>
  <c r="L467" i="21" s="1"/>
  <c r="J46" i="19"/>
  <c r="K467" i="21" s="1"/>
  <c r="I46" i="19"/>
  <c r="J467" i="21" s="1"/>
  <c r="AK467" i="21" s="1"/>
  <c r="AL467" i="21" s="1"/>
  <c r="AM467" i="21" s="1"/>
  <c r="H46" i="19"/>
  <c r="I467" i="21" s="1"/>
  <c r="AG467" i="21" s="1"/>
  <c r="AH467" i="21" s="1"/>
  <c r="AI467" i="21" s="1"/>
  <c r="G46" i="19"/>
  <c r="H467" i="21" s="1"/>
  <c r="F46" i="19"/>
  <c r="G467" i="21" s="1"/>
  <c r="E46" i="19"/>
  <c r="F467" i="21" s="1"/>
  <c r="AO467" i="21" s="1"/>
  <c r="AP467" i="21" s="1"/>
  <c r="AQ467" i="21" s="1"/>
  <c r="D46" i="19"/>
  <c r="E467" i="21" s="1"/>
  <c r="AW467" i="21" s="1"/>
  <c r="AX467" i="21" s="1"/>
  <c r="AY467" i="21" s="1"/>
  <c r="C46" i="19"/>
  <c r="D467" i="21" s="1"/>
  <c r="B46" i="19"/>
  <c r="B467" i="21" s="1"/>
  <c r="A46" i="19"/>
  <c r="A467" i="21" s="1"/>
  <c r="P45" i="19"/>
  <c r="Q466" i="21" s="1"/>
  <c r="O45" i="19"/>
  <c r="P466" i="21" s="1"/>
  <c r="N45" i="19"/>
  <c r="O466" i="21" s="1"/>
  <c r="M45" i="19"/>
  <c r="N466" i="21" s="1"/>
  <c r="L45" i="19"/>
  <c r="M466" i="21" s="1"/>
  <c r="AS466" i="21" s="1"/>
  <c r="AT466" i="21" s="1"/>
  <c r="AU466" i="21" s="1"/>
  <c r="K45" i="19"/>
  <c r="L466" i="21" s="1"/>
  <c r="J45" i="19"/>
  <c r="K466" i="21" s="1"/>
  <c r="I45" i="19"/>
  <c r="J466" i="21" s="1"/>
  <c r="AK466" i="21" s="1"/>
  <c r="AL466" i="21" s="1"/>
  <c r="AM466" i="21" s="1"/>
  <c r="H45" i="19"/>
  <c r="I466" i="21" s="1"/>
  <c r="AG466" i="21" s="1"/>
  <c r="AH466" i="21" s="1"/>
  <c r="AI466" i="21" s="1"/>
  <c r="G45" i="19"/>
  <c r="H466" i="21" s="1"/>
  <c r="F45" i="19"/>
  <c r="G466" i="21" s="1"/>
  <c r="E45" i="19"/>
  <c r="F466" i="21" s="1"/>
  <c r="AO466" i="21" s="1"/>
  <c r="AP466" i="21" s="1"/>
  <c r="AQ466" i="21" s="1"/>
  <c r="D45" i="19"/>
  <c r="E466" i="21" s="1"/>
  <c r="AW466" i="21" s="1"/>
  <c r="AX466" i="21" s="1"/>
  <c r="AY466" i="21" s="1"/>
  <c r="C45" i="19"/>
  <c r="D466" i="21" s="1"/>
  <c r="B45" i="19"/>
  <c r="B466" i="21" s="1"/>
  <c r="A45" i="19"/>
  <c r="A466" i="21" s="1"/>
  <c r="P44" i="19"/>
  <c r="Q465" i="21" s="1"/>
  <c r="O44" i="19"/>
  <c r="P465" i="21" s="1"/>
  <c r="N44" i="19"/>
  <c r="O465" i="21" s="1"/>
  <c r="M44" i="19"/>
  <c r="N465" i="21" s="1"/>
  <c r="L44" i="19"/>
  <c r="M465" i="21" s="1"/>
  <c r="AS465" i="21" s="1"/>
  <c r="AT465" i="21" s="1"/>
  <c r="AU465" i="21" s="1"/>
  <c r="K44" i="19"/>
  <c r="L465" i="21" s="1"/>
  <c r="J44" i="19"/>
  <c r="K465" i="21" s="1"/>
  <c r="I44" i="19"/>
  <c r="J465" i="21" s="1"/>
  <c r="AK465" i="21" s="1"/>
  <c r="AL465" i="21" s="1"/>
  <c r="AM465" i="21" s="1"/>
  <c r="H44" i="19"/>
  <c r="I465" i="21" s="1"/>
  <c r="AG465" i="21" s="1"/>
  <c r="AH465" i="21" s="1"/>
  <c r="AI465" i="21" s="1"/>
  <c r="G44" i="19"/>
  <c r="H465" i="21" s="1"/>
  <c r="F44" i="19"/>
  <c r="G465" i="21" s="1"/>
  <c r="E44" i="19"/>
  <c r="F465" i="21" s="1"/>
  <c r="AO465" i="21" s="1"/>
  <c r="AP465" i="21" s="1"/>
  <c r="AQ465" i="21" s="1"/>
  <c r="D44" i="19"/>
  <c r="E465" i="21" s="1"/>
  <c r="AW465" i="21" s="1"/>
  <c r="AX465" i="21" s="1"/>
  <c r="AY465" i="21" s="1"/>
  <c r="C44" i="19"/>
  <c r="D465" i="21" s="1"/>
  <c r="B44" i="19"/>
  <c r="B465" i="21" s="1"/>
  <c r="A44" i="19"/>
  <c r="A465" i="21" s="1"/>
  <c r="P43" i="19"/>
  <c r="Q464" i="21" s="1"/>
  <c r="O43" i="19"/>
  <c r="P464" i="21" s="1"/>
  <c r="N43" i="19"/>
  <c r="O464" i="21" s="1"/>
  <c r="M43" i="19"/>
  <c r="N464" i="21" s="1"/>
  <c r="L43" i="19"/>
  <c r="M464" i="21" s="1"/>
  <c r="AS464" i="21" s="1"/>
  <c r="AT464" i="21" s="1"/>
  <c r="AU464" i="21" s="1"/>
  <c r="K43" i="19"/>
  <c r="L464" i="21" s="1"/>
  <c r="J43" i="19"/>
  <c r="K464" i="21" s="1"/>
  <c r="I43" i="19"/>
  <c r="J464" i="21" s="1"/>
  <c r="AK464" i="21" s="1"/>
  <c r="AL464" i="21" s="1"/>
  <c r="AM464" i="21" s="1"/>
  <c r="H43" i="19"/>
  <c r="I464" i="21" s="1"/>
  <c r="AG464" i="21" s="1"/>
  <c r="AH464" i="21" s="1"/>
  <c r="AI464" i="21" s="1"/>
  <c r="G43" i="19"/>
  <c r="H464" i="21" s="1"/>
  <c r="F43" i="19"/>
  <c r="G464" i="21" s="1"/>
  <c r="E43" i="19"/>
  <c r="F464" i="21" s="1"/>
  <c r="AO464" i="21" s="1"/>
  <c r="AP464" i="21" s="1"/>
  <c r="AQ464" i="21" s="1"/>
  <c r="D43" i="19"/>
  <c r="E464" i="21" s="1"/>
  <c r="AW464" i="21" s="1"/>
  <c r="AX464" i="21" s="1"/>
  <c r="AY464" i="21" s="1"/>
  <c r="C43" i="19"/>
  <c r="D464" i="21" s="1"/>
  <c r="B43" i="19"/>
  <c r="B464" i="21" s="1"/>
  <c r="A43" i="19"/>
  <c r="A464" i="21" s="1"/>
  <c r="P42" i="19"/>
  <c r="Q463" i="21" s="1"/>
  <c r="O42" i="19"/>
  <c r="P463" i="21" s="1"/>
  <c r="N42" i="19"/>
  <c r="O463" i="21" s="1"/>
  <c r="M42" i="19"/>
  <c r="N463" i="21" s="1"/>
  <c r="L42" i="19"/>
  <c r="M463" i="21" s="1"/>
  <c r="AS463" i="21" s="1"/>
  <c r="AT463" i="21" s="1"/>
  <c r="AU463" i="21" s="1"/>
  <c r="K42" i="19"/>
  <c r="L463" i="21" s="1"/>
  <c r="J42" i="19"/>
  <c r="K463" i="21" s="1"/>
  <c r="I42" i="19"/>
  <c r="J463" i="21" s="1"/>
  <c r="AK463" i="21" s="1"/>
  <c r="AL463" i="21" s="1"/>
  <c r="AM463" i="21" s="1"/>
  <c r="H42" i="19"/>
  <c r="I463" i="21" s="1"/>
  <c r="AG463" i="21" s="1"/>
  <c r="AH463" i="21" s="1"/>
  <c r="AI463" i="21" s="1"/>
  <c r="G42" i="19"/>
  <c r="H463" i="21" s="1"/>
  <c r="F42" i="19"/>
  <c r="G463" i="21" s="1"/>
  <c r="E42" i="19"/>
  <c r="F463" i="21" s="1"/>
  <c r="AO463" i="21" s="1"/>
  <c r="AP463" i="21" s="1"/>
  <c r="AQ463" i="21" s="1"/>
  <c r="D42" i="19"/>
  <c r="E463" i="21" s="1"/>
  <c r="AW463" i="21" s="1"/>
  <c r="AX463" i="21" s="1"/>
  <c r="AY463" i="21" s="1"/>
  <c r="C42" i="19"/>
  <c r="D463" i="21" s="1"/>
  <c r="B42" i="19"/>
  <c r="B463" i="21" s="1"/>
  <c r="A42" i="19"/>
  <c r="A463" i="21" s="1"/>
  <c r="P41" i="19"/>
  <c r="Q462" i="21" s="1"/>
  <c r="O41" i="19"/>
  <c r="P462" i="21" s="1"/>
  <c r="N41" i="19"/>
  <c r="O462" i="21" s="1"/>
  <c r="M41" i="19"/>
  <c r="N462" i="21" s="1"/>
  <c r="L41" i="19"/>
  <c r="M462" i="21" s="1"/>
  <c r="AS462" i="21" s="1"/>
  <c r="AT462" i="21" s="1"/>
  <c r="AU462" i="21" s="1"/>
  <c r="K41" i="19"/>
  <c r="L462" i="21" s="1"/>
  <c r="J41" i="19"/>
  <c r="K462" i="21" s="1"/>
  <c r="I41" i="19"/>
  <c r="J462" i="21" s="1"/>
  <c r="AK462" i="21" s="1"/>
  <c r="AL462" i="21" s="1"/>
  <c r="AM462" i="21" s="1"/>
  <c r="H41" i="19"/>
  <c r="I462" i="21" s="1"/>
  <c r="AG462" i="21" s="1"/>
  <c r="AH462" i="21" s="1"/>
  <c r="AI462" i="21" s="1"/>
  <c r="G41" i="19"/>
  <c r="H462" i="21" s="1"/>
  <c r="F41" i="19"/>
  <c r="G462" i="21" s="1"/>
  <c r="E41" i="19"/>
  <c r="F462" i="21" s="1"/>
  <c r="AO462" i="21" s="1"/>
  <c r="AP462" i="21" s="1"/>
  <c r="AQ462" i="21" s="1"/>
  <c r="D41" i="19"/>
  <c r="E462" i="21" s="1"/>
  <c r="AW462" i="21" s="1"/>
  <c r="AX462" i="21" s="1"/>
  <c r="AY462" i="21" s="1"/>
  <c r="C41" i="19"/>
  <c r="D462" i="21" s="1"/>
  <c r="B41" i="19"/>
  <c r="B462" i="21" s="1"/>
  <c r="A41" i="19"/>
  <c r="A462" i="21" s="1"/>
  <c r="P40" i="19"/>
  <c r="Q461" i="21" s="1"/>
  <c r="O40" i="19"/>
  <c r="P461" i="21" s="1"/>
  <c r="N40" i="19"/>
  <c r="O461" i="21" s="1"/>
  <c r="M40" i="19"/>
  <c r="N461" i="21" s="1"/>
  <c r="L40" i="19"/>
  <c r="M461" i="21" s="1"/>
  <c r="AS461" i="21" s="1"/>
  <c r="AT461" i="21" s="1"/>
  <c r="AU461" i="21" s="1"/>
  <c r="K40" i="19"/>
  <c r="L461" i="21" s="1"/>
  <c r="J40" i="19"/>
  <c r="K461" i="21" s="1"/>
  <c r="I40" i="19"/>
  <c r="J461" i="21" s="1"/>
  <c r="AK461" i="21" s="1"/>
  <c r="AL461" i="21" s="1"/>
  <c r="AM461" i="21" s="1"/>
  <c r="H40" i="19"/>
  <c r="I461" i="21" s="1"/>
  <c r="AG461" i="21" s="1"/>
  <c r="AH461" i="21" s="1"/>
  <c r="AI461" i="21" s="1"/>
  <c r="G40" i="19"/>
  <c r="H461" i="21" s="1"/>
  <c r="F40" i="19"/>
  <c r="G461" i="21" s="1"/>
  <c r="E40" i="19"/>
  <c r="F461" i="21" s="1"/>
  <c r="AO461" i="21" s="1"/>
  <c r="AP461" i="21" s="1"/>
  <c r="AQ461" i="21" s="1"/>
  <c r="D40" i="19"/>
  <c r="E461" i="21" s="1"/>
  <c r="AW461" i="21" s="1"/>
  <c r="AX461" i="21" s="1"/>
  <c r="AY461" i="21" s="1"/>
  <c r="C40" i="19"/>
  <c r="D461" i="21" s="1"/>
  <c r="B40" i="19"/>
  <c r="B461" i="21" s="1"/>
  <c r="A40" i="19"/>
  <c r="A461" i="21" s="1"/>
  <c r="P39" i="19"/>
  <c r="Q460" i="21" s="1"/>
  <c r="O39" i="19"/>
  <c r="P460" i="21" s="1"/>
  <c r="N39" i="19"/>
  <c r="O460" i="21" s="1"/>
  <c r="M39" i="19"/>
  <c r="N460" i="21" s="1"/>
  <c r="L39" i="19"/>
  <c r="M460" i="21" s="1"/>
  <c r="AS460" i="21" s="1"/>
  <c r="AT460" i="21" s="1"/>
  <c r="AU460" i="21" s="1"/>
  <c r="K39" i="19"/>
  <c r="L460" i="21" s="1"/>
  <c r="J39" i="19"/>
  <c r="K460" i="21" s="1"/>
  <c r="I39" i="19"/>
  <c r="J460" i="21" s="1"/>
  <c r="AK460" i="21" s="1"/>
  <c r="AL460" i="21" s="1"/>
  <c r="AM460" i="21" s="1"/>
  <c r="H39" i="19"/>
  <c r="I460" i="21" s="1"/>
  <c r="AG460" i="21" s="1"/>
  <c r="AH460" i="21" s="1"/>
  <c r="AI460" i="21" s="1"/>
  <c r="G39" i="19"/>
  <c r="H460" i="21" s="1"/>
  <c r="F39" i="19"/>
  <c r="G460" i="21" s="1"/>
  <c r="E39" i="19"/>
  <c r="F460" i="21" s="1"/>
  <c r="AO460" i="21" s="1"/>
  <c r="AP460" i="21" s="1"/>
  <c r="AQ460" i="21" s="1"/>
  <c r="D39" i="19"/>
  <c r="E460" i="21" s="1"/>
  <c r="AW460" i="21" s="1"/>
  <c r="AX460" i="21" s="1"/>
  <c r="AY460" i="21" s="1"/>
  <c r="C39" i="19"/>
  <c r="D460" i="21" s="1"/>
  <c r="B39" i="19"/>
  <c r="B460" i="21" s="1"/>
  <c r="A39" i="19"/>
  <c r="A460" i="21" s="1"/>
  <c r="P38" i="19"/>
  <c r="Q459" i="21" s="1"/>
  <c r="O38" i="19"/>
  <c r="P459" i="21" s="1"/>
  <c r="N38" i="19"/>
  <c r="O459" i="21" s="1"/>
  <c r="M38" i="19"/>
  <c r="N459" i="21" s="1"/>
  <c r="L38" i="19"/>
  <c r="M459" i="21" s="1"/>
  <c r="AS459" i="21" s="1"/>
  <c r="AT459" i="21" s="1"/>
  <c r="AU459" i="21" s="1"/>
  <c r="K38" i="19"/>
  <c r="L459" i="21" s="1"/>
  <c r="J38" i="19"/>
  <c r="I38" i="19"/>
  <c r="J459" i="21" s="1"/>
  <c r="AK459" i="21" s="1"/>
  <c r="AL459" i="21" s="1"/>
  <c r="AM459" i="21" s="1"/>
  <c r="H38" i="19"/>
  <c r="I459" i="21" s="1"/>
  <c r="AG459" i="21" s="1"/>
  <c r="AH459" i="21" s="1"/>
  <c r="AI459" i="21" s="1"/>
  <c r="G38" i="19"/>
  <c r="H459" i="21" s="1"/>
  <c r="F38" i="19"/>
  <c r="G459" i="21" s="1"/>
  <c r="E38" i="19"/>
  <c r="F459" i="21" s="1"/>
  <c r="AO459" i="21" s="1"/>
  <c r="AP459" i="21" s="1"/>
  <c r="AQ459" i="21" s="1"/>
  <c r="D38" i="19"/>
  <c r="E459" i="21" s="1"/>
  <c r="AW459" i="21" s="1"/>
  <c r="AX459" i="21" s="1"/>
  <c r="AY459" i="21" s="1"/>
  <c r="C38" i="19"/>
  <c r="D459" i="21" s="1"/>
  <c r="B38" i="19"/>
  <c r="B459" i="21" s="1"/>
  <c r="A38" i="19"/>
  <c r="A459" i="21" s="1"/>
  <c r="P37" i="19"/>
  <c r="Q458" i="21" s="1"/>
  <c r="O37" i="19"/>
  <c r="P458" i="21" s="1"/>
  <c r="N37" i="19"/>
  <c r="O458" i="21" s="1"/>
  <c r="M37" i="19"/>
  <c r="N458" i="21" s="1"/>
  <c r="L37" i="19"/>
  <c r="M458" i="21" s="1"/>
  <c r="AS458" i="21" s="1"/>
  <c r="AT458" i="21" s="1"/>
  <c r="AU458" i="21" s="1"/>
  <c r="K37" i="19"/>
  <c r="L458" i="21" s="1"/>
  <c r="J37" i="19"/>
  <c r="K458" i="21" s="1"/>
  <c r="I37" i="19"/>
  <c r="H37" i="19"/>
  <c r="I458" i="21" s="1"/>
  <c r="AG458" i="21" s="1"/>
  <c r="AH458" i="21" s="1"/>
  <c r="AI458" i="21" s="1"/>
  <c r="G37" i="19"/>
  <c r="H458" i="21" s="1"/>
  <c r="F37" i="19"/>
  <c r="E37" i="19"/>
  <c r="F458" i="21" s="1"/>
  <c r="AO458" i="21" s="1"/>
  <c r="AP458" i="21" s="1"/>
  <c r="AQ458" i="21" s="1"/>
  <c r="D37" i="19"/>
  <c r="E458" i="21" s="1"/>
  <c r="AW458" i="21" s="1"/>
  <c r="AX458" i="21" s="1"/>
  <c r="AY458" i="21" s="1"/>
  <c r="C37" i="19"/>
  <c r="D458" i="21" s="1"/>
  <c r="B37" i="19"/>
  <c r="B458" i="21" s="1"/>
  <c r="A37" i="19"/>
  <c r="A458" i="21" s="1"/>
  <c r="IV33" i="19"/>
  <c r="IU33" i="19"/>
  <c r="IT33" i="19"/>
  <c r="IS33" i="19"/>
  <c r="IR33" i="19"/>
  <c r="IQ33" i="19"/>
  <c r="IP33" i="19"/>
  <c r="IO33" i="19"/>
  <c r="IN33" i="19"/>
  <c r="IM33" i="19"/>
  <c r="IL33" i="19"/>
  <c r="IK33" i="19"/>
  <c r="IJ33" i="19"/>
  <c r="II33" i="19"/>
  <c r="IH33" i="19"/>
  <c r="IG33" i="19"/>
  <c r="IE33" i="19"/>
  <c r="ID33" i="19"/>
  <c r="IC33" i="19"/>
  <c r="IB33" i="19"/>
  <c r="IA33" i="19"/>
  <c r="HZ33" i="19"/>
  <c r="HY33" i="19"/>
  <c r="HX33" i="19"/>
  <c r="HW33" i="19"/>
  <c r="HV33" i="19"/>
  <c r="HU33" i="19"/>
  <c r="HT33" i="19"/>
  <c r="HS33" i="19"/>
  <c r="HR33" i="19"/>
  <c r="HQ33" i="19"/>
  <c r="HP33" i="19"/>
  <c r="HN33" i="19"/>
  <c r="HM33" i="19"/>
  <c r="HL33" i="19"/>
  <c r="HK33" i="19"/>
  <c r="HJ33" i="19"/>
  <c r="HI33" i="19"/>
  <c r="HH33" i="19"/>
  <c r="HG33" i="19"/>
  <c r="HF33" i="19"/>
  <c r="HE33" i="19"/>
  <c r="HD33" i="19"/>
  <c r="HC33" i="19"/>
  <c r="HB33" i="19"/>
  <c r="HA33" i="19"/>
  <c r="GZ33" i="19"/>
  <c r="GY33" i="19"/>
  <c r="GW33" i="19"/>
  <c r="GV33" i="19"/>
  <c r="GU33" i="19"/>
  <c r="GT33" i="19"/>
  <c r="GS33" i="19"/>
  <c r="GR33" i="19"/>
  <c r="GQ33" i="19"/>
  <c r="GP33" i="19"/>
  <c r="GO33" i="19"/>
  <c r="GN33" i="19"/>
  <c r="GM33" i="19"/>
  <c r="GL33" i="19"/>
  <c r="GK33" i="19"/>
  <c r="GJ33" i="19"/>
  <c r="GI33" i="19"/>
  <c r="GH33" i="19"/>
  <c r="GF33" i="19"/>
  <c r="GE33" i="19"/>
  <c r="GD33" i="19"/>
  <c r="GC33" i="19"/>
  <c r="GB33" i="19"/>
  <c r="GA33" i="19"/>
  <c r="FZ33" i="19"/>
  <c r="FY33" i="19"/>
  <c r="FX33" i="19"/>
  <c r="FW33" i="19"/>
  <c r="FV33" i="19"/>
  <c r="FU33" i="19"/>
  <c r="FT33" i="19"/>
  <c r="FS33" i="19"/>
  <c r="FR33" i="19"/>
  <c r="FQ33" i="19"/>
  <c r="FO33" i="19"/>
  <c r="FN33" i="19"/>
  <c r="FM33" i="19"/>
  <c r="FL33" i="19"/>
  <c r="FK33" i="19"/>
  <c r="FJ33" i="19"/>
  <c r="FI33" i="19"/>
  <c r="FH33" i="19"/>
  <c r="FG33" i="19"/>
  <c r="FF33" i="19"/>
  <c r="FE33" i="19"/>
  <c r="FD33" i="19"/>
  <c r="FC33" i="19"/>
  <c r="FB33" i="19"/>
  <c r="FA33" i="19"/>
  <c r="EZ33" i="19"/>
  <c r="EX33" i="19"/>
  <c r="EW33" i="19"/>
  <c r="EV33" i="19"/>
  <c r="EU33" i="19"/>
  <c r="ET33" i="19"/>
  <c r="ES33" i="19"/>
  <c r="ER33" i="19"/>
  <c r="EQ33" i="19"/>
  <c r="EP33" i="19"/>
  <c r="EO33" i="19"/>
  <c r="EN33" i="19"/>
  <c r="EM33" i="19"/>
  <c r="EL33" i="19"/>
  <c r="EK33" i="19"/>
  <c r="EJ33" i="19"/>
  <c r="EI33" i="19"/>
  <c r="EG33" i="19"/>
  <c r="EF33" i="19"/>
  <c r="EE33" i="19"/>
  <c r="ED33" i="19"/>
  <c r="EC33" i="19"/>
  <c r="EB33" i="19"/>
  <c r="EA33" i="19"/>
  <c r="DZ33" i="19"/>
  <c r="DY33" i="19"/>
  <c r="DX33" i="19"/>
  <c r="DW33" i="19"/>
  <c r="DV33" i="19"/>
  <c r="DU33" i="19"/>
  <c r="DT33" i="19"/>
  <c r="DS33" i="19"/>
  <c r="DR33" i="19"/>
  <c r="DP33" i="19"/>
  <c r="DO33" i="19"/>
  <c r="DN33" i="19"/>
  <c r="DM33" i="19"/>
  <c r="DL33" i="19"/>
  <c r="DK33" i="19"/>
  <c r="DJ33" i="19"/>
  <c r="DI33" i="19"/>
  <c r="DH33" i="19"/>
  <c r="DG33" i="19"/>
  <c r="DF33" i="19"/>
  <c r="DE33" i="19"/>
  <c r="DD33" i="19"/>
  <c r="DC33" i="19"/>
  <c r="DB33" i="19"/>
  <c r="DA33" i="19"/>
  <c r="CY33" i="19"/>
  <c r="CX33" i="19"/>
  <c r="CW33" i="19"/>
  <c r="CV33" i="19"/>
  <c r="CU33" i="19"/>
  <c r="CT33" i="19"/>
  <c r="CS33" i="19"/>
  <c r="CR33" i="19"/>
  <c r="CQ33" i="19"/>
  <c r="CP33" i="19"/>
  <c r="CO33" i="19"/>
  <c r="CN33" i="19"/>
  <c r="CM33" i="19"/>
  <c r="CL33" i="19"/>
  <c r="CK33" i="19"/>
  <c r="CJ33" i="19"/>
  <c r="CH33" i="19"/>
  <c r="CG33" i="19"/>
  <c r="CF33" i="19"/>
  <c r="CE33" i="19"/>
  <c r="CD33" i="19"/>
  <c r="CC33" i="19"/>
  <c r="CB33" i="19"/>
  <c r="CA33" i="19"/>
  <c r="BZ33" i="19"/>
  <c r="BY33" i="19"/>
  <c r="BX33" i="19"/>
  <c r="BW33" i="19"/>
  <c r="BV33" i="19"/>
  <c r="BU33" i="19"/>
  <c r="BT33" i="19"/>
  <c r="BS33" i="19"/>
  <c r="BQ33" i="19"/>
  <c r="BP33" i="19"/>
  <c r="BO33" i="19"/>
  <c r="BN33" i="19"/>
  <c r="BM33" i="19"/>
  <c r="BL33" i="19"/>
  <c r="BK33" i="19"/>
  <c r="BJ33" i="19"/>
  <c r="BI33" i="19"/>
  <c r="BH33" i="19"/>
  <c r="BG33" i="19"/>
  <c r="BF33" i="19"/>
  <c r="BE33" i="19"/>
  <c r="BD33" i="19"/>
  <c r="BC33" i="19"/>
  <c r="BB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AI32" i="19"/>
  <c r="AH32" i="19"/>
  <c r="R32" i="19"/>
  <c r="R61" i="19" s="1"/>
  <c r="S482" i="21" s="1"/>
  <c r="Q32" i="19"/>
  <c r="AI31" i="19"/>
  <c r="AH31" i="19"/>
  <c r="R31" i="19"/>
  <c r="Q31" i="19"/>
  <c r="AI30" i="19"/>
  <c r="AH30" i="19"/>
  <c r="R30" i="19"/>
  <c r="Q30" i="19"/>
  <c r="Q59" i="19" s="1"/>
  <c r="AI29" i="19"/>
  <c r="AH29" i="19"/>
  <c r="R29" i="19"/>
  <c r="R58" i="19" s="1"/>
  <c r="S479" i="21" s="1"/>
  <c r="Q29" i="19"/>
  <c r="AI28" i="19"/>
  <c r="AH28" i="19"/>
  <c r="R28" i="19"/>
  <c r="Q28" i="19"/>
  <c r="AI27" i="19"/>
  <c r="AH27" i="19"/>
  <c r="R27" i="19"/>
  <c r="Q27" i="19"/>
  <c r="Q56" i="19" s="1"/>
  <c r="AI26" i="19"/>
  <c r="AH26" i="19"/>
  <c r="R26" i="19"/>
  <c r="R55" i="19" s="1"/>
  <c r="S476" i="21" s="1"/>
  <c r="Q26" i="19"/>
  <c r="AI25" i="19"/>
  <c r="AH25" i="19"/>
  <c r="R25" i="19"/>
  <c r="Q25" i="19"/>
  <c r="AI24" i="19"/>
  <c r="AH24" i="19"/>
  <c r="R24" i="19"/>
  <c r="Q24" i="19"/>
  <c r="Q53" i="19" s="1"/>
  <c r="AI23" i="19"/>
  <c r="AH23" i="19"/>
  <c r="R23" i="19"/>
  <c r="R52" i="19" s="1"/>
  <c r="S473" i="21" s="1"/>
  <c r="Q23" i="19"/>
  <c r="AI22" i="19"/>
  <c r="AH22" i="19"/>
  <c r="R22" i="19"/>
  <c r="Q22" i="19"/>
  <c r="AI21" i="19"/>
  <c r="AH21" i="19"/>
  <c r="R21" i="19"/>
  <c r="Q21" i="19"/>
  <c r="Q50" i="19" s="1"/>
  <c r="AI20" i="19"/>
  <c r="AH20" i="19"/>
  <c r="R20" i="19"/>
  <c r="R49" i="19" s="1"/>
  <c r="S470" i="21" s="1"/>
  <c r="Q20" i="19"/>
  <c r="AI19" i="19"/>
  <c r="AH19" i="19"/>
  <c r="R19" i="19"/>
  <c r="Q19" i="19"/>
  <c r="AI18" i="19"/>
  <c r="AH18" i="19"/>
  <c r="R18" i="19"/>
  <c r="Q18" i="19"/>
  <c r="Q47" i="19" s="1"/>
  <c r="AI17" i="19"/>
  <c r="AH17" i="19"/>
  <c r="R17" i="19"/>
  <c r="Q17" i="19"/>
  <c r="AI16" i="19"/>
  <c r="AH16" i="19"/>
  <c r="R16" i="19"/>
  <c r="Q16" i="19"/>
  <c r="AI15" i="19"/>
  <c r="AH15" i="19"/>
  <c r="R15" i="19"/>
  <c r="Q15" i="19"/>
  <c r="Q44" i="19" s="1"/>
  <c r="AI14" i="19"/>
  <c r="AH14" i="19"/>
  <c r="R14" i="19"/>
  <c r="R43" i="19" s="1"/>
  <c r="S464" i="21" s="1"/>
  <c r="Q14" i="19"/>
  <c r="Q43" i="19" s="1"/>
  <c r="R464" i="21" s="1"/>
  <c r="AI13" i="19"/>
  <c r="AH13" i="19"/>
  <c r="R13" i="19"/>
  <c r="Q13" i="19"/>
  <c r="AI12" i="19"/>
  <c r="AH12" i="19"/>
  <c r="R12" i="19"/>
  <c r="Q12" i="19"/>
  <c r="Q41" i="19" s="1"/>
  <c r="AI11" i="19"/>
  <c r="AH11" i="19"/>
  <c r="R11" i="19"/>
  <c r="R40" i="19" s="1"/>
  <c r="S461" i="21" s="1"/>
  <c r="Q11" i="19"/>
  <c r="Q40" i="19" s="1"/>
  <c r="R461" i="21" s="1"/>
  <c r="AI10" i="19"/>
  <c r="AH10" i="19"/>
  <c r="R10" i="19"/>
  <c r="Q10" i="19"/>
  <c r="AI9" i="19"/>
  <c r="AH9" i="19"/>
  <c r="R9" i="19"/>
  <c r="Q9" i="19"/>
  <c r="Q38" i="19" s="1"/>
  <c r="AI8" i="19"/>
  <c r="AH8" i="19"/>
  <c r="R8" i="19"/>
  <c r="R37" i="19" s="1"/>
  <c r="Q8" i="19"/>
  <c r="G111" i="18"/>
  <c r="G20" i="23" s="1"/>
  <c r="J20" i="23" s="1"/>
  <c r="F111" i="18"/>
  <c r="F20" i="23" s="1"/>
  <c r="E111" i="18"/>
  <c r="E20" i="23" s="1"/>
  <c r="D111" i="18"/>
  <c r="D20" i="23" s="1"/>
  <c r="C111" i="18"/>
  <c r="C20" i="23" s="1"/>
  <c r="B111" i="18"/>
  <c r="B20" i="23" s="1"/>
  <c r="CW90" i="18"/>
  <c r="I452" i="22" s="1"/>
  <c r="AC452" i="22" s="1"/>
  <c r="AD452" i="22" s="1"/>
  <c r="AE452" i="22" s="1"/>
  <c r="CV90" i="18"/>
  <c r="H452" i="22" s="1"/>
  <c r="U452" i="22" s="1"/>
  <c r="V452" i="22" s="1"/>
  <c r="W452" i="22" s="1"/>
  <c r="CU90" i="18"/>
  <c r="G452" i="22" s="1"/>
  <c r="CS90" i="18"/>
  <c r="CT90" i="18" s="1"/>
  <c r="F452" i="22" s="1"/>
  <c r="Y452" i="22" s="1"/>
  <c r="Z452" i="22" s="1"/>
  <c r="AA452" i="22" s="1"/>
  <c r="CR90" i="18"/>
  <c r="E452" i="22" s="1"/>
  <c r="CQ90" i="18"/>
  <c r="D452" i="22" s="1"/>
  <c r="Q452" i="22" s="1"/>
  <c r="R452" i="22" s="1"/>
  <c r="S452" i="22" s="1"/>
  <c r="CP90" i="18"/>
  <c r="C452" i="22" s="1"/>
  <c r="B90" i="18"/>
  <c r="A90" i="18"/>
  <c r="A452" i="22" s="1"/>
  <c r="AF452" i="22" s="1"/>
  <c r="CW89" i="18"/>
  <c r="I451" i="22" s="1"/>
  <c r="AC451" i="22" s="1"/>
  <c r="AD451" i="22" s="1"/>
  <c r="AE451" i="22" s="1"/>
  <c r="CV89" i="18"/>
  <c r="H451" i="22" s="1"/>
  <c r="U451" i="22" s="1"/>
  <c r="V451" i="22" s="1"/>
  <c r="W451" i="22" s="1"/>
  <c r="CU89" i="18"/>
  <c r="G451" i="22" s="1"/>
  <c r="CS89" i="18"/>
  <c r="CT89" i="18" s="1"/>
  <c r="F451" i="22" s="1"/>
  <c r="Y451" i="22" s="1"/>
  <c r="Z451" i="22" s="1"/>
  <c r="AA451" i="22" s="1"/>
  <c r="CR89" i="18"/>
  <c r="E451" i="22" s="1"/>
  <c r="CQ89" i="18"/>
  <c r="D451" i="22" s="1"/>
  <c r="Q451" i="22" s="1"/>
  <c r="R451" i="22" s="1"/>
  <c r="S451" i="22" s="1"/>
  <c r="CP89" i="18"/>
  <c r="C451" i="22" s="1"/>
  <c r="B89" i="18"/>
  <c r="A89" i="18"/>
  <c r="A451" i="22" s="1"/>
  <c r="AF451" i="22" s="1"/>
  <c r="CW88" i="18"/>
  <c r="I450" i="22" s="1"/>
  <c r="AC450" i="22" s="1"/>
  <c r="AD450" i="22" s="1"/>
  <c r="AE450" i="22" s="1"/>
  <c r="CV88" i="18"/>
  <c r="H450" i="22" s="1"/>
  <c r="U450" i="22" s="1"/>
  <c r="V450" i="22" s="1"/>
  <c r="W450" i="22" s="1"/>
  <c r="CU88" i="18"/>
  <c r="G450" i="22" s="1"/>
  <c r="CS88" i="18"/>
  <c r="CT88" i="18" s="1"/>
  <c r="F450" i="22" s="1"/>
  <c r="Y450" i="22" s="1"/>
  <c r="Z450" i="22" s="1"/>
  <c r="AA450" i="22" s="1"/>
  <c r="CR88" i="18"/>
  <c r="E450" i="22" s="1"/>
  <c r="CQ88" i="18"/>
  <c r="D450" i="22" s="1"/>
  <c r="Q450" i="22" s="1"/>
  <c r="R450" i="22" s="1"/>
  <c r="S450" i="22" s="1"/>
  <c r="CP88" i="18"/>
  <c r="C450" i="22" s="1"/>
  <c r="B88" i="18"/>
  <c r="A88" i="18"/>
  <c r="A450" i="22" s="1"/>
  <c r="AF450" i="22" s="1"/>
  <c r="CW87" i="18"/>
  <c r="I449" i="22" s="1"/>
  <c r="AC449" i="22" s="1"/>
  <c r="AD449" i="22" s="1"/>
  <c r="AE449" i="22" s="1"/>
  <c r="CV87" i="18"/>
  <c r="H449" i="22" s="1"/>
  <c r="U449" i="22" s="1"/>
  <c r="V449" i="22" s="1"/>
  <c r="W449" i="22" s="1"/>
  <c r="CU87" i="18"/>
  <c r="G449" i="22" s="1"/>
  <c r="CS87" i="18"/>
  <c r="CT87" i="18" s="1"/>
  <c r="F449" i="22" s="1"/>
  <c r="Y449" i="22" s="1"/>
  <c r="Z449" i="22" s="1"/>
  <c r="AA449" i="22" s="1"/>
  <c r="CR87" i="18"/>
  <c r="E449" i="22" s="1"/>
  <c r="CQ87" i="18"/>
  <c r="D449" i="22" s="1"/>
  <c r="Q449" i="22" s="1"/>
  <c r="R449" i="22" s="1"/>
  <c r="S449" i="22" s="1"/>
  <c r="CP87" i="18"/>
  <c r="C449" i="22" s="1"/>
  <c r="B87" i="18"/>
  <c r="A87" i="18"/>
  <c r="A449" i="22" s="1"/>
  <c r="AF449" i="22" s="1"/>
  <c r="CW86" i="18"/>
  <c r="I448" i="22" s="1"/>
  <c r="AC448" i="22" s="1"/>
  <c r="AD448" i="22" s="1"/>
  <c r="AE448" i="22" s="1"/>
  <c r="CV86" i="18"/>
  <c r="H448" i="22" s="1"/>
  <c r="U448" i="22" s="1"/>
  <c r="V448" i="22" s="1"/>
  <c r="W448" i="22" s="1"/>
  <c r="CU86" i="18"/>
  <c r="CS86" i="18"/>
  <c r="CT86" i="18" s="1"/>
  <c r="F448" i="22" s="1"/>
  <c r="Y448" i="22" s="1"/>
  <c r="Z448" i="22" s="1"/>
  <c r="AA448" i="22" s="1"/>
  <c r="CR86" i="18"/>
  <c r="E448" i="22" s="1"/>
  <c r="CQ86" i="18"/>
  <c r="D448" i="22" s="1"/>
  <c r="Q448" i="22" s="1"/>
  <c r="R448" i="22" s="1"/>
  <c r="S448" i="22" s="1"/>
  <c r="CP86" i="18"/>
  <c r="C448" i="22" s="1"/>
  <c r="B86" i="18"/>
  <c r="A86" i="18"/>
  <c r="A448" i="22" s="1"/>
  <c r="AF448" i="22" s="1"/>
  <c r="CW85" i="18"/>
  <c r="I447" i="22" s="1"/>
  <c r="AC447" i="22" s="1"/>
  <c r="AD447" i="22" s="1"/>
  <c r="AE447" i="22" s="1"/>
  <c r="CV85" i="18"/>
  <c r="H447" i="22" s="1"/>
  <c r="U447" i="22" s="1"/>
  <c r="V447" i="22" s="1"/>
  <c r="W447" i="22" s="1"/>
  <c r="CU85" i="18"/>
  <c r="G447" i="22" s="1"/>
  <c r="CS85" i="18"/>
  <c r="CT85" i="18" s="1"/>
  <c r="F447" i="22" s="1"/>
  <c r="Y447" i="22" s="1"/>
  <c r="Z447" i="22" s="1"/>
  <c r="AA447" i="22" s="1"/>
  <c r="CR85" i="18"/>
  <c r="E447" i="22" s="1"/>
  <c r="CQ85" i="18"/>
  <c r="D447" i="22" s="1"/>
  <c r="Q447" i="22" s="1"/>
  <c r="R447" i="22" s="1"/>
  <c r="S447" i="22" s="1"/>
  <c r="CP85" i="18"/>
  <c r="C447" i="22" s="1"/>
  <c r="B85" i="18"/>
  <c r="A85" i="18"/>
  <c r="A447" i="22" s="1"/>
  <c r="AF447" i="22" s="1"/>
  <c r="CW84" i="18"/>
  <c r="I446" i="22" s="1"/>
  <c r="AC446" i="22" s="1"/>
  <c r="AD446" i="22" s="1"/>
  <c r="AE446" i="22" s="1"/>
  <c r="CV84" i="18"/>
  <c r="H446" i="22" s="1"/>
  <c r="U446" i="22" s="1"/>
  <c r="V446" i="22" s="1"/>
  <c r="W446" i="22" s="1"/>
  <c r="CU84" i="18"/>
  <c r="G446" i="22" s="1"/>
  <c r="CS84" i="18"/>
  <c r="CR84" i="18"/>
  <c r="E446" i="22" s="1"/>
  <c r="CQ84" i="18"/>
  <c r="D446" i="22" s="1"/>
  <c r="Q446" i="22" s="1"/>
  <c r="R446" i="22" s="1"/>
  <c r="S446" i="22" s="1"/>
  <c r="CP84" i="18"/>
  <c r="C446" i="22" s="1"/>
  <c r="B84" i="18"/>
  <c r="A84" i="18"/>
  <c r="A446" i="22" s="1"/>
  <c r="AF446" i="22" s="1"/>
  <c r="CX83" i="18"/>
  <c r="J445" i="22" s="1"/>
  <c r="M445" i="22" s="1"/>
  <c r="N445" i="22" s="1"/>
  <c r="O445" i="22" s="1"/>
  <c r="CW83" i="18"/>
  <c r="I445" i="22" s="1"/>
  <c r="AC445" i="22" s="1"/>
  <c r="AD445" i="22" s="1"/>
  <c r="AE445" i="22" s="1"/>
  <c r="CV83" i="18"/>
  <c r="H445" i="22" s="1"/>
  <c r="U445" i="22" s="1"/>
  <c r="V445" i="22" s="1"/>
  <c r="W445" i="22" s="1"/>
  <c r="CU83" i="18"/>
  <c r="G445" i="22" s="1"/>
  <c r="CS83" i="18"/>
  <c r="CT83" i="18" s="1"/>
  <c r="F445" i="22" s="1"/>
  <c r="Y445" i="22" s="1"/>
  <c r="Z445" i="22" s="1"/>
  <c r="AA445" i="22" s="1"/>
  <c r="CR83" i="18"/>
  <c r="E445" i="22" s="1"/>
  <c r="CQ83" i="18"/>
  <c r="D445" i="22" s="1"/>
  <c r="Q445" i="22" s="1"/>
  <c r="R445" i="22" s="1"/>
  <c r="S445" i="22" s="1"/>
  <c r="CP83" i="18"/>
  <c r="C445" i="22" s="1"/>
  <c r="B83" i="18"/>
  <c r="A83" i="18"/>
  <c r="A445" i="22" s="1"/>
  <c r="AF445" i="22" s="1"/>
  <c r="CX82" i="18"/>
  <c r="J444" i="22" s="1"/>
  <c r="M444" i="22" s="1"/>
  <c r="N444" i="22" s="1"/>
  <c r="O444" i="22" s="1"/>
  <c r="CW82" i="18"/>
  <c r="I444" i="22" s="1"/>
  <c r="AC444" i="22" s="1"/>
  <c r="AD444" i="22" s="1"/>
  <c r="AE444" i="22" s="1"/>
  <c r="CV82" i="18"/>
  <c r="H444" i="22" s="1"/>
  <c r="U444" i="22" s="1"/>
  <c r="V444" i="22" s="1"/>
  <c r="W444" i="22" s="1"/>
  <c r="CU82" i="18"/>
  <c r="G444" i="22" s="1"/>
  <c r="CT82" i="18"/>
  <c r="F444" i="22" s="1"/>
  <c r="Y444" i="22" s="1"/>
  <c r="Z444" i="22" s="1"/>
  <c r="AA444" i="22" s="1"/>
  <c r="CS82" i="18"/>
  <c r="CR82" i="18"/>
  <c r="E444" i="22" s="1"/>
  <c r="CQ82" i="18"/>
  <c r="D444" i="22" s="1"/>
  <c r="Q444" i="22" s="1"/>
  <c r="R444" i="22" s="1"/>
  <c r="S444" i="22" s="1"/>
  <c r="CP82" i="18"/>
  <c r="C444" i="22" s="1"/>
  <c r="B82" i="18"/>
  <c r="A82" i="18"/>
  <c r="A444" i="22" s="1"/>
  <c r="AF444" i="22" s="1"/>
  <c r="CW81" i="18"/>
  <c r="I443" i="22" s="1"/>
  <c r="AC443" i="22" s="1"/>
  <c r="AD443" i="22" s="1"/>
  <c r="AE443" i="22" s="1"/>
  <c r="CV81" i="18"/>
  <c r="H443" i="22" s="1"/>
  <c r="U443" i="22" s="1"/>
  <c r="V443" i="22" s="1"/>
  <c r="W443" i="22" s="1"/>
  <c r="CU81" i="18"/>
  <c r="G443" i="22" s="1"/>
  <c r="CS81" i="18"/>
  <c r="CT81" i="18" s="1"/>
  <c r="F443" i="22" s="1"/>
  <c r="Y443" i="22" s="1"/>
  <c r="Z443" i="22" s="1"/>
  <c r="AA443" i="22" s="1"/>
  <c r="CR81" i="18"/>
  <c r="E443" i="22" s="1"/>
  <c r="CQ81" i="18"/>
  <c r="D443" i="22" s="1"/>
  <c r="Q443" i="22" s="1"/>
  <c r="R443" i="22" s="1"/>
  <c r="S443" i="22" s="1"/>
  <c r="CP81" i="18"/>
  <c r="C443" i="22" s="1"/>
  <c r="B81" i="18"/>
  <c r="A81" i="18"/>
  <c r="A443" i="22" s="1"/>
  <c r="AF443" i="22" s="1"/>
  <c r="CX80" i="18"/>
  <c r="J442" i="22" s="1"/>
  <c r="M442" i="22" s="1"/>
  <c r="N442" i="22" s="1"/>
  <c r="O442" i="22" s="1"/>
  <c r="CW80" i="18"/>
  <c r="I442" i="22" s="1"/>
  <c r="AC442" i="22" s="1"/>
  <c r="AD442" i="22" s="1"/>
  <c r="AE442" i="22" s="1"/>
  <c r="CV80" i="18"/>
  <c r="H442" i="22" s="1"/>
  <c r="U442" i="22" s="1"/>
  <c r="V442" i="22" s="1"/>
  <c r="W442" i="22" s="1"/>
  <c r="CU80" i="18"/>
  <c r="G442" i="22" s="1"/>
  <c r="CT80" i="18"/>
  <c r="F442" i="22" s="1"/>
  <c r="Y442" i="22" s="1"/>
  <c r="Z442" i="22" s="1"/>
  <c r="AA442" i="22" s="1"/>
  <c r="CS80" i="18"/>
  <c r="CR80" i="18"/>
  <c r="E442" i="22" s="1"/>
  <c r="CQ80" i="18"/>
  <c r="D442" i="22" s="1"/>
  <c r="Q442" i="22" s="1"/>
  <c r="R442" i="22" s="1"/>
  <c r="S442" i="22" s="1"/>
  <c r="CP80" i="18"/>
  <c r="C442" i="22" s="1"/>
  <c r="B80" i="18"/>
  <c r="A80" i="18"/>
  <c r="A442" i="22" s="1"/>
  <c r="AF442" i="22" s="1"/>
  <c r="CX79" i="18"/>
  <c r="J441" i="22" s="1"/>
  <c r="M441" i="22" s="1"/>
  <c r="N441" i="22" s="1"/>
  <c r="O441" i="22" s="1"/>
  <c r="CW79" i="18"/>
  <c r="I441" i="22" s="1"/>
  <c r="AC441" i="22" s="1"/>
  <c r="AD441" i="22" s="1"/>
  <c r="AE441" i="22" s="1"/>
  <c r="CV79" i="18"/>
  <c r="H441" i="22" s="1"/>
  <c r="U441" i="22" s="1"/>
  <c r="V441" i="22" s="1"/>
  <c r="W441" i="22" s="1"/>
  <c r="CU79" i="18"/>
  <c r="G441" i="22" s="1"/>
  <c r="CS79" i="18"/>
  <c r="CT79" i="18" s="1"/>
  <c r="F441" i="22" s="1"/>
  <c r="Y441" i="22" s="1"/>
  <c r="Z441" i="22" s="1"/>
  <c r="AA441" i="22" s="1"/>
  <c r="CR79" i="18"/>
  <c r="E441" i="22" s="1"/>
  <c r="CQ79" i="18"/>
  <c r="D441" i="22" s="1"/>
  <c r="Q441" i="22" s="1"/>
  <c r="R441" i="22" s="1"/>
  <c r="S441" i="22" s="1"/>
  <c r="CP79" i="18"/>
  <c r="C441" i="22" s="1"/>
  <c r="B79" i="18"/>
  <c r="A79" i="18"/>
  <c r="A441" i="22" s="1"/>
  <c r="AF441" i="22" s="1"/>
  <c r="CW78" i="18"/>
  <c r="I440" i="22" s="1"/>
  <c r="AC440" i="22" s="1"/>
  <c r="AD440" i="22" s="1"/>
  <c r="AE440" i="22" s="1"/>
  <c r="CV78" i="18"/>
  <c r="H440" i="22" s="1"/>
  <c r="U440" i="22" s="1"/>
  <c r="V440" i="22" s="1"/>
  <c r="W440" i="22" s="1"/>
  <c r="CU78" i="18"/>
  <c r="G440" i="22" s="1"/>
  <c r="CT78" i="18"/>
  <c r="F440" i="22" s="1"/>
  <c r="Y440" i="22" s="1"/>
  <c r="Z440" i="22" s="1"/>
  <c r="AA440" i="22" s="1"/>
  <c r="CS78" i="18"/>
  <c r="CR78" i="18"/>
  <c r="E440" i="22" s="1"/>
  <c r="CQ78" i="18"/>
  <c r="D440" i="22" s="1"/>
  <c r="Q440" i="22" s="1"/>
  <c r="R440" i="22" s="1"/>
  <c r="S440" i="22" s="1"/>
  <c r="CP78" i="18"/>
  <c r="C440" i="22" s="1"/>
  <c r="B78" i="18"/>
  <c r="A78" i="18"/>
  <c r="A440" i="22" s="1"/>
  <c r="AF440" i="22" s="1"/>
  <c r="CW77" i="18"/>
  <c r="I439" i="22" s="1"/>
  <c r="AC439" i="22" s="1"/>
  <c r="AD439" i="22" s="1"/>
  <c r="AE439" i="22" s="1"/>
  <c r="CV77" i="18"/>
  <c r="H439" i="22" s="1"/>
  <c r="U439" i="22" s="1"/>
  <c r="V439" i="22" s="1"/>
  <c r="W439" i="22" s="1"/>
  <c r="CU77" i="18"/>
  <c r="G439" i="22" s="1"/>
  <c r="CS77" i="18"/>
  <c r="CT77" i="18" s="1"/>
  <c r="F439" i="22" s="1"/>
  <c r="Y439" i="22" s="1"/>
  <c r="Z439" i="22" s="1"/>
  <c r="AA439" i="22" s="1"/>
  <c r="CR77" i="18"/>
  <c r="E439" i="22" s="1"/>
  <c r="CQ77" i="18"/>
  <c r="D439" i="22" s="1"/>
  <c r="Q439" i="22" s="1"/>
  <c r="R439" i="22" s="1"/>
  <c r="S439" i="22" s="1"/>
  <c r="CP77" i="18"/>
  <c r="C439" i="22" s="1"/>
  <c r="B77" i="18"/>
  <c r="A77" i="18"/>
  <c r="A439" i="22" s="1"/>
  <c r="AF439" i="22" s="1"/>
  <c r="CW76" i="18"/>
  <c r="I438" i="22" s="1"/>
  <c r="AC438" i="22" s="1"/>
  <c r="AD438" i="22" s="1"/>
  <c r="AE438" i="22" s="1"/>
  <c r="CV76" i="18"/>
  <c r="H438" i="22" s="1"/>
  <c r="U438" i="22" s="1"/>
  <c r="V438" i="22" s="1"/>
  <c r="W438" i="22" s="1"/>
  <c r="CU76" i="18"/>
  <c r="G438" i="22" s="1"/>
  <c r="CS76" i="18"/>
  <c r="CT76" i="18" s="1"/>
  <c r="F438" i="22" s="1"/>
  <c r="Y438" i="22" s="1"/>
  <c r="Z438" i="22" s="1"/>
  <c r="AA438" i="22" s="1"/>
  <c r="CR76" i="18"/>
  <c r="E438" i="22" s="1"/>
  <c r="CQ76" i="18"/>
  <c r="D438" i="22" s="1"/>
  <c r="Q438" i="22" s="1"/>
  <c r="R438" i="22" s="1"/>
  <c r="S438" i="22" s="1"/>
  <c r="CP76" i="18"/>
  <c r="C438" i="22" s="1"/>
  <c r="B76" i="18"/>
  <c r="A76" i="18"/>
  <c r="A438" i="22" s="1"/>
  <c r="AF438" i="22" s="1"/>
  <c r="CW75" i="18"/>
  <c r="I437" i="22" s="1"/>
  <c r="AC437" i="22" s="1"/>
  <c r="AD437" i="22" s="1"/>
  <c r="AE437" i="22" s="1"/>
  <c r="CV75" i="18"/>
  <c r="H437" i="22" s="1"/>
  <c r="U437" i="22" s="1"/>
  <c r="V437" i="22" s="1"/>
  <c r="W437" i="22" s="1"/>
  <c r="CU75" i="18"/>
  <c r="G437" i="22" s="1"/>
  <c r="CS75" i="18"/>
  <c r="CT75" i="18" s="1"/>
  <c r="F437" i="22" s="1"/>
  <c r="Y437" i="22" s="1"/>
  <c r="Z437" i="22" s="1"/>
  <c r="AA437" i="22" s="1"/>
  <c r="CR75" i="18"/>
  <c r="E437" i="22" s="1"/>
  <c r="CQ75" i="18"/>
  <c r="D437" i="22" s="1"/>
  <c r="Q437" i="22" s="1"/>
  <c r="R437" i="22" s="1"/>
  <c r="S437" i="22" s="1"/>
  <c r="CP75" i="18"/>
  <c r="C437" i="22" s="1"/>
  <c r="B75" i="18"/>
  <c r="A75" i="18"/>
  <c r="A437" i="22" s="1"/>
  <c r="AF437" i="22" s="1"/>
  <c r="CW74" i="18"/>
  <c r="I436" i="22" s="1"/>
  <c r="AC436" i="22" s="1"/>
  <c r="AD436" i="22" s="1"/>
  <c r="AE436" i="22" s="1"/>
  <c r="CV74" i="18"/>
  <c r="H436" i="22" s="1"/>
  <c r="U436" i="22" s="1"/>
  <c r="V436" i="22" s="1"/>
  <c r="W436" i="22" s="1"/>
  <c r="CU74" i="18"/>
  <c r="CS74" i="18"/>
  <c r="CT74" i="18" s="1"/>
  <c r="F436" i="22" s="1"/>
  <c r="Y436" i="22" s="1"/>
  <c r="Z436" i="22" s="1"/>
  <c r="AA436" i="22" s="1"/>
  <c r="CR74" i="18"/>
  <c r="E436" i="22" s="1"/>
  <c r="CQ74" i="18"/>
  <c r="D436" i="22" s="1"/>
  <c r="Q436" i="22" s="1"/>
  <c r="R436" i="22" s="1"/>
  <c r="S436" i="22" s="1"/>
  <c r="CP74" i="18"/>
  <c r="C436" i="22" s="1"/>
  <c r="B74" i="18"/>
  <c r="A74" i="18"/>
  <c r="A436" i="22" s="1"/>
  <c r="AF436" i="22" s="1"/>
  <c r="CW73" i="18"/>
  <c r="I435" i="22" s="1"/>
  <c r="AC435" i="22" s="1"/>
  <c r="AD435" i="22" s="1"/>
  <c r="AE435" i="22" s="1"/>
  <c r="CV73" i="18"/>
  <c r="H435" i="22" s="1"/>
  <c r="U435" i="22" s="1"/>
  <c r="V435" i="22" s="1"/>
  <c r="W435" i="22" s="1"/>
  <c r="CU73" i="18"/>
  <c r="G435" i="22" s="1"/>
  <c r="CS73" i="18"/>
  <c r="CT73" i="18" s="1"/>
  <c r="F435" i="22" s="1"/>
  <c r="Y435" i="22" s="1"/>
  <c r="Z435" i="22" s="1"/>
  <c r="AA435" i="22" s="1"/>
  <c r="CR73" i="18"/>
  <c r="E435" i="22" s="1"/>
  <c r="CQ73" i="18"/>
  <c r="D435" i="22" s="1"/>
  <c r="Q435" i="22" s="1"/>
  <c r="R435" i="22" s="1"/>
  <c r="S435" i="22" s="1"/>
  <c r="CP73" i="18"/>
  <c r="C435" i="22" s="1"/>
  <c r="B73" i="18"/>
  <c r="A73" i="18"/>
  <c r="A435" i="22" s="1"/>
  <c r="AF435" i="22" s="1"/>
  <c r="CW72" i="18"/>
  <c r="I434" i="22" s="1"/>
  <c r="AC434" i="22" s="1"/>
  <c r="AD434" i="22" s="1"/>
  <c r="AE434" i="22" s="1"/>
  <c r="CV72" i="18"/>
  <c r="H434" i="22" s="1"/>
  <c r="U434" i="22" s="1"/>
  <c r="V434" i="22" s="1"/>
  <c r="W434" i="22" s="1"/>
  <c r="CU72" i="18"/>
  <c r="G434" i="22" s="1"/>
  <c r="CS72" i="18"/>
  <c r="CR72" i="18"/>
  <c r="E434" i="22" s="1"/>
  <c r="CQ72" i="18"/>
  <c r="D434" i="22" s="1"/>
  <c r="Q434" i="22" s="1"/>
  <c r="R434" i="22" s="1"/>
  <c r="S434" i="22" s="1"/>
  <c r="CP72" i="18"/>
  <c r="C434" i="22" s="1"/>
  <c r="B72" i="18"/>
  <c r="A72" i="18"/>
  <c r="A434" i="22" s="1"/>
  <c r="AF434" i="22" s="1"/>
  <c r="CX71" i="18"/>
  <c r="J433" i="22" s="1"/>
  <c r="M433" i="22" s="1"/>
  <c r="N433" i="22" s="1"/>
  <c r="O433" i="22" s="1"/>
  <c r="CW71" i="18"/>
  <c r="I433" i="22" s="1"/>
  <c r="AC433" i="22" s="1"/>
  <c r="AD433" i="22" s="1"/>
  <c r="AE433" i="22" s="1"/>
  <c r="CV71" i="18"/>
  <c r="H433" i="22" s="1"/>
  <c r="U433" i="22" s="1"/>
  <c r="V433" i="22" s="1"/>
  <c r="W433" i="22" s="1"/>
  <c r="CU71" i="18"/>
  <c r="G433" i="22" s="1"/>
  <c r="CS71" i="18"/>
  <c r="CT71" i="18" s="1"/>
  <c r="F433" i="22" s="1"/>
  <c r="Y433" i="22" s="1"/>
  <c r="Z433" i="22" s="1"/>
  <c r="AA433" i="22" s="1"/>
  <c r="CR71" i="18"/>
  <c r="E433" i="22" s="1"/>
  <c r="CQ71" i="18"/>
  <c r="D433" i="22" s="1"/>
  <c r="Q433" i="22" s="1"/>
  <c r="R433" i="22" s="1"/>
  <c r="S433" i="22" s="1"/>
  <c r="CP71" i="18"/>
  <c r="C433" i="22" s="1"/>
  <c r="B71" i="18"/>
  <c r="A71" i="18"/>
  <c r="A433" i="22" s="1"/>
  <c r="AF433" i="22" s="1"/>
  <c r="CX70" i="18"/>
  <c r="J432" i="22" s="1"/>
  <c r="M432" i="22" s="1"/>
  <c r="N432" i="22" s="1"/>
  <c r="O432" i="22" s="1"/>
  <c r="CW70" i="18"/>
  <c r="I432" i="22" s="1"/>
  <c r="AC432" i="22" s="1"/>
  <c r="AD432" i="22" s="1"/>
  <c r="AE432" i="22" s="1"/>
  <c r="CV70" i="18"/>
  <c r="H432" i="22" s="1"/>
  <c r="U432" i="22" s="1"/>
  <c r="V432" i="22" s="1"/>
  <c r="W432" i="22" s="1"/>
  <c r="CU70" i="18"/>
  <c r="G432" i="22" s="1"/>
  <c r="CS70" i="18"/>
  <c r="CT70" i="18" s="1"/>
  <c r="F432" i="22" s="1"/>
  <c r="Y432" i="22" s="1"/>
  <c r="Z432" i="22" s="1"/>
  <c r="AA432" i="22" s="1"/>
  <c r="CR70" i="18"/>
  <c r="E432" i="22" s="1"/>
  <c r="CQ70" i="18"/>
  <c r="D432" i="22" s="1"/>
  <c r="Q432" i="22" s="1"/>
  <c r="R432" i="22" s="1"/>
  <c r="S432" i="22" s="1"/>
  <c r="CP70" i="18"/>
  <c r="C432" i="22" s="1"/>
  <c r="B70" i="18"/>
  <c r="A70" i="18"/>
  <c r="A432" i="22" s="1"/>
  <c r="AF432" i="22" s="1"/>
  <c r="CW69" i="18"/>
  <c r="I431" i="22" s="1"/>
  <c r="AC431" i="22" s="1"/>
  <c r="AD431" i="22" s="1"/>
  <c r="AE431" i="22" s="1"/>
  <c r="CV69" i="18"/>
  <c r="H431" i="22" s="1"/>
  <c r="U431" i="22" s="1"/>
  <c r="V431" i="22" s="1"/>
  <c r="W431" i="22" s="1"/>
  <c r="CU69" i="18"/>
  <c r="G431" i="22" s="1"/>
  <c r="CS69" i="18"/>
  <c r="CT69" i="18" s="1"/>
  <c r="F431" i="22" s="1"/>
  <c r="Y431" i="22" s="1"/>
  <c r="Z431" i="22" s="1"/>
  <c r="AA431" i="22" s="1"/>
  <c r="CR69" i="18"/>
  <c r="E431" i="22" s="1"/>
  <c r="CQ69" i="18"/>
  <c r="D431" i="22" s="1"/>
  <c r="Q431" i="22" s="1"/>
  <c r="R431" i="22" s="1"/>
  <c r="S431" i="22" s="1"/>
  <c r="CP69" i="18"/>
  <c r="C431" i="22" s="1"/>
  <c r="B69" i="18"/>
  <c r="A69" i="18"/>
  <c r="A431" i="22" s="1"/>
  <c r="AF431" i="22" s="1"/>
  <c r="CX68" i="18"/>
  <c r="J430" i="22" s="1"/>
  <c r="M430" i="22" s="1"/>
  <c r="N430" i="22" s="1"/>
  <c r="O430" i="22" s="1"/>
  <c r="CW68" i="18"/>
  <c r="I430" i="22" s="1"/>
  <c r="AC430" i="22" s="1"/>
  <c r="AD430" i="22" s="1"/>
  <c r="AE430" i="22" s="1"/>
  <c r="CV68" i="18"/>
  <c r="H430" i="22" s="1"/>
  <c r="U430" i="22" s="1"/>
  <c r="V430" i="22" s="1"/>
  <c r="W430" i="22" s="1"/>
  <c r="CU68" i="18"/>
  <c r="G430" i="22" s="1"/>
  <c r="CS68" i="18"/>
  <c r="CT68" i="18" s="1"/>
  <c r="F430" i="22" s="1"/>
  <c r="Y430" i="22" s="1"/>
  <c r="Z430" i="22" s="1"/>
  <c r="AA430" i="22" s="1"/>
  <c r="CR68" i="18"/>
  <c r="E430" i="22" s="1"/>
  <c r="CQ68" i="18"/>
  <c r="D430" i="22" s="1"/>
  <c r="Q430" i="22" s="1"/>
  <c r="R430" i="22" s="1"/>
  <c r="S430" i="22" s="1"/>
  <c r="CP68" i="18"/>
  <c r="C430" i="22" s="1"/>
  <c r="B68" i="18"/>
  <c r="A68" i="18"/>
  <c r="A430" i="22" s="1"/>
  <c r="AF430" i="22" s="1"/>
  <c r="CX67" i="18"/>
  <c r="J429" i="22" s="1"/>
  <c r="M429" i="22" s="1"/>
  <c r="N429" i="22" s="1"/>
  <c r="O429" i="22" s="1"/>
  <c r="CW67" i="18"/>
  <c r="I429" i="22" s="1"/>
  <c r="AC429" i="22" s="1"/>
  <c r="AD429" i="22" s="1"/>
  <c r="AE429" i="22" s="1"/>
  <c r="CV67" i="18"/>
  <c r="H429" i="22" s="1"/>
  <c r="U429" i="22" s="1"/>
  <c r="V429" i="22" s="1"/>
  <c r="W429" i="22" s="1"/>
  <c r="CU67" i="18"/>
  <c r="G429" i="22" s="1"/>
  <c r="CS67" i="18"/>
  <c r="CT67" i="18" s="1"/>
  <c r="F429" i="22" s="1"/>
  <c r="Y429" i="22" s="1"/>
  <c r="Z429" i="22" s="1"/>
  <c r="AA429" i="22" s="1"/>
  <c r="CR67" i="18"/>
  <c r="E429" i="22" s="1"/>
  <c r="CQ67" i="18"/>
  <c r="D429" i="22" s="1"/>
  <c r="Q429" i="22" s="1"/>
  <c r="R429" i="22" s="1"/>
  <c r="S429" i="22" s="1"/>
  <c r="CP67" i="18"/>
  <c r="C429" i="22" s="1"/>
  <c r="B67" i="18"/>
  <c r="A67" i="18"/>
  <c r="A429" i="22" s="1"/>
  <c r="AF429" i="22" s="1"/>
  <c r="CW66" i="18"/>
  <c r="I428" i="22" s="1"/>
  <c r="AC428" i="22" s="1"/>
  <c r="AD428" i="22" s="1"/>
  <c r="AE428" i="22" s="1"/>
  <c r="CV66" i="18"/>
  <c r="H428" i="22" s="1"/>
  <c r="U428" i="22" s="1"/>
  <c r="V428" i="22" s="1"/>
  <c r="W428" i="22" s="1"/>
  <c r="CU66" i="18"/>
  <c r="G428" i="22" s="1"/>
  <c r="CT66" i="18"/>
  <c r="F428" i="22" s="1"/>
  <c r="Y428" i="22" s="1"/>
  <c r="Z428" i="22" s="1"/>
  <c r="AA428" i="22" s="1"/>
  <c r="CS66" i="18"/>
  <c r="CR66" i="18"/>
  <c r="E428" i="22" s="1"/>
  <c r="CQ66" i="18"/>
  <c r="D428" i="22" s="1"/>
  <c r="Q428" i="22" s="1"/>
  <c r="R428" i="22" s="1"/>
  <c r="S428" i="22" s="1"/>
  <c r="CP66" i="18"/>
  <c r="C428" i="22" s="1"/>
  <c r="B66" i="18"/>
  <c r="A66" i="18"/>
  <c r="A428" i="22" s="1"/>
  <c r="AF428" i="22" s="1"/>
  <c r="P61" i="18"/>
  <c r="Q457" i="21" s="1"/>
  <c r="O61" i="18"/>
  <c r="P457" i="21" s="1"/>
  <c r="N61" i="18"/>
  <c r="O457" i="21" s="1"/>
  <c r="M61" i="18"/>
  <c r="N457" i="21" s="1"/>
  <c r="L61" i="18"/>
  <c r="M457" i="21" s="1"/>
  <c r="AS457" i="21" s="1"/>
  <c r="AT457" i="21" s="1"/>
  <c r="AU457" i="21" s="1"/>
  <c r="K61" i="18"/>
  <c r="L457" i="21" s="1"/>
  <c r="J61" i="18"/>
  <c r="K457" i="21" s="1"/>
  <c r="I61" i="18"/>
  <c r="J457" i="21" s="1"/>
  <c r="AK457" i="21" s="1"/>
  <c r="AL457" i="21" s="1"/>
  <c r="AM457" i="21" s="1"/>
  <c r="H61" i="18"/>
  <c r="I457" i="21" s="1"/>
  <c r="AG457" i="21" s="1"/>
  <c r="AH457" i="21" s="1"/>
  <c r="AI457" i="21" s="1"/>
  <c r="G61" i="18"/>
  <c r="H457" i="21" s="1"/>
  <c r="F61" i="18"/>
  <c r="G457" i="21" s="1"/>
  <c r="E61" i="18"/>
  <c r="F457" i="21" s="1"/>
  <c r="AO457" i="21" s="1"/>
  <c r="AP457" i="21" s="1"/>
  <c r="AQ457" i="21" s="1"/>
  <c r="D61" i="18"/>
  <c r="E457" i="21" s="1"/>
  <c r="AW457" i="21" s="1"/>
  <c r="AX457" i="21" s="1"/>
  <c r="AY457" i="21" s="1"/>
  <c r="C61" i="18"/>
  <c r="D457" i="21" s="1"/>
  <c r="B61" i="18"/>
  <c r="B457" i="21" s="1"/>
  <c r="A61" i="18"/>
  <c r="A457" i="21" s="1"/>
  <c r="P60" i="18"/>
  <c r="Q456" i="21" s="1"/>
  <c r="O60" i="18"/>
  <c r="P456" i="21" s="1"/>
  <c r="N60" i="18"/>
  <c r="O456" i="21" s="1"/>
  <c r="M60" i="18"/>
  <c r="N456" i="21" s="1"/>
  <c r="L60" i="18"/>
  <c r="M456" i="21" s="1"/>
  <c r="AS456" i="21" s="1"/>
  <c r="AT456" i="21" s="1"/>
  <c r="AU456" i="21" s="1"/>
  <c r="K60" i="18"/>
  <c r="L456" i="21" s="1"/>
  <c r="J60" i="18"/>
  <c r="K456" i="21" s="1"/>
  <c r="I60" i="18"/>
  <c r="J456" i="21" s="1"/>
  <c r="AK456" i="21" s="1"/>
  <c r="AL456" i="21" s="1"/>
  <c r="AM456" i="21" s="1"/>
  <c r="H60" i="18"/>
  <c r="I456" i="21" s="1"/>
  <c r="AG456" i="21" s="1"/>
  <c r="AH456" i="21" s="1"/>
  <c r="AI456" i="21" s="1"/>
  <c r="G60" i="18"/>
  <c r="H456" i="21" s="1"/>
  <c r="F60" i="18"/>
  <c r="G456" i="21" s="1"/>
  <c r="E60" i="18"/>
  <c r="F456" i="21" s="1"/>
  <c r="AO456" i="21" s="1"/>
  <c r="AP456" i="21" s="1"/>
  <c r="AQ456" i="21" s="1"/>
  <c r="D60" i="18"/>
  <c r="E456" i="21" s="1"/>
  <c r="AW456" i="21" s="1"/>
  <c r="AX456" i="21" s="1"/>
  <c r="AY456" i="21" s="1"/>
  <c r="C60" i="18"/>
  <c r="D456" i="21" s="1"/>
  <c r="B60" i="18"/>
  <c r="B456" i="21" s="1"/>
  <c r="A60" i="18"/>
  <c r="A456" i="21" s="1"/>
  <c r="P59" i="18"/>
  <c r="Q455" i="21" s="1"/>
  <c r="O59" i="18"/>
  <c r="P455" i="21" s="1"/>
  <c r="N59" i="18"/>
  <c r="O455" i="21" s="1"/>
  <c r="M59" i="18"/>
  <c r="N455" i="21" s="1"/>
  <c r="L59" i="18"/>
  <c r="M455" i="21" s="1"/>
  <c r="AS455" i="21" s="1"/>
  <c r="AT455" i="21" s="1"/>
  <c r="AU455" i="21" s="1"/>
  <c r="K59" i="18"/>
  <c r="L455" i="21" s="1"/>
  <c r="J59" i="18"/>
  <c r="K455" i="21" s="1"/>
  <c r="I59" i="18"/>
  <c r="J455" i="21" s="1"/>
  <c r="AK455" i="21" s="1"/>
  <c r="AL455" i="21" s="1"/>
  <c r="AM455" i="21" s="1"/>
  <c r="H59" i="18"/>
  <c r="I455" i="21" s="1"/>
  <c r="AG455" i="21" s="1"/>
  <c r="AH455" i="21" s="1"/>
  <c r="AI455" i="21" s="1"/>
  <c r="G59" i="18"/>
  <c r="H455" i="21" s="1"/>
  <c r="F59" i="18"/>
  <c r="G455" i="21" s="1"/>
  <c r="E59" i="18"/>
  <c r="F455" i="21" s="1"/>
  <c r="AO455" i="21" s="1"/>
  <c r="AP455" i="21" s="1"/>
  <c r="AQ455" i="21" s="1"/>
  <c r="D59" i="18"/>
  <c r="E455" i="21" s="1"/>
  <c r="AW455" i="21" s="1"/>
  <c r="AX455" i="21" s="1"/>
  <c r="AY455" i="21" s="1"/>
  <c r="C59" i="18"/>
  <c r="D455" i="21" s="1"/>
  <c r="B59" i="18"/>
  <c r="B455" i="21" s="1"/>
  <c r="A59" i="18"/>
  <c r="A455" i="21" s="1"/>
  <c r="P58" i="18"/>
  <c r="Q454" i="21" s="1"/>
  <c r="O58" i="18"/>
  <c r="P454" i="21" s="1"/>
  <c r="N58" i="18"/>
  <c r="O454" i="21" s="1"/>
  <c r="M58" i="18"/>
  <c r="N454" i="21" s="1"/>
  <c r="L58" i="18"/>
  <c r="M454" i="21" s="1"/>
  <c r="AS454" i="21" s="1"/>
  <c r="AT454" i="21" s="1"/>
  <c r="AU454" i="21" s="1"/>
  <c r="K58" i="18"/>
  <c r="L454" i="21" s="1"/>
  <c r="J58" i="18"/>
  <c r="K454" i="21" s="1"/>
  <c r="I58" i="18"/>
  <c r="J454" i="21" s="1"/>
  <c r="AK454" i="21" s="1"/>
  <c r="AL454" i="21" s="1"/>
  <c r="AM454" i="21" s="1"/>
  <c r="H58" i="18"/>
  <c r="I454" i="21" s="1"/>
  <c r="AG454" i="21" s="1"/>
  <c r="AH454" i="21" s="1"/>
  <c r="AI454" i="21" s="1"/>
  <c r="G58" i="18"/>
  <c r="H454" i="21" s="1"/>
  <c r="F58" i="18"/>
  <c r="G454" i="21" s="1"/>
  <c r="E58" i="18"/>
  <c r="F454" i="21" s="1"/>
  <c r="AO454" i="21" s="1"/>
  <c r="AP454" i="21" s="1"/>
  <c r="AQ454" i="21" s="1"/>
  <c r="D58" i="18"/>
  <c r="E454" i="21" s="1"/>
  <c r="AW454" i="21" s="1"/>
  <c r="AX454" i="21" s="1"/>
  <c r="AY454" i="21" s="1"/>
  <c r="C58" i="18"/>
  <c r="D454" i="21" s="1"/>
  <c r="B58" i="18"/>
  <c r="B454" i="21" s="1"/>
  <c r="A58" i="18"/>
  <c r="A454" i="21" s="1"/>
  <c r="P57" i="18"/>
  <c r="Q453" i="21" s="1"/>
  <c r="O57" i="18"/>
  <c r="P453" i="21" s="1"/>
  <c r="N57" i="18"/>
  <c r="O453" i="21" s="1"/>
  <c r="M57" i="18"/>
  <c r="N453" i="21" s="1"/>
  <c r="L57" i="18"/>
  <c r="M453" i="21" s="1"/>
  <c r="AS453" i="21" s="1"/>
  <c r="AT453" i="21" s="1"/>
  <c r="AU453" i="21" s="1"/>
  <c r="K57" i="18"/>
  <c r="L453" i="21" s="1"/>
  <c r="J57" i="18"/>
  <c r="K453" i="21" s="1"/>
  <c r="I57" i="18"/>
  <c r="J453" i="21" s="1"/>
  <c r="AK453" i="21" s="1"/>
  <c r="AL453" i="21" s="1"/>
  <c r="AM453" i="21" s="1"/>
  <c r="H57" i="18"/>
  <c r="I453" i="21" s="1"/>
  <c r="AG453" i="21" s="1"/>
  <c r="AH453" i="21" s="1"/>
  <c r="AI453" i="21" s="1"/>
  <c r="G57" i="18"/>
  <c r="H453" i="21" s="1"/>
  <c r="F57" i="18"/>
  <c r="G453" i="21" s="1"/>
  <c r="E57" i="18"/>
  <c r="F453" i="21" s="1"/>
  <c r="AO453" i="21" s="1"/>
  <c r="AP453" i="21" s="1"/>
  <c r="AQ453" i="21" s="1"/>
  <c r="D57" i="18"/>
  <c r="E453" i="21" s="1"/>
  <c r="AW453" i="21" s="1"/>
  <c r="AX453" i="21" s="1"/>
  <c r="AY453" i="21" s="1"/>
  <c r="C57" i="18"/>
  <c r="D453" i="21" s="1"/>
  <c r="B57" i="18"/>
  <c r="B453" i="21" s="1"/>
  <c r="A57" i="18"/>
  <c r="A453" i="21" s="1"/>
  <c r="P56" i="18"/>
  <c r="Q452" i="21" s="1"/>
  <c r="O56" i="18"/>
  <c r="P452" i="21" s="1"/>
  <c r="N56" i="18"/>
  <c r="O452" i="21" s="1"/>
  <c r="M56" i="18"/>
  <c r="N452" i="21" s="1"/>
  <c r="L56" i="18"/>
  <c r="M452" i="21" s="1"/>
  <c r="AS452" i="21" s="1"/>
  <c r="AT452" i="21" s="1"/>
  <c r="AU452" i="21" s="1"/>
  <c r="K56" i="18"/>
  <c r="L452" i="21" s="1"/>
  <c r="J56" i="18"/>
  <c r="K452" i="21" s="1"/>
  <c r="I56" i="18"/>
  <c r="J452" i="21" s="1"/>
  <c r="AK452" i="21" s="1"/>
  <c r="AL452" i="21" s="1"/>
  <c r="AM452" i="21" s="1"/>
  <c r="H56" i="18"/>
  <c r="I452" i="21" s="1"/>
  <c r="AG452" i="21" s="1"/>
  <c r="AH452" i="21" s="1"/>
  <c r="AI452" i="21" s="1"/>
  <c r="G56" i="18"/>
  <c r="H452" i="21" s="1"/>
  <c r="F56" i="18"/>
  <c r="G452" i="21" s="1"/>
  <c r="E56" i="18"/>
  <c r="F452" i="21" s="1"/>
  <c r="AO452" i="21" s="1"/>
  <c r="AP452" i="21" s="1"/>
  <c r="AQ452" i="21" s="1"/>
  <c r="D56" i="18"/>
  <c r="E452" i="21" s="1"/>
  <c r="AW452" i="21" s="1"/>
  <c r="AX452" i="21" s="1"/>
  <c r="AY452" i="21" s="1"/>
  <c r="C56" i="18"/>
  <c r="D452" i="21" s="1"/>
  <c r="B56" i="18"/>
  <c r="B452" i="21" s="1"/>
  <c r="A56" i="18"/>
  <c r="A452" i="21" s="1"/>
  <c r="P55" i="18"/>
  <c r="Q451" i="21" s="1"/>
  <c r="O55" i="18"/>
  <c r="P451" i="21" s="1"/>
  <c r="N55" i="18"/>
  <c r="O451" i="21" s="1"/>
  <c r="M55" i="18"/>
  <c r="N451" i="21" s="1"/>
  <c r="L55" i="18"/>
  <c r="M451" i="21" s="1"/>
  <c r="AS451" i="21" s="1"/>
  <c r="AT451" i="21" s="1"/>
  <c r="AU451" i="21" s="1"/>
  <c r="K55" i="18"/>
  <c r="L451" i="21" s="1"/>
  <c r="J55" i="18"/>
  <c r="K451" i="21" s="1"/>
  <c r="I55" i="18"/>
  <c r="J451" i="21" s="1"/>
  <c r="AK451" i="21" s="1"/>
  <c r="AL451" i="21" s="1"/>
  <c r="AM451" i="21" s="1"/>
  <c r="H55" i="18"/>
  <c r="I451" i="21" s="1"/>
  <c r="AG451" i="21" s="1"/>
  <c r="AH451" i="21" s="1"/>
  <c r="AI451" i="21" s="1"/>
  <c r="G55" i="18"/>
  <c r="H451" i="21" s="1"/>
  <c r="F55" i="18"/>
  <c r="G451" i="21" s="1"/>
  <c r="E55" i="18"/>
  <c r="F451" i="21" s="1"/>
  <c r="AO451" i="21" s="1"/>
  <c r="AP451" i="21" s="1"/>
  <c r="AQ451" i="21" s="1"/>
  <c r="D55" i="18"/>
  <c r="E451" i="21" s="1"/>
  <c r="AW451" i="21" s="1"/>
  <c r="AX451" i="21" s="1"/>
  <c r="AY451" i="21" s="1"/>
  <c r="C55" i="18"/>
  <c r="D451" i="21" s="1"/>
  <c r="B55" i="18"/>
  <c r="B451" i="21" s="1"/>
  <c r="A55" i="18"/>
  <c r="A451" i="21" s="1"/>
  <c r="P54" i="18"/>
  <c r="Q450" i="21" s="1"/>
  <c r="O54" i="18"/>
  <c r="P450" i="21" s="1"/>
  <c r="N54" i="18"/>
  <c r="O450" i="21" s="1"/>
  <c r="M54" i="18"/>
  <c r="N450" i="21" s="1"/>
  <c r="L54" i="18"/>
  <c r="M450" i="21" s="1"/>
  <c r="AS450" i="21" s="1"/>
  <c r="AT450" i="21" s="1"/>
  <c r="AU450" i="21" s="1"/>
  <c r="K54" i="18"/>
  <c r="L450" i="21" s="1"/>
  <c r="J54" i="18"/>
  <c r="K450" i="21" s="1"/>
  <c r="I54" i="18"/>
  <c r="J450" i="21" s="1"/>
  <c r="AK450" i="21" s="1"/>
  <c r="AL450" i="21" s="1"/>
  <c r="AM450" i="21" s="1"/>
  <c r="H54" i="18"/>
  <c r="I450" i="21" s="1"/>
  <c r="AG450" i="21" s="1"/>
  <c r="AH450" i="21" s="1"/>
  <c r="AI450" i="21" s="1"/>
  <c r="G54" i="18"/>
  <c r="H450" i="21" s="1"/>
  <c r="F54" i="18"/>
  <c r="G450" i="21" s="1"/>
  <c r="E54" i="18"/>
  <c r="F450" i="21" s="1"/>
  <c r="AO450" i="21" s="1"/>
  <c r="AP450" i="21" s="1"/>
  <c r="AQ450" i="21" s="1"/>
  <c r="D54" i="18"/>
  <c r="E450" i="21" s="1"/>
  <c r="AW450" i="21" s="1"/>
  <c r="AX450" i="21" s="1"/>
  <c r="AY450" i="21" s="1"/>
  <c r="C54" i="18"/>
  <c r="D450" i="21" s="1"/>
  <c r="B54" i="18"/>
  <c r="B450" i="21" s="1"/>
  <c r="A54" i="18"/>
  <c r="A450" i="21" s="1"/>
  <c r="P53" i="18"/>
  <c r="Q449" i="21" s="1"/>
  <c r="O53" i="18"/>
  <c r="P449" i="21" s="1"/>
  <c r="N53" i="18"/>
  <c r="O449" i="21" s="1"/>
  <c r="M53" i="18"/>
  <c r="N449" i="21" s="1"/>
  <c r="L53" i="18"/>
  <c r="M449" i="21" s="1"/>
  <c r="AS449" i="21" s="1"/>
  <c r="AT449" i="21" s="1"/>
  <c r="AU449" i="21" s="1"/>
  <c r="K53" i="18"/>
  <c r="L449" i="21" s="1"/>
  <c r="J53" i="18"/>
  <c r="K449" i="21" s="1"/>
  <c r="I53" i="18"/>
  <c r="J449" i="21" s="1"/>
  <c r="AK449" i="21" s="1"/>
  <c r="AL449" i="21" s="1"/>
  <c r="AM449" i="21" s="1"/>
  <c r="H53" i="18"/>
  <c r="I449" i="21" s="1"/>
  <c r="AG449" i="21" s="1"/>
  <c r="AH449" i="21" s="1"/>
  <c r="AI449" i="21" s="1"/>
  <c r="G53" i="18"/>
  <c r="H449" i="21" s="1"/>
  <c r="F53" i="18"/>
  <c r="G449" i="21" s="1"/>
  <c r="E53" i="18"/>
  <c r="F449" i="21" s="1"/>
  <c r="AO449" i="21" s="1"/>
  <c r="AP449" i="21" s="1"/>
  <c r="AQ449" i="21" s="1"/>
  <c r="D53" i="18"/>
  <c r="E449" i="21" s="1"/>
  <c r="AW449" i="21" s="1"/>
  <c r="AX449" i="21" s="1"/>
  <c r="AY449" i="21" s="1"/>
  <c r="C53" i="18"/>
  <c r="D449" i="21" s="1"/>
  <c r="B53" i="18"/>
  <c r="B449" i="21" s="1"/>
  <c r="A53" i="18"/>
  <c r="A449" i="21" s="1"/>
  <c r="P52" i="18"/>
  <c r="Q448" i="21" s="1"/>
  <c r="O52" i="18"/>
  <c r="P448" i="21" s="1"/>
  <c r="N52" i="18"/>
  <c r="O448" i="21" s="1"/>
  <c r="M52" i="18"/>
  <c r="N448" i="21" s="1"/>
  <c r="L52" i="18"/>
  <c r="M448" i="21" s="1"/>
  <c r="AS448" i="21" s="1"/>
  <c r="AT448" i="21" s="1"/>
  <c r="AU448" i="21" s="1"/>
  <c r="K52" i="18"/>
  <c r="L448" i="21" s="1"/>
  <c r="J52" i="18"/>
  <c r="K448" i="21" s="1"/>
  <c r="I52" i="18"/>
  <c r="J448" i="21" s="1"/>
  <c r="AK448" i="21" s="1"/>
  <c r="AL448" i="21" s="1"/>
  <c r="AM448" i="21" s="1"/>
  <c r="H52" i="18"/>
  <c r="I448" i="21" s="1"/>
  <c r="AG448" i="21" s="1"/>
  <c r="AH448" i="21" s="1"/>
  <c r="AI448" i="21" s="1"/>
  <c r="G52" i="18"/>
  <c r="H448" i="21" s="1"/>
  <c r="F52" i="18"/>
  <c r="G448" i="21" s="1"/>
  <c r="E52" i="18"/>
  <c r="F448" i="21" s="1"/>
  <c r="AO448" i="21" s="1"/>
  <c r="AP448" i="21" s="1"/>
  <c r="AQ448" i="21" s="1"/>
  <c r="D52" i="18"/>
  <c r="E448" i="21" s="1"/>
  <c r="AW448" i="21" s="1"/>
  <c r="AX448" i="21" s="1"/>
  <c r="AY448" i="21" s="1"/>
  <c r="C52" i="18"/>
  <c r="D448" i="21" s="1"/>
  <c r="B52" i="18"/>
  <c r="B448" i="21" s="1"/>
  <c r="A52" i="18"/>
  <c r="A448" i="21" s="1"/>
  <c r="P51" i="18"/>
  <c r="Q447" i="21" s="1"/>
  <c r="O51" i="18"/>
  <c r="P447" i="21" s="1"/>
  <c r="N51" i="18"/>
  <c r="O447" i="21" s="1"/>
  <c r="M51" i="18"/>
  <c r="N447" i="21" s="1"/>
  <c r="L51" i="18"/>
  <c r="M447" i="21" s="1"/>
  <c r="AS447" i="21" s="1"/>
  <c r="AT447" i="21" s="1"/>
  <c r="AU447" i="21" s="1"/>
  <c r="K51" i="18"/>
  <c r="L447" i="21" s="1"/>
  <c r="J51" i="18"/>
  <c r="K447" i="21" s="1"/>
  <c r="I51" i="18"/>
  <c r="J447" i="21" s="1"/>
  <c r="AK447" i="21" s="1"/>
  <c r="AL447" i="21" s="1"/>
  <c r="AM447" i="21" s="1"/>
  <c r="H51" i="18"/>
  <c r="I447" i="21" s="1"/>
  <c r="AG447" i="21" s="1"/>
  <c r="AH447" i="21" s="1"/>
  <c r="AI447" i="21" s="1"/>
  <c r="G51" i="18"/>
  <c r="H447" i="21" s="1"/>
  <c r="F51" i="18"/>
  <c r="G447" i="21" s="1"/>
  <c r="E51" i="18"/>
  <c r="F447" i="21" s="1"/>
  <c r="AO447" i="21" s="1"/>
  <c r="AP447" i="21" s="1"/>
  <c r="AQ447" i="21" s="1"/>
  <c r="D51" i="18"/>
  <c r="E447" i="21" s="1"/>
  <c r="AW447" i="21" s="1"/>
  <c r="AX447" i="21" s="1"/>
  <c r="AY447" i="21" s="1"/>
  <c r="C51" i="18"/>
  <c r="D447" i="21" s="1"/>
  <c r="B51" i="18"/>
  <c r="B447" i="21" s="1"/>
  <c r="A51" i="18"/>
  <c r="A447" i="21" s="1"/>
  <c r="P50" i="18"/>
  <c r="Q446" i="21" s="1"/>
  <c r="O50" i="18"/>
  <c r="P446" i="21" s="1"/>
  <c r="N50" i="18"/>
  <c r="O446" i="21" s="1"/>
  <c r="M50" i="18"/>
  <c r="N446" i="21" s="1"/>
  <c r="L50" i="18"/>
  <c r="M446" i="21" s="1"/>
  <c r="AS446" i="21" s="1"/>
  <c r="AT446" i="21" s="1"/>
  <c r="AU446" i="21" s="1"/>
  <c r="K50" i="18"/>
  <c r="L446" i="21" s="1"/>
  <c r="J50" i="18"/>
  <c r="K446" i="21" s="1"/>
  <c r="I50" i="18"/>
  <c r="J446" i="21" s="1"/>
  <c r="AK446" i="21" s="1"/>
  <c r="AL446" i="21" s="1"/>
  <c r="AM446" i="21" s="1"/>
  <c r="H50" i="18"/>
  <c r="I446" i="21" s="1"/>
  <c r="AG446" i="21" s="1"/>
  <c r="AH446" i="21" s="1"/>
  <c r="AI446" i="21" s="1"/>
  <c r="G50" i="18"/>
  <c r="H446" i="21" s="1"/>
  <c r="F50" i="18"/>
  <c r="G446" i="21" s="1"/>
  <c r="E50" i="18"/>
  <c r="F446" i="21" s="1"/>
  <c r="AO446" i="21" s="1"/>
  <c r="AP446" i="21" s="1"/>
  <c r="AQ446" i="21" s="1"/>
  <c r="D50" i="18"/>
  <c r="E446" i="21" s="1"/>
  <c r="AW446" i="21" s="1"/>
  <c r="AX446" i="21" s="1"/>
  <c r="AY446" i="21" s="1"/>
  <c r="C50" i="18"/>
  <c r="D446" i="21" s="1"/>
  <c r="B50" i="18"/>
  <c r="B446" i="21" s="1"/>
  <c r="A50" i="18"/>
  <c r="A446" i="21" s="1"/>
  <c r="P49" i="18"/>
  <c r="Q445" i="21" s="1"/>
  <c r="O49" i="18"/>
  <c r="P445" i="21" s="1"/>
  <c r="N49" i="18"/>
  <c r="O445" i="21" s="1"/>
  <c r="M49" i="18"/>
  <c r="N445" i="21" s="1"/>
  <c r="L49" i="18"/>
  <c r="M445" i="21" s="1"/>
  <c r="AS445" i="21" s="1"/>
  <c r="AT445" i="21" s="1"/>
  <c r="AU445" i="21" s="1"/>
  <c r="K49" i="18"/>
  <c r="L445" i="21" s="1"/>
  <c r="J49" i="18"/>
  <c r="K445" i="21" s="1"/>
  <c r="I49" i="18"/>
  <c r="J445" i="21" s="1"/>
  <c r="AK445" i="21" s="1"/>
  <c r="AL445" i="21" s="1"/>
  <c r="AM445" i="21" s="1"/>
  <c r="H49" i="18"/>
  <c r="I445" i="21" s="1"/>
  <c r="AG445" i="21" s="1"/>
  <c r="AH445" i="21" s="1"/>
  <c r="AI445" i="21" s="1"/>
  <c r="G49" i="18"/>
  <c r="H445" i="21" s="1"/>
  <c r="F49" i="18"/>
  <c r="G445" i="21" s="1"/>
  <c r="E49" i="18"/>
  <c r="F445" i="21" s="1"/>
  <c r="AO445" i="21" s="1"/>
  <c r="AP445" i="21" s="1"/>
  <c r="AQ445" i="21" s="1"/>
  <c r="D49" i="18"/>
  <c r="E445" i="21" s="1"/>
  <c r="AW445" i="21" s="1"/>
  <c r="AX445" i="21" s="1"/>
  <c r="AY445" i="21" s="1"/>
  <c r="C49" i="18"/>
  <c r="D445" i="21" s="1"/>
  <c r="B49" i="18"/>
  <c r="B445" i="21" s="1"/>
  <c r="A49" i="18"/>
  <c r="A445" i="21" s="1"/>
  <c r="P48" i="18"/>
  <c r="Q444" i="21" s="1"/>
  <c r="O48" i="18"/>
  <c r="P444" i="21" s="1"/>
  <c r="N48" i="18"/>
  <c r="O444" i="21" s="1"/>
  <c r="M48" i="18"/>
  <c r="N444" i="21" s="1"/>
  <c r="L48" i="18"/>
  <c r="M444" i="21" s="1"/>
  <c r="AS444" i="21" s="1"/>
  <c r="AT444" i="21" s="1"/>
  <c r="AU444" i="21" s="1"/>
  <c r="K48" i="18"/>
  <c r="L444" i="21" s="1"/>
  <c r="J48" i="18"/>
  <c r="K444" i="21" s="1"/>
  <c r="I48" i="18"/>
  <c r="J444" i="21" s="1"/>
  <c r="AK444" i="21" s="1"/>
  <c r="AL444" i="21" s="1"/>
  <c r="AM444" i="21" s="1"/>
  <c r="H48" i="18"/>
  <c r="I444" i="21" s="1"/>
  <c r="AG444" i="21" s="1"/>
  <c r="AH444" i="21" s="1"/>
  <c r="AI444" i="21" s="1"/>
  <c r="G48" i="18"/>
  <c r="H444" i="21" s="1"/>
  <c r="F48" i="18"/>
  <c r="G444" i="21" s="1"/>
  <c r="E48" i="18"/>
  <c r="F444" i="21" s="1"/>
  <c r="AO444" i="21" s="1"/>
  <c r="AP444" i="21" s="1"/>
  <c r="AQ444" i="21" s="1"/>
  <c r="D48" i="18"/>
  <c r="E444" i="21" s="1"/>
  <c r="AW444" i="21" s="1"/>
  <c r="AX444" i="21" s="1"/>
  <c r="AY444" i="21" s="1"/>
  <c r="C48" i="18"/>
  <c r="D444" i="21" s="1"/>
  <c r="B48" i="18"/>
  <c r="B444" i="21" s="1"/>
  <c r="A48" i="18"/>
  <c r="A444" i="21" s="1"/>
  <c r="P47" i="18"/>
  <c r="Q443" i="21" s="1"/>
  <c r="O47" i="18"/>
  <c r="P443" i="21" s="1"/>
  <c r="N47" i="18"/>
  <c r="O443" i="21" s="1"/>
  <c r="M47" i="18"/>
  <c r="N443" i="21" s="1"/>
  <c r="L47" i="18"/>
  <c r="M443" i="21" s="1"/>
  <c r="AS443" i="21" s="1"/>
  <c r="AT443" i="21" s="1"/>
  <c r="AU443" i="21" s="1"/>
  <c r="K47" i="18"/>
  <c r="L443" i="21" s="1"/>
  <c r="J47" i="18"/>
  <c r="K443" i="21" s="1"/>
  <c r="I47" i="18"/>
  <c r="J443" i="21" s="1"/>
  <c r="AK443" i="21" s="1"/>
  <c r="AL443" i="21" s="1"/>
  <c r="AM443" i="21" s="1"/>
  <c r="H47" i="18"/>
  <c r="I443" i="21" s="1"/>
  <c r="AG443" i="21" s="1"/>
  <c r="AH443" i="21" s="1"/>
  <c r="AI443" i="21" s="1"/>
  <c r="G47" i="18"/>
  <c r="H443" i="21" s="1"/>
  <c r="F47" i="18"/>
  <c r="G443" i="21" s="1"/>
  <c r="E47" i="18"/>
  <c r="F443" i="21" s="1"/>
  <c r="AO443" i="21" s="1"/>
  <c r="AP443" i="21" s="1"/>
  <c r="AQ443" i="21" s="1"/>
  <c r="D47" i="18"/>
  <c r="E443" i="21" s="1"/>
  <c r="AW443" i="21" s="1"/>
  <c r="AX443" i="21" s="1"/>
  <c r="AY443" i="21" s="1"/>
  <c r="C47" i="18"/>
  <c r="D443" i="21" s="1"/>
  <c r="B47" i="18"/>
  <c r="B443" i="21" s="1"/>
  <c r="A47" i="18"/>
  <c r="A443" i="21" s="1"/>
  <c r="P46" i="18"/>
  <c r="Q442" i="21" s="1"/>
  <c r="O46" i="18"/>
  <c r="P442" i="21" s="1"/>
  <c r="N46" i="18"/>
  <c r="O442" i="21" s="1"/>
  <c r="M46" i="18"/>
  <c r="N442" i="21" s="1"/>
  <c r="L46" i="18"/>
  <c r="M442" i="21" s="1"/>
  <c r="AS442" i="21" s="1"/>
  <c r="AT442" i="21" s="1"/>
  <c r="AU442" i="21" s="1"/>
  <c r="K46" i="18"/>
  <c r="L442" i="21" s="1"/>
  <c r="J46" i="18"/>
  <c r="K442" i="21" s="1"/>
  <c r="I46" i="18"/>
  <c r="J442" i="21" s="1"/>
  <c r="AK442" i="21" s="1"/>
  <c r="AL442" i="21" s="1"/>
  <c r="AM442" i="21" s="1"/>
  <c r="H46" i="18"/>
  <c r="I442" i="21" s="1"/>
  <c r="AG442" i="21" s="1"/>
  <c r="AH442" i="21" s="1"/>
  <c r="AI442" i="21" s="1"/>
  <c r="G46" i="18"/>
  <c r="H442" i="21" s="1"/>
  <c r="F46" i="18"/>
  <c r="G442" i="21" s="1"/>
  <c r="E46" i="18"/>
  <c r="F442" i="21" s="1"/>
  <c r="AO442" i="21" s="1"/>
  <c r="AP442" i="21" s="1"/>
  <c r="AQ442" i="21" s="1"/>
  <c r="D46" i="18"/>
  <c r="E442" i="21" s="1"/>
  <c r="AW442" i="21" s="1"/>
  <c r="AX442" i="21" s="1"/>
  <c r="AY442" i="21" s="1"/>
  <c r="C46" i="18"/>
  <c r="D442" i="21" s="1"/>
  <c r="B46" i="18"/>
  <c r="B442" i="21" s="1"/>
  <c r="A46" i="18"/>
  <c r="A442" i="21" s="1"/>
  <c r="P45" i="18"/>
  <c r="Q441" i="21" s="1"/>
  <c r="O45" i="18"/>
  <c r="P441" i="21" s="1"/>
  <c r="N45" i="18"/>
  <c r="O441" i="21" s="1"/>
  <c r="M45" i="18"/>
  <c r="N441" i="21" s="1"/>
  <c r="L45" i="18"/>
  <c r="M441" i="21" s="1"/>
  <c r="AS441" i="21" s="1"/>
  <c r="AT441" i="21" s="1"/>
  <c r="AU441" i="21" s="1"/>
  <c r="K45" i="18"/>
  <c r="L441" i="21" s="1"/>
  <c r="J45" i="18"/>
  <c r="K441" i="21" s="1"/>
  <c r="I45" i="18"/>
  <c r="J441" i="21" s="1"/>
  <c r="AK441" i="21" s="1"/>
  <c r="AL441" i="21" s="1"/>
  <c r="AM441" i="21" s="1"/>
  <c r="H45" i="18"/>
  <c r="I441" i="21" s="1"/>
  <c r="AG441" i="21" s="1"/>
  <c r="AH441" i="21" s="1"/>
  <c r="AI441" i="21" s="1"/>
  <c r="G45" i="18"/>
  <c r="H441" i="21" s="1"/>
  <c r="F45" i="18"/>
  <c r="G441" i="21" s="1"/>
  <c r="E45" i="18"/>
  <c r="F441" i="21" s="1"/>
  <c r="AO441" i="21" s="1"/>
  <c r="AP441" i="21" s="1"/>
  <c r="AQ441" i="21" s="1"/>
  <c r="D45" i="18"/>
  <c r="E441" i="21" s="1"/>
  <c r="AW441" i="21" s="1"/>
  <c r="AX441" i="21" s="1"/>
  <c r="AY441" i="21" s="1"/>
  <c r="C45" i="18"/>
  <c r="D441" i="21" s="1"/>
  <c r="B45" i="18"/>
  <c r="B441" i="21" s="1"/>
  <c r="A45" i="18"/>
  <c r="A441" i="21" s="1"/>
  <c r="P44" i="18"/>
  <c r="Q440" i="21" s="1"/>
  <c r="O44" i="18"/>
  <c r="P440" i="21" s="1"/>
  <c r="N44" i="18"/>
  <c r="O440" i="21" s="1"/>
  <c r="M44" i="18"/>
  <c r="N440" i="21" s="1"/>
  <c r="L44" i="18"/>
  <c r="M440" i="21" s="1"/>
  <c r="AS440" i="21" s="1"/>
  <c r="AT440" i="21" s="1"/>
  <c r="AU440" i="21" s="1"/>
  <c r="K44" i="18"/>
  <c r="L440" i="21" s="1"/>
  <c r="J44" i="18"/>
  <c r="K440" i="21" s="1"/>
  <c r="I44" i="18"/>
  <c r="J440" i="21" s="1"/>
  <c r="AK440" i="21" s="1"/>
  <c r="AL440" i="21" s="1"/>
  <c r="AM440" i="21" s="1"/>
  <c r="H44" i="18"/>
  <c r="I440" i="21" s="1"/>
  <c r="AG440" i="21" s="1"/>
  <c r="AH440" i="21" s="1"/>
  <c r="AI440" i="21" s="1"/>
  <c r="G44" i="18"/>
  <c r="H440" i="21" s="1"/>
  <c r="F44" i="18"/>
  <c r="G440" i="21" s="1"/>
  <c r="E44" i="18"/>
  <c r="F440" i="21" s="1"/>
  <c r="AO440" i="21" s="1"/>
  <c r="AP440" i="21" s="1"/>
  <c r="AQ440" i="21" s="1"/>
  <c r="D44" i="18"/>
  <c r="E440" i="21" s="1"/>
  <c r="AW440" i="21" s="1"/>
  <c r="AX440" i="21" s="1"/>
  <c r="AY440" i="21" s="1"/>
  <c r="C44" i="18"/>
  <c r="D440" i="21" s="1"/>
  <c r="B44" i="18"/>
  <c r="B440" i="21" s="1"/>
  <c r="A44" i="18"/>
  <c r="A440" i="21" s="1"/>
  <c r="P43" i="18"/>
  <c r="Q439" i="21" s="1"/>
  <c r="O43" i="18"/>
  <c r="P439" i="21" s="1"/>
  <c r="N43" i="18"/>
  <c r="O439" i="21" s="1"/>
  <c r="M43" i="18"/>
  <c r="N439" i="21" s="1"/>
  <c r="L43" i="18"/>
  <c r="M439" i="21" s="1"/>
  <c r="AS439" i="21" s="1"/>
  <c r="AT439" i="21" s="1"/>
  <c r="AU439" i="21" s="1"/>
  <c r="K43" i="18"/>
  <c r="L439" i="21" s="1"/>
  <c r="J43" i="18"/>
  <c r="K439" i="21" s="1"/>
  <c r="I43" i="18"/>
  <c r="J439" i="21" s="1"/>
  <c r="AK439" i="21" s="1"/>
  <c r="AL439" i="21" s="1"/>
  <c r="AM439" i="21" s="1"/>
  <c r="H43" i="18"/>
  <c r="I439" i="21" s="1"/>
  <c r="AG439" i="21" s="1"/>
  <c r="AH439" i="21" s="1"/>
  <c r="AI439" i="21" s="1"/>
  <c r="G43" i="18"/>
  <c r="H439" i="21" s="1"/>
  <c r="F43" i="18"/>
  <c r="G439" i="21" s="1"/>
  <c r="E43" i="18"/>
  <c r="F439" i="21" s="1"/>
  <c r="AO439" i="21" s="1"/>
  <c r="AP439" i="21" s="1"/>
  <c r="AQ439" i="21" s="1"/>
  <c r="D43" i="18"/>
  <c r="E439" i="21" s="1"/>
  <c r="AW439" i="21" s="1"/>
  <c r="AX439" i="21" s="1"/>
  <c r="AY439" i="21" s="1"/>
  <c r="C43" i="18"/>
  <c r="D439" i="21" s="1"/>
  <c r="B43" i="18"/>
  <c r="B439" i="21" s="1"/>
  <c r="A43" i="18"/>
  <c r="A439" i="21" s="1"/>
  <c r="P42" i="18"/>
  <c r="Q438" i="21" s="1"/>
  <c r="O42" i="18"/>
  <c r="P438" i="21" s="1"/>
  <c r="N42" i="18"/>
  <c r="O438" i="21" s="1"/>
  <c r="M42" i="18"/>
  <c r="N438" i="21" s="1"/>
  <c r="L42" i="18"/>
  <c r="M438" i="21" s="1"/>
  <c r="AS438" i="21" s="1"/>
  <c r="AT438" i="21" s="1"/>
  <c r="AU438" i="21" s="1"/>
  <c r="K42" i="18"/>
  <c r="L438" i="21" s="1"/>
  <c r="J42" i="18"/>
  <c r="K438" i="21" s="1"/>
  <c r="I42" i="18"/>
  <c r="J438" i="21" s="1"/>
  <c r="AK438" i="21" s="1"/>
  <c r="AL438" i="21" s="1"/>
  <c r="AM438" i="21" s="1"/>
  <c r="H42" i="18"/>
  <c r="I438" i="21" s="1"/>
  <c r="AG438" i="21" s="1"/>
  <c r="AH438" i="21" s="1"/>
  <c r="AI438" i="21" s="1"/>
  <c r="G42" i="18"/>
  <c r="H438" i="21" s="1"/>
  <c r="F42" i="18"/>
  <c r="G438" i="21" s="1"/>
  <c r="E42" i="18"/>
  <c r="F438" i="21" s="1"/>
  <c r="AO438" i="21" s="1"/>
  <c r="AP438" i="21" s="1"/>
  <c r="AQ438" i="21" s="1"/>
  <c r="D42" i="18"/>
  <c r="E438" i="21" s="1"/>
  <c r="AW438" i="21" s="1"/>
  <c r="AX438" i="21" s="1"/>
  <c r="AY438" i="21" s="1"/>
  <c r="C42" i="18"/>
  <c r="D438" i="21" s="1"/>
  <c r="B42" i="18"/>
  <c r="B438" i="21" s="1"/>
  <c r="A42" i="18"/>
  <c r="A438" i="21" s="1"/>
  <c r="P41" i="18"/>
  <c r="Q437" i="21" s="1"/>
  <c r="O41" i="18"/>
  <c r="P437" i="21" s="1"/>
  <c r="N41" i="18"/>
  <c r="O437" i="21" s="1"/>
  <c r="M41" i="18"/>
  <c r="N437" i="21" s="1"/>
  <c r="L41" i="18"/>
  <c r="M437" i="21" s="1"/>
  <c r="AS437" i="21" s="1"/>
  <c r="AT437" i="21" s="1"/>
  <c r="AU437" i="21" s="1"/>
  <c r="K41" i="18"/>
  <c r="L437" i="21" s="1"/>
  <c r="J41" i="18"/>
  <c r="K437" i="21" s="1"/>
  <c r="I41" i="18"/>
  <c r="J437" i="21" s="1"/>
  <c r="AK437" i="21" s="1"/>
  <c r="AL437" i="21" s="1"/>
  <c r="AM437" i="21" s="1"/>
  <c r="H41" i="18"/>
  <c r="I437" i="21" s="1"/>
  <c r="AG437" i="21" s="1"/>
  <c r="AH437" i="21" s="1"/>
  <c r="AI437" i="21" s="1"/>
  <c r="G41" i="18"/>
  <c r="H437" i="21" s="1"/>
  <c r="F41" i="18"/>
  <c r="G437" i="21" s="1"/>
  <c r="E41" i="18"/>
  <c r="F437" i="21" s="1"/>
  <c r="AO437" i="21" s="1"/>
  <c r="AP437" i="21" s="1"/>
  <c r="AQ437" i="21" s="1"/>
  <c r="D41" i="18"/>
  <c r="E437" i="21" s="1"/>
  <c r="AW437" i="21" s="1"/>
  <c r="AX437" i="21" s="1"/>
  <c r="AY437" i="21" s="1"/>
  <c r="C41" i="18"/>
  <c r="D437" i="21" s="1"/>
  <c r="B41" i="18"/>
  <c r="B437" i="21" s="1"/>
  <c r="A41" i="18"/>
  <c r="A437" i="21" s="1"/>
  <c r="P40" i="18"/>
  <c r="Q436" i="21" s="1"/>
  <c r="O40" i="18"/>
  <c r="P436" i="21" s="1"/>
  <c r="N40" i="18"/>
  <c r="O436" i="21" s="1"/>
  <c r="M40" i="18"/>
  <c r="N436" i="21" s="1"/>
  <c r="L40" i="18"/>
  <c r="M436" i="21" s="1"/>
  <c r="AS436" i="21" s="1"/>
  <c r="AT436" i="21" s="1"/>
  <c r="AU436" i="21" s="1"/>
  <c r="K40" i="18"/>
  <c r="L436" i="21" s="1"/>
  <c r="J40" i="18"/>
  <c r="K436" i="21" s="1"/>
  <c r="I40" i="18"/>
  <c r="J436" i="21" s="1"/>
  <c r="AK436" i="21" s="1"/>
  <c r="AL436" i="21" s="1"/>
  <c r="AM436" i="21" s="1"/>
  <c r="H40" i="18"/>
  <c r="I436" i="21" s="1"/>
  <c r="AG436" i="21" s="1"/>
  <c r="AH436" i="21" s="1"/>
  <c r="AI436" i="21" s="1"/>
  <c r="G40" i="18"/>
  <c r="H436" i="21" s="1"/>
  <c r="F40" i="18"/>
  <c r="G436" i="21" s="1"/>
  <c r="E40" i="18"/>
  <c r="F436" i="21" s="1"/>
  <c r="AO436" i="21" s="1"/>
  <c r="AP436" i="21" s="1"/>
  <c r="AQ436" i="21" s="1"/>
  <c r="D40" i="18"/>
  <c r="E436" i="21" s="1"/>
  <c r="AW436" i="21" s="1"/>
  <c r="AX436" i="21" s="1"/>
  <c r="AY436" i="21" s="1"/>
  <c r="C40" i="18"/>
  <c r="D436" i="21" s="1"/>
  <c r="B40" i="18"/>
  <c r="B436" i="21" s="1"/>
  <c r="A40" i="18"/>
  <c r="A436" i="21" s="1"/>
  <c r="P39" i="18"/>
  <c r="Q435" i="21" s="1"/>
  <c r="O39" i="18"/>
  <c r="P435" i="21" s="1"/>
  <c r="N39" i="18"/>
  <c r="O435" i="21" s="1"/>
  <c r="M39" i="18"/>
  <c r="N435" i="21" s="1"/>
  <c r="L39" i="18"/>
  <c r="M435" i="21" s="1"/>
  <c r="AS435" i="21" s="1"/>
  <c r="AT435" i="21" s="1"/>
  <c r="AU435" i="21" s="1"/>
  <c r="K39" i="18"/>
  <c r="L435" i="21" s="1"/>
  <c r="J39" i="18"/>
  <c r="K435" i="21" s="1"/>
  <c r="I39" i="18"/>
  <c r="J435" i="21" s="1"/>
  <c r="AK435" i="21" s="1"/>
  <c r="AL435" i="21" s="1"/>
  <c r="AM435" i="21" s="1"/>
  <c r="H39" i="18"/>
  <c r="I435" i="21" s="1"/>
  <c r="AG435" i="21" s="1"/>
  <c r="AH435" i="21" s="1"/>
  <c r="AI435" i="21" s="1"/>
  <c r="G39" i="18"/>
  <c r="H435" i="21" s="1"/>
  <c r="F39" i="18"/>
  <c r="G435" i="21" s="1"/>
  <c r="E39" i="18"/>
  <c r="F435" i="21" s="1"/>
  <c r="AO435" i="21" s="1"/>
  <c r="AP435" i="21" s="1"/>
  <c r="AQ435" i="21" s="1"/>
  <c r="D39" i="18"/>
  <c r="E435" i="21" s="1"/>
  <c r="AW435" i="21" s="1"/>
  <c r="AX435" i="21" s="1"/>
  <c r="AY435" i="21" s="1"/>
  <c r="C39" i="18"/>
  <c r="D435" i="21" s="1"/>
  <c r="B39" i="18"/>
  <c r="B435" i="21" s="1"/>
  <c r="A39" i="18"/>
  <c r="A435" i="21" s="1"/>
  <c r="P38" i="18"/>
  <c r="Q434" i="21" s="1"/>
  <c r="O38" i="18"/>
  <c r="P434" i="21" s="1"/>
  <c r="N38" i="18"/>
  <c r="O434" i="21" s="1"/>
  <c r="M38" i="18"/>
  <c r="N434" i="21" s="1"/>
  <c r="L38" i="18"/>
  <c r="M434" i="21" s="1"/>
  <c r="AS434" i="21" s="1"/>
  <c r="AT434" i="21" s="1"/>
  <c r="AU434" i="21" s="1"/>
  <c r="K38" i="18"/>
  <c r="L434" i="21" s="1"/>
  <c r="J38" i="18"/>
  <c r="K434" i="21" s="1"/>
  <c r="I38" i="18"/>
  <c r="J434" i="21" s="1"/>
  <c r="AK434" i="21" s="1"/>
  <c r="AL434" i="21" s="1"/>
  <c r="AM434" i="21" s="1"/>
  <c r="H38" i="18"/>
  <c r="I434" i="21" s="1"/>
  <c r="AG434" i="21" s="1"/>
  <c r="AH434" i="21" s="1"/>
  <c r="AI434" i="21" s="1"/>
  <c r="G38" i="18"/>
  <c r="H434" i="21" s="1"/>
  <c r="F38" i="18"/>
  <c r="E38" i="18"/>
  <c r="F434" i="21" s="1"/>
  <c r="AO434" i="21" s="1"/>
  <c r="AP434" i="21" s="1"/>
  <c r="AQ434" i="21" s="1"/>
  <c r="D38" i="18"/>
  <c r="E434" i="21" s="1"/>
  <c r="AW434" i="21" s="1"/>
  <c r="AX434" i="21" s="1"/>
  <c r="AY434" i="21" s="1"/>
  <c r="C38" i="18"/>
  <c r="D434" i="21" s="1"/>
  <c r="B38" i="18"/>
  <c r="B434" i="21" s="1"/>
  <c r="A38" i="18"/>
  <c r="A434" i="21" s="1"/>
  <c r="P37" i="18"/>
  <c r="Q433" i="21" s="1"/>
  <c r="O37" i="18"/>
  <c r="P433" i="21" s="1"/>
  <c r="N37" i="18"/>
  <c r="M37" i="18"/>
  <c r="N433" i="21" s="1"/>
  <c r="L37" i="18"/>
  <c r="M433" i="21" s="1"/>
  <c r="AS433" i="21" s="1"/>
  <c r="AT433" i="21" s="1"/>
  <c r="AU433" i="21" s="1"/>
  <c r="K37" i="18"/>
  <c r="L433" i="21" s="1"/>
  <c r="J37" i="18"/>
  <c r="K433" i="21" s="1"/>
  <c r="I37" i="18"/>
  <c r="J433" i="21" s="1"/>
  <c r="AK433" i="21" s="1"/>
  <c r="AL433" i="21" s="1"/>
  <c r="AM433" i="21" s="1"/>
  <c r="H37" i="18"/>
  <c r="I433" i="21" s="1"/>
  <c r="AG433" i="21" s="1"/>
  <c r="AH433" i="21" s="1"/>
  <c r="AI433" i="21" s="1"/>
  <c r="G37" i="18"/>
  <c r="H433" i="21" s="1"/>
  <c r="F37" i="18"/>
  <c r="G433" i="21" s="1"/>
  <c r="E37" i="18"/>
  <c r="F433" i="21" s="1"/>
  <c r="AO433" i="21" s="1"/>
  <c r="AP433" i="21" s="1"/>
  <c r="AQ433" i="21" s="1"/>
  <c r="D37" i="18"/>
  <c r="E433" i="21" s="1"/>
  <c r="AW433" i="21" s="1"/>
  <c r="AX433" i="21" s="1"/>
  <c r="AY433" i="21" s="1"/>
  <c r="C37" i="18"/>
  <c r="D433" i="21" s="1"/>
  <c r="B37" i="18"/>
  <c r="B433" i="21" s="1"/>
  <c r="A37" i="18"/>
  <c r="A433" i="21" s="1"/>
  <c r="IV33" i="18"/>
  <c r="IU33" i="18"/>
  <c r="IT33" i="18"/>
  <c r="IS33" i="18"/>
  <c r="IR33" i="18"/>
  <c r="IQ33" i="18"/>
  <c r="IP33" i="18"/>
  <c r="IO33" i="18"/>
  <c r="IN33" i="18"/>
  <c r="IM33" i="18"/>
  <c r="IL33" i="18"/>
  <c r="IK33" i="18"/>
  <c r="IJ33" i="18"/>
  <c r="II33" i="18"/>
  <c r="IH33" i="18"/>
  <c r="IG33" i="18"/>
  <c r="IE33" i="18"/>
  <c r="ID33" i="18"/>
  <c r="IC33" i="18"/>
  <c r="IB33" i="18"/>
  <c r="IA33" i="18"/>
  <c r="HZ33" i="18"/>
  <c r="HY33" i="18"/>
  <c r="HX33" i="18"/>
  <c r="HW33" i="18"/>
  <c r="HV33" i="18"/>
  <c r="HU33" i="18"/>
  <c r="HT33" i="18"/>
  <c r="HS33" i="18"/>
  <c r="HR33" i="18"/>
  <c r="HQ33" i="18"/>
  <c r="HP33" i="18"/>
  <c r="HN33" i="18"/>
  <c r="HM33" i="18"/>
  <c r="HL33" i="18"/>
  <c r="HK33" i="18"/>
  <c r="HJ33" i="18"/>
  <c r="HI33" i="18"/>
  <c r="HH33" i="18"/>
  <c r="HG33" i="18"/>
  <c r="HF33" i="18"/>
  <c r="HE33" i="18"/>
  <c r="HD33" i="18"/>
  <c r="HC33" i="18"/>
  <c r="HB33" i="18"/>
  <c r="HA33" i="18"/>
  <c r="GZ33" i="18"/>
  <c r="GY33" i="18"/>
  <c r="GW33" i="18"/>
  <c r="GV33" i="18"/>
  <c r="GU33" i="18"/>
  <c r="GT33" i="18"/>
  <c r="GS33" i="18"/>
  <c r="GR33" i="18"/>
  <c r="GQ33" i="18"/>
  <c r="GP33" i="18"/>
  <c r="GO33" i="18"/>
  <c r="GN33" i="18"/>
  <c r="GM33" i="18"/>
  <c r="GL33" i="18"/>
  <c r="GK33" i="18"/>
  <c r="GJ33" i="18"/>
  <c r="GI33" i="18"/>
  <c r="GH33" i="18"/>
  <c r="GF33" i="18"/>
  <c r="GE33" i="18"/>
  <c r="GD33" i="18"/>
  <c r="GC33" i="18"/>
  <c r="GB33" i="18"/>
  <c r="GA33" i="18"/>
  <c r="FZ33" i="18"/>
  <c r="FY33" i="18"/>
  <c r="FX33" i="18"/>
  <c r="FW33" i="18"/>
  <c r="FV33" i="18"/>
  <c r="FU33" i="18"/>
  <c r="FT33" i="18"/>
  <c r="FS33" i="18"/>
  <c r="FR33" i="18"/>
  <c r="FQ33" i="18"/>
  <c r="FO33" i="18"/>
  <c r="FN33" i="18"/>
  <c r="FM33" i="18"/>
  <c r="FL33" i="18"/>
  <c r="FK33" i="18"/>
  <c r="FJ33" i="18"/>
  <c r="FI33" i="18"/>
  <c r="FH33" i="18"/>
  <c r="FG33" i="18"/>
  <c r="FF33" i="18"/>
  <c r="FE33" i="18"/>
  <c r="FD33" i="18"/>
  <c r="FC33" i="18"/>
  <c r="FB33" i="18"/>
  <c r="FA33" i="18"/>
  <c r="EZ33" i="18"/>
  <c r="EX33" i="18"/>
  <c r="EW33" i="18"/>
  <c r="EV33" i="18"/>
  <c r="EU33" i="18"/>
  <c r="ET33" i="18"/>
  <c r="ES33" i="18"/>
  <c r="ER33" i="18"/>
  <c r="EQ33" i="18"/>
  <c r="EP33" i="18"/>
  <c r="EO33" i="18"/>
  <c r="EN33" i="18"/>
  <c r="EM33" i="18"/>
  <c r="EL33" i="18"/>
  <c r="EK33" i="18"/>
  <c r="EJ33" i="18"/>
  <c r="EI33" i="18"/>
  <c r="EG33" i="18"/>
  <c r="EF33" i="18"/>
  <c r="EE33" i="18"/>
  <c r="ED33" i="18"/>
  <c r="EC33" i="18"/>
  <c r="EB33" i="18"/>
  <c r="EA33" i="18"/>
  <c r="DZ33" i="18"/>
  <c r="DY33" i="18"/>
  <c r="DX33" i="18"/>
  <c r="DW33" i="18"/>
  <c r="DV33" i="18"/>
  <c r="DU33" i="18"/>
  <c r="DT33" i="18"/>
  <c r="DS33" i="18"/>
  <c r="DR33" i="18"/>
  <c r="DP33" i="18"/>
  <c r="DO33" i="18"/>
  <c r="DN33" i="18"/>
  <c r="DM33" i="18"/>
  <c r="DL33" i="18"/>
  <c r="DK33" i="18"/>
  <c r="DJ33" i="18"/>
  <c r="DI33" i="18"/>
  <c r="DH33" i="18"/>
  <c r="DG33" i="18"/>
  <c r="DF33" i="18"/>
  <c r="DE33" i="18"/>
  <c r="DD33" i="18"/>
  <c r="DC33" i="18"/>
  <c r="DB33" i="18"/>
  <c r="DA33" i="18"/>
  <c r="CY33" i="18"/>
  <c r="CX33" i="18"/>
  <c r="CW33" i="18"/>
  <c r="CV33" i="18"/>
  <c r="CU33" i="18"/>
  <c r="CT33" i="18"/>
  <c r="CS33" i="18"/>
  <c r="CR33" i="18"/>
  <c r="CQ33" i="18"/>
  <c r="CP33" i="18"/>
  <c r="CO33" i="18"/>
  <c r="CN33" i="18"/>
  <c r="CM33" i="18"/>
  <c r="CL33" i="18"/>
  <c r="CK33" i="18"/>
  <c r="CJ33" i="18"/>
  <c r="CH33" i="18"/>
  <c r="CG33" i="18"/>
  <c r="CF33" i="18"/>
  <c r="CE33" i="18"/>
  <c r="CD33" i="18"/>
  <c r="CC33" i="18"/>
  <c r="CB33" i="18"/>
  <c r="CA33" i="18"/>
  <c r="BZ33" i="18"/>
  <c r="BY33" i="18"/>
  <c r="BX33" i="18"/>
  <c r="BW33" i="18"/>
  <c r="BV33" i="18"/>
  <c r="BU33" i="18"/>
  <c r="BT33" i="18"/>
  <c r="BS33" i="18"/>
  <c r="BQ33" i="18"/>
  <c r="BP33" i="18"/>
  <c r="BO33" i="18"/>
  <c r="BN33" i="18"/>
  <c r="BM33" i="18"/>
  <c r="BL33" i="18"/>
  <c r="BK33" i="18"/>
  <c r="BJ33" i="18"/>
  <c r="BI33" i="18"/>
  <c r="BH33" i="18"/>
  <c r="BG33" i="18"/>
  <c r="BF33" i="18"/>
  <c r="BE33" i="18"/>
  <c r="BD33" i="18"/>
  <c r="BC33" i="18"/>
  <c r="BB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AI32" i="18"/>
  <c r="AH32" i="18"/>
  <c r="R32" i="18"/>
  <c r="R61" i="18" s="1"/>
  <c r="S457" i="21" s="1"/>
  <c r="Q32" i="18"/>
  <c r="Q61" i="18" s="1"/>
  <c r="AI31" i="18"/>
  <c r="AH31" i="18"/>
  <c r="R31" i="18"/>
  <c r="Q31" i="18"/>
  <c r="Q60" i="18" s="1"/>
  <c r="AI30" i="18"/>
  <c r="AH30" i="18"/>
  <c r="R30" i="18"/>
  <c r="R59" i="18" s="1"/>
  <c r="S455" i="21" s="1"/>
  <c r="Q30" i="18"/>
  <c r="AI29" i="18"/>
  <c r="AH29" i="18"/>
  <c r="R29" i="18"/>
  <c r="R58" i="18" s="1"/>
  <c r="S454" i="21" s="1"/>
  <c r="Q29" i="18"/>
  <c r="Q58" i="18" s="1"/>
  <c r="AI28" i="18"/>
  <c r="AH28" i="18"/>
  <c r="R28" i="18"/>
  <c r="Q28" i="18"/>
  <c r="Q57" i="18" s="1"/>
  <c r="AI27" i="18"/>
  <c r="AH27" i="18"/>
  <c r="R27" i="18"/>
  <c r="R56" i="18" s="1"/>
  <c r="S452" i="21" s="1"/>
  <c r="Q27" i="18"/>
  <c r="AI26" i="18"/>
  <c r="AH26" i="18"/>
  <c r="R26" i="18"/>
  <c r="R55" i="18" s="1"/>
  <c r="S451" i="21" s="1"/>
  <c r="Q26" i="18"/>
  <c r="Q55" i="18" s="1"/>
  <c r="AI25" i="18"/>
  <c r="AH25" i="18"/>
  <c r="R25" i="18"/>
  <c r="Q25" i="18"/>
  <c r="Q54" i="18" s="1"/>
  <c r="AI24" i="18"/>
  <c r="AH24" i="18"/>
  <c r="R24" i="18"/>
  <c r="Q24" i="18"/>
  <c r="AI23" i="18"/>
  <c r="AH23" i="18"/>
  <c r="R23" i="18"/>
  <c r="R52" i="18" s="1"/>
  <c r="S448" i="21" s="1"/>
  <c r="Q23" i="18"/>
  <c r="Q52" i="18" s="1"/>
  <c r="AI22" i="18"/>
  <c r="AH22" i="18"/>
  <c r="R22" i="18"/>
  <c r="Q22" i="18"/>
  <c r="Q51" i="18" s="1"/>
  <c r="AI21" i="18"/>
  <c r="AH21" i="18"/>
  <c r="R21" i="18"/>
  <c r="R50" i="18" s="1"/>
  <c r="S446" i="21" s="1"/>
  <c r="Q21" i="18"/>
  <c r="AI20" i="18"/>
  <c r="AH20" i="18"/>
  <c r="R20" i="18"/>
  <c r="R49" i="18" s="1"/>
  <c r="S445" i="21" s="1"/>
  <c r="Q20" i="18"/>
  <c r="Q49" i="18" s="1"/>
  <c r="AI19" i="18"/>
  <c r="R48" i="18" s="1"/>
  <c r="S444" i="21" s="1"/>
  <c r="AH19" i="18"/>
  <c r="R19" i="18"/>
  <c r="Q19" i="18"/>
  <c r="Q48" i="18" s="1"/>
  <c r="AI18" i="18"/>
  <c r="AH18" i="18"/>
  <c r="R18" i="18"/>
  <c r="R47" i="18" s="1"/>
  <c r="S443" i="21" s="1"/>
  <c r="Q18" i="18"/>
  <c r="AI17" i="18"/>
  <c r="AH17" i="18"/>
  <c r="R17" i="18"/>
  <c r="R46" i="18" s="1"/>
  <c r="S442" i="21" s="1"/>
  <c r="Q17" i="18"/>
  <c r="Q46" i="18" s="1"/>
  <c r="AI16" i="18"/>
  <c r="R45" i="18" s="1"/>
  <c r="S441" i="21" s="1"/>
  <c r="AH16" i="18"/>
  <c r="R16" i="18"/>
  <c r="Q16" i="18"/>
  <c r="AI15" i="18"/>
  <c r="AH15" i="18"/>
  <c r="R15" i="18"/>
  <c r="R44" i="18" s="1"/>
  <c r="S440" i="21" s="1"/>
  <c r="Q15" i="18"/>
  <c r="AI14" i="18"/>
  <c r="AH14" i="18"/>
  <c r="R14" i="18"/>
  <c r="R43" i="18" s="1"/>
  <c r="S439" i="21" s="1"/>
  <c r="Q14" i="18"/>
  <c r="Q43" i="18" s="1"/>
  <c r="AI13" i="18"/>
  <c r="R42" i="18" s="1"/>
  <c r="S438" i="21" s="1"/>
  <c r="AH13" i="18"/>
  <c r="R13" i="18"/>
  <c r="Q13" i="18"/>
  <c r="AI12" i="18"/>
  <c r="AH12" i="18"/>
  <c r="R12" i="18"/>
  <c r="Q12" i="18"/>
  <c r="AI11" i="18"/>
  <c r="AH11" i="18"/>
  <c r="R11" i="18"/>
  <c r="R40" i="18" s="1"/>
  <c r="S436" i="21" s="1"/>
  <c r="Q11" i="18"/>
  <c r="Q40" i="18" s="1"/>
  <c r="AI10" i="18"/>
  <c r="R39" i="18" s="1"/>
  <c r="S435" i="21" s="1"/>
  <c r="AH10" i="18"/>
  <c r="R10" i="18"/>
  <c r="Q10" i="18"/>
  <c r="AI9" i="18"/>
  <c r="AH9" i="18"/>
  <c r="R9" i="18"/>
  <c r="R38" i="18" s="1"/>
  <c r="S434" i="21" s="1"/>
  <c r="Q9" i="18"/>
  <c r="AI8" i="18"/>
  <c r="AH8" i="18"/>
  <c r="R8" i="18"/>
  <c r="R37" i="18" s="1"/>
  <c r="Q8" i="18"/>
  <c r="Q37" i="18" s="1"/>
  <c r="G111" i="17"/>
  <c r="G19" i="23" s="1"/>
  <c r="J19" i="23" s="1"/>
  <c r="F111" i="17"/>
  <c r="F19" i="23" s="1"/>
  <c r="E111" i="17"/>
  <c r="E19" i="23" s="1"/>
  <c r="D111" i="17"/>
  <c r="D19" i="23" s="1"/>
  <c r="C111" i="17"/>
  <c r="C19" i="23" s="1"/>
  <c r="K19" i="23" s="1"/>
  <c r="M19" i="23" s="1"/>
  <c r="B111" i="17"/>
  <c r="B19" i="23" s="1"/>
  <c r="CW90" i="17"/>
  <c r="I427" i="22" s="1"/>
  <c r="AC427" i="22" s="1"/>
  <c r="AD427" i="22" s="1"/>
  <c r="AE427" i="22" s="1"/>
  <c r="CV90" i="17"/>
  <c r="H427" i="22" s="1"/>
  <c r="U427" i="22" s="1"/>
  <c r="V427" i="22" s="1"/>
  <c r="W427" i="22" s="1"/>
  <c r="CU90" i="17"/>
  <c r="CS90" i="17"/>
  <c r="CT90" i="17" s="1"/>
  <c r="F427" i="22" s="1"/>
  <c r="Y427" i="22" s="1"/>
  <c r="Z427" i="22" s="1"/>
  <c r="AA427" i="22" s="1"/>
  <c r="CR90" i="17"/>
  <c r="E427" i="22" s="1"/>
  <c r="CQ90" i="17"/>
  <c r="D427" i="22" s="1"/>
  <c r="Q427" i="22" s="1"/>
  <c r="R427" i="22" s="1"/>
  <c r="S427" i="22" s="1"/>
  <c r="CP90" i="17"/>
  <c r="C427" i="22" s="1"/>
  <c r="B90" i="17"/>
  <c r="A90" i="17"/>
  <c r="A427" i="22" s="1"/>
  <c r="AF427" i="22" s="1"/>
  <c r="CW89" i="17"/>
  <c r="I426" i="22" s="1"/>
  <c r="AC426" i="22" s="1"/>
  <c r="AD426" i="22" s="1"/>
  <c r="AE426" i="22" s="1"/>
  <c r="CV89" i="17"/>
  <c r="H426" i="22" s="1"/>
  <c r="U426" i="22" s="1"/>
  <c r="V426" i="22" s="1"/>
  <c r="W426" i="22" s="1"/>
  <c r="CU89" i="17"/>
  <c r="G426" i="22" s="1"/>
  <c r="CT89" i="17"/>
  <c r="F426" i="22" s="1"/>
  <c r="Y426" i="22" s="1"/>
  <c r="Z426" i="22" s="1"/>
  <c r="AA426" i="22" s="1"/>
  <c r="CS89" i="17"/>
  <c r="CR89" i="17"/>
  <c r="E426" i="22" s="1"/>
  <c r="CQ89" i="17"/>
  <c r="D426" i="22" s="1"/>
  <c r="Q426" i="22" s="1"/>
  <c r="R426" i="22" s="1"/>
  <c r="S426" i="22" s="1"/>
  <c r="CP89" i="17"/>
  <c r="C426" i="22" s="1"/>
  <c r="B89" i="17"/>
  <c r="A89" i="17"/>
  <c r="A426" i="22" s="1"/>
  <c r="AF426" i="22" s="1"/>
  <c r="CW88" i="17"/>
  <c r="I425" i="22" s="1"/>
  <c r="AC425" i="22" s="1"/>
  <c r="AD425" i="22" s="1"/>
  <c r="AE425" i="22" s="1"/>
  <c r="CV88" i="17"/>
  <c r="H425" i="22" s="1"/>
  <c r="U425" i="22" s="1"/>
  <c r="V425" i="22" s="1"/>
  <c r="W425" i="22" s="1"/>
  <c r="CU88" i="17"/>
  <c r="G425" i="22" s="1"/>
  <c r="CS88" i="17"/>
  <c r="CR88" i="17"/>
  <c r="E425" i="22" s="1"/>
  <c r="CQ88" i="17"/>
  <c r="D425" i="22" s="1"/>
  <c r="Q425" i="22" s="1"/>
  <c r="R425" i="22" s="1"/>
  <c r="S425" i="22" s="1"/>
  <c r="CP88" i="17"/>
  <c r="C425" i="22" s="1"/>
  <c r="B88" i="17"/>
  <c r="A88" i="17"/>
  <c r="A425" i="22" s="1"/>
  <c r="AF425" i="22" s="1"/>
  <c r="CW87" i="17"/>
  <c r="I424" i="22" s="1"/>
  <c r="AC424" i="22" s="1"/>
  <c r="AD424" i="22" s="1"/>
  <c r="AE424" i="22" s="1"/>
  <c r="CV87" i="17"/>
  <c r="H424" i="22" s="1"/>
  <c r="U424" i="22" s="1"/>
  <c r="V424" i="22" s="1"/>
  <c r="W424" i="22" s="1"/>
  <c r="CU87" i="17"/>
  <c r="G424" i="22" s="1"/>
  <c r="CS87" i="17"/>
  <c r="CT87" i="17" s="1"/>
  <c r="F424" i="22" s="1"/>
  <c r="Y424" i="22" s="1"/>
  <c r="Z424" i="22" s="1"/>
  <c r="AA424" i="22" s="1"/>
  <c r="CR87" i="17"/>
  <c r="E424" i="22" s="1"/>
  <c r="CQ87" i="17"/>
  <c r="D424" i="22" s="1"/>
  <c r="Q424" i="22" s="1"/>
  <c r="R424" i="22" s="1"/>
  <c r="S424" i="22" s="1"/>
  <c r="CP87" i="17"/>
  <c r="C424" i="22" s="1"/>
  <c r="B87" i="17"/>
  <c r="A87" i="17"/>
  <c r="A424" i="22" s="1"/>
  <c r="AF424" i="22" s="1"/>
  <c r="CW86" i="17"/>
  <c r="I423" i="22" s="1"/>
  <c r="AC423" i="22" s="1"/>
  <c r="AD423" i="22" s="1"/>
  <c r="AE423" i="22" s="1"/>
  <c r="CV86" i="17"/>
  <c r="H423" i="22" s="1"/>
  <c r="U423" i="22" s="1"/>
  <c r="V423" i="22" s="1"/>
  <c r="W423" i="22" s="1"/>
  <c r="CU86" i="17"/>
  <c r="G423" i="22" s="1"/>
  <c r="CT86" i="17"/>
  <c r="F423" i="22" s="1"/>
  <c r="Y423" i="22" s="1"/>
  <c r="Z423" i="22" s="1"/>
  <c r="AA423" i="22" s="1"/>
  <c r="CS86" i="17"/>
  <c r="CR86" i="17"/>
  <c r="E423" i="22" s="1"/>
  <c r="CQ86" i="17"/>
  <c r="D423" i="22" s="1"/>
  <c r="Q423" i="22" s="1"/>
  <c r="R423" i="22" s="1"/>
  <c r="S423" i="22" s="1"/>
  <c r="CP86" i="17"/>
  <c r="C423" i="22" s="1"/>
  <c r="B86" i="17"/>
  <c r="A86" i="17"/>
  <c r="A423" i="22" s="1"/>
  <c r="AF423" i="22" s="1"/>
  <c r="CW85" i="17"/>
  <c r="I422" i="22" s="1"/>
  <c r="AC422" i="22" s="1"/>
  <c r="AD422" i="22" s="1"/>
  <c r="AE422" i="22" s="1"/>
  <c r="CV85" i="17"/>
  <c r="H422" i="22" s="1"/>
  <c r="U422" i="22" s="1"/>
  <c r="V422" i="22" s="1"/>
  <c r="W422" i="22" s="1"/>
  <c r="CU85" i="17"/>
  <c r="G422" i="22" s="1"/>
  <c r="CS85" i="17"/>
  <c r="CT85" i="17" s="1"/>
  <c r="F422" i="22" s="1"/>
  <c r="Y422" i="22" s="1"/>
  <c r="Z422" i="22" s="1"/>
  <c r="AA422" i="22" s="1"/>
  <c r="CR85" i="17"/>
  <c r="E422" i="22" s="1"/>
  <c r="CQ85" i="17"/>
  <c r="D422" i="22" s="1"/>
  <c r="Q422" i="22" s="1"/>
  <c r="R422" i="22" s="1"/>
  <c r="S422" i="22" s="1"/>
  <c r="CP85" i="17"/>
  <c r="C422" i="22" s="1"/>
  <c r="B85" i="17"/>
  <c r="A85" i="17"/>
  <c r="A422" i="22" s="1"/>
  <c r="AF422" i="22" s="1"/>
  <c r="CX84" i="17"/>
  <c r="J421" i="22" s="1"/>
  <c r="M421" i="22" s="1"/>
  <c r="N421" i="22" s="1"/>
  <c r="O421" i="22" s="1"/>
  <c r="CW84" i="17"/>
  <c r="I421" i="22" s="1"/>
  <c r="AC421" i="22" s="1"/>
  <c r="AD421" i="22" s="1"/>
  <c r="AE421" i="22" s="1"/>
  <c r="CV84" i="17"/>
  <c r="H421" i="22" s="1"/>
  <c r="U421" i="22" s="1"/>
  <c r="V421" i="22" s="1"/>
  <c r="W421" i="22" s="1"/>
  <c r="CU84" i="17"/>
  <c r="G421" i="22" s="1"/>
  <c r="CS84" i="17"/>
  <c r="CT84" i="17" s="1"/>
  <c r="F421" i="22" s="1"/>
  <c r="Y421" i="22" s="1"/>
  <c r="Z421" i="22" s="1"/>
  <c r="AA421" i="22" s="1"/>
  <c r="CR84" i="17"/>
  <c r="E421" i="22" s="1"/>
  <c r="CQ84" i="17"/>
  <c r="D421" i="22" s="1"/>
  <c r="Q421" i="22" s="1"/>
  <c r="R421" i="22" s="1"/>
  <c r="S421" i="22" s="1"/>
  <c r="CP84" i="17"/>
  <c r="C421" i="22" s="1"/>
  <c r="B84" i="17"/>
  <c r="A84" i="17"/>
  <c r="A421" i="22" s="1"/>
  <c r="AF421" i="22" s="1"/>
  <c r="CX83" i="17"/>
  <c r="J420" i="22" s="1"/>
  <c r="M420" i="22" s="1"/>
  <c r="N420" i="22" s="1"/>
  <c r="O420" i="22" s="1"/>
  <c r="CW83" i="17"/>
  <c r="I420" i="22" s="1"/>
  <c r="AC420" i="22" s="1"/>
  <c r="AD420" i="22" s="1"/>
  <c r="AE420" i="22" s="1"/>
  <c r="CV83" i="17"/>
  <c r="H420" i="22" s="1"/>
  <c r="U420" i="22" s="1"/>
  <c r="V420" i="22" s="1"/>
  <c r="W420" i="22" s="1"/>
  <c r="CU83" i="17"/>
  <c r="G420" i="22" s="1"/>
  <c r="CS83" i="17"/>
  <c r="CT83" i="17" s="1"/>
  <c r="F420" i="22" s="1"/>
  <c r="Y420" i="22" s="1"/>
  <c r="Z420" i="22" s="1"/>
  <c r="AA420" i="22" s="1"/>
  <c r="CR83" i="17"/>
  <c r="E420" i="22" s="1"/>
  <c r="CQ83" i="17"/>
  <c r="D420" i="22" s="1"/>
  <c r="Q420" i="22" s="1"/>
  <c r="R420" i="22" s="1"/>
  <c r="S420" i="22" s="1"/>
  <c r="CP83" i="17"/>
  <c r="C420" i="22" s="1"/>
  <c r="B83" i="17"/>
  <c r="A83" i="17"/>
  <c r="A420" i="22" s="1"/>
  <c r="AF420" i="22" s="1"/>
  <c r="CW82" i="17"/>
  <c r="I419" i="22" s="1"/>
  <c r="AC419" i="22" s="1"/>
  <c r="AD419" i="22" s="1"/>
  <c r="AE419" i="22" s="1"/>
  <c r="CV82" i="17"/>
  <c r="H419" i="22" s="1"/>
  <c r="U419" i="22" s="1"/>
  <c r="V419" i="22" s="1"/>
  <c r="W419" i="22" s="1"/>
  <c r="CU82" i="17"/>
  <c r="G419" i="22" s="1"/>
  <c r="CS82" i="17"/>
  <c r="CT82" i="17" s="1"/>
  <c r="F419" i="22" s="1"/>
  <c r="Y419" i="22" s="1"/>
  <c r="Z419" i="22" s="1"/>
  <c r="AA419" i="22" s="1"/>
  <c r="CR82" i="17"/>
  <c r="E419" i="22" s="1"/>
  <c r="CQ82" i="17"/>
  <c r="D419" i="22" s="1"/>
  <c r="Q419" i="22" s="1"/>
  <c r="R419" i="22" s="1"/>
  <c r="S419" i="22" s="1"/>
  <c r="CP82" i="17"/>
  <c r="C419" i="22" s="1"/>
  <c r="B82" i="17"/>
  <c r="A82" i="17"/>
  <c r="A419" i="22" s="1"/>
  <c r="AF419" i="22" s="1"/>
  <c r="CW81" i="17"/>
  <c r="I418" i="22" s="1"/>
  <c r="AC418" i="22" s="1"/>
  <c r="AD418" i="22" s="1"/>
  <c r="AE418" i="22" s="1"/>
  <c r="CV81" i="17"/>
  <c r="H418" i="22" s="1"/>
  <c r="U418" i="22" s="1"/>
  <c r="V418" i="22" s="1"/>
  <c r="W418" i="22" s="1"/>
  <c r="CU81" i="17"/>
  <c r="G418" i="22" s="1"/>
  <c r="CS81" i="17"/>
  <c r="CT81" i="17" s="1"/>
  <c r="F418" i="22" s="1"/>
  <c r="Y418" i="22" s="1"/>
  <c r="Z418" i="22" s="1"/>
  <c r="AA418" i="22" s="1"/>
  <c r="CR81" i="17"/>
  <c r="E418" i="22" s="1"/>
  <c r="CQ81" i="17"/>
  <c r="D418" i="22" s="1"/>
  <c r="Q418" i="22" s="1"/>
  <c r="R418" i="22" s="1"/>
  <c r="S418" i="22" s="1"/>
  <c r="CP81" i="17"/>
  <c r="C418" i="22" s="1"/>
  <c r="B81" i="17"/>
  <c r="A81" i="17"/>
  <c r="A418" i="22" s="1"/>
  <c r="AF418" i="22" s="1"/>
  <c r="CW80" i="17"/>
  <c r="I417" i="22" s="1"/>
  <c r="AC417" i="22" s="1"/>
  <c r="AD417" i="22" s="1"/>
  <c r="AE417" i="22" s="1"/>
  <c r="CV80" i="17"/>
  <c r="H417" i="22" s="1"/>
  <c r="U417" i="22" s="1"/>
  <c r="V417" i="22" s="1"/>
  <c r="W417" i="22" s="1"/>
  <c r="CU80" i="17"/>
  <c r="G417" i="22" s="1"/>
  <c r="CS80" i="17"/>
  <c r="CT80" i="17" s="1"/>
  <c r="F417" i="22" s="1"/>
  <c r="Y417" i="22" s="1"/>
  <c r="Z417" i="22" s="1"/>
  <c r="AA417" i="22" s="1"/>
  <c r="CR80" i="17"/>
  <c r="E417" i="22" s="1"/>
  <c r="CQ80" i="17"/>
  <c r="D417" i="22" s="1"/>
  <c r="Q417" i="22" s="1"/>
  <c r="R417" i="22" s="1"/>
  <c r="S417" i="22" s="1"/>
  <c r="CP80" i="17"/>
  <c r="C417" i="22" s="1"/>
  <c r="B80" i="17"/>
  <c r="A80" i="17"/>
  <c r="A417" i="22" s="1"/>
  <c r="AF417" i="22" s="1"/>
  <c r="CW79" i="17"/>
  <c r="I416" i="22" s="1"/>
  <c r="AC416" i="22" s="1"/>
  <c r="AD416" i="22" s="1"/>
  <c r="AE416" i="22" s="1"/>
  <c r="CV79" i="17"/>
  <c r="H416" i="22" s="1"/>
  <c r="U416" i="22" s="1"/>
  <c r="V416" i="22" s="1"/>
  <c r="W416" i="22" s="1"/>
  <c r="CU79" i="17"/>
  <c r="G416" i="22" s="1"/>
  <c r="CS79" i="17"/>
  <c r="CT79" i="17" s="1"/>
  <c r="F416" i="22" s="1"/>
  <c r="Y416" i="22" s="1"/>
  <c r="Z416" i="22" s="1"/>
  <c r="AA416" i="22" s="1"/>
  <c r="CR79" i="17"/>
  <c r="E416" i="22" s="1"/>
  <c r="CQ79" i="17"/>
  <c r="D416" i="22" s="1"/>
  <c r="Q416" i="22" s="1"/>
  <c r="R416" i="22" s="1"/>
  <c r="S416" i="22" s="1"/>
  <c r="CP79" i="17"/>
  <c r="C416" i="22" s="1"/>
  <c r="B79" i="17"/>
  <c r="A79" i="17"/>
  <c r="A416" i="22" s="1"/>
  <c r="AF416" i="22" s="1"/>
  <c r="CW78" i="17"/>
  <c r="I415" i="22" s="1"/>
  <c r="AC415" i="22" s="1"/>
  <c r="AD415" i="22" s="1"/>
  <c r="AE415" i="22" s="1"/>
  <c r="CV78" i="17"/>
  <c r="H415" i="22" s="1"/>
  <c r="U415" i="22" s="1"/>
  <c r="V415" i="22" s="1"/>
  <c r="W415" i="22" s="1"/>
  <c r="CU78" i="17"/>
  <c r="CS78" i="17"/>
  <c r="CT78" i="17" s="1"/>
  <c r="F415" i="22" s="1"/>
  <c r="Y415" i="22" s="1"/>
  <c r="Z415" i="22" s="1"/>
  <c r="AA415" i="22" s="1"/>
  <c r="CR78" i="17"/>
  <c r="E415" i="22" s="1"/>
  <c r="CQ78" i="17"/>
  <c r="D415" i="22" s="1"/>
  <c r="Q415" i="22" s="1"/>
  <c r="R415" i="22" s="1"/>
  <c r="S415" i="22" s="1"/>
  <c r="CP78" i="17"/>
  <c r="C415" i="22" s="1"/>
  <c r="B78" i="17"/>
  <c r="A78" i="17"/>
  <c r="A415" i="22" s="1"/>
  <c r="AF415" i="22" s="1"/>
  <c r="CW77" i="17"/>
  <c r="I414" i="22" s="1"/>
  <c r="AC414" i="22" s="1"/>
  <c r="AD414" i="22" s="1"/>
  <c r="AE414" i="22" s="1"/>
  <c r="CV77" i="17"/>
  <c r="H414" i="22" s="1"/>
  <c r="U414" i="22" s="1"/>
  <c r="V414" i="22" s="1"/>
  <c r="W414" i="22" s="1"/>
  <c r="CU77" i="17"/>
  <c r="G414" i="22" s="1"/>
  <c r="CS77" i="17"/>
  <c r="CT77" i="17" s="1"/>
  <c r="F414" i="22" s="1"/>
  <c r="Y414" i="22" s="1"/>
  <c r="Z414" i="22" s="1"/>
  <c r="AA414" i="22" s="1"/>
  <c r="CR77" i="17"/>
  <c r="E414" i="22" s="1"/>
  <c r="CQ77" i="17"/>
  <c r="D414" i="22" s="1"/>
  <c r="Q414" i="22" s="1"/>
  <c r="R414" i="22" s="1"/>
  <c r="S414" i="22" s="1"/>
  <c r="CP77" i="17"/>
  <c r="C414" i="22" s="1"/>
  <c r="B77" i="17"/>
  <c r="A77" i="17"/>
  <c r="A414" i="22" s="1"/>
  <c r="AF414" i="22" s="1"/>
  <c r="CW76" i="17"/>
  <c r="I413" i="22" s="1"/>
  <c r="AC413" i="22" s="1"/>
  <c r="AD413" i="22" s="1"/>
  <c r="AE413" i="22" s="1"/>
  <c r="CV76" i="17"/>
  <c r="H413" i="22" s="1"/>
  <c r="U413" i="22" s="1"/>
  <c r="V413" i="22" s="1"/>
  <c r="W413" i="22" s="1"/>
  <c r="CU76" i="17"/>
  <c r="G413" i="22" s="1"/>
  <c r="CS76" i="17"/>
  <c r="CR76" i="17"/>
  <c r="E413" i="22" s="1"/>
  <c r="CQ76" i="17"/>
  <c r="D413" i="22" s="1"/>
  <c r="Q413" i="22" s="1"/>
  <c r="R413" i="22" s="1"/>
  <c r="S413" i="22" s="1"/>
  <c r="CP76" i="17"/>
  <c r="C413" i="22" s="1"/>
  <c r="B76" i="17"/>
  <c r="A76" i="17"/>
  <c r="A413" i="22" s="1"/>
  <c r="AF413" i="22" s="1"/>
  <c r="CW75" i="17"/>
  <c r="I412" i="22" s="1"/>
  <c r="AC412" i="22" s="1"/>
  <c r="AD412" i="22" s="1"/>
  <c r="AE412" i="22" s="1"/>
  <c r="CV75" i="17"/>
  <c r="H412" i="22" s="1"/>
  <c r="U412" i="22" s="1"/>
  <c r="V412" i="22" s="1"/>
  <c r="W412" i="22" s="1"/>
  <c r="CU75" i="17"/>
  <c r="G412" i="22" s="1"/>
  <c r="CS75" i="17"/>
  <c r="CT75" i="17" s="1"/>
  <c r="F412" i="22" s="1"/>
  <c r="Y412" i="22" s="1"/>
  <c r="Z412" i="22" s="1"/>
  <c r="AA412" i="22" s="1"/>
  <c r="CR75" i="17"/>
  <c r="E412" i="22" s="1"/>
  <c r="CQ75" i="17"/>
  <c r="D412" i="22" s="1"/>
  <c r="Q412" i="22" s="1"/>
  <c r="R412" i="22" s="1"/>
  <c r="S412" i="22" s="1"/>
  <c r="CP75" i="17"/>
  <c r="C412" i="22" s="1"/>
  <c r="B75" i="17"/>
  <c r="A75" i="17"/>
  <c r="A412" i="22" s="1"/>
  <c r="AF412" i="22" s="1"/>
  <c r="CW74" i="17"/>
  <c r="I411" i="22" s="1"/>
  <c r="AC411" i="22" s="1"/>
  <c r="AD411" i="22" s="1"/>
  <c r="AE411" i="22" s="1"/>
  <c r="CV74" i="17"/>
  <c r="H411" i="22" s="1"/>
  <c r="U411" i="22" s="1"/>
  <c r="V411" i="22" s="1"/>
  <c r="W411" i="22" s="1"/>
  <c r="CU74" i="17"/>
  <c r="G411" i="22" s="1"/>
  <c r="CT74" i="17"/>
  <c r="F411" i="22" s="1"/>
  <c r="Y411" i="22" s="1"/>
  <c r="Z411" i="22" s="1"/>
  <c r="AA411" i="22" s="1"/>
  <c r="CS74" i="17"/>
  <c r="CR74" i="17"/>
  <c r="E411" i="22" s="1"/>
  <c r="CQ74" i="17"/>
  <c r="D411" i="22" s="1"/>
  <c r="Q411" i="22" s="1"/>
  <c r="R411" i="22" s="1"/>
  <c r="S411" i="22" s="1"/>
  <c r="CP74" i="17"/>
  <c r="C411" i="22" s="1"/>
  <c r="B74" i="17"/>
  <c r="A74" i="17"/>
  <c r="A411" i="22" s="1"/>
  <c r="AF411" i="22" s="1"/>
  <c r="CW73" i="17"/>
  <c r="I410" i="22" s="1"/>
  <c r="AC410" i="22" s="1"/>
  <c r="AD410" i="22" s="1"/>
  <c r="AE410" i="22" s="1"/>
  <c r="CV73" i="17"/>
  <c r="H410" i="22" s="1"/>
  <c r="U410" i="22" s="1"/>
  <c r="V410" i="22" s="1"/>
  <c r="W410" i="22" s="1"/>
  <c r="CU73" i="17"/>
  <c r="G410" i="22" s="1"/>
  <c r="CS73" i="17"/>
  <c r="CT73" i="17" s="1"/>
  <c r="F410" i="22" s="1"/>
  <c r="Y410" i="22" s="1"/>
  <c r="Z410" i="22" s="1"/>
  <c r="AA410" i="22" s="1"/>
  <c r="CR73" i="17"/>
  <c r="E410" i="22" s="1"/>
  <c r="CQ73" i="17"/>
  <c r="D410" i="22" s="1"/>
  <c r="Q410" i="22" s="1"/>
  <c r="R410" i="22" s="1"/>
  <c r="S410" i="22" s="1"/>
  <c r="CP73" i="17"/>
  <c r="C410" i="22" s="1"/>
  <c r="B73" i="17"/>
  <c r="A73" i="17"/>
  <c r="A410" i="22" s="1"/>
  <c r="AF410" i="22" s="1"/>
  <c r="CX72" i="17"/>
  <c r="J409" i="22" s="1"/>
  <c r="M409" i="22" s="1"/>
  <c r="N409" i="22" s="1"/>
  <c r="O409" i="22" s="1"/>
  <c r="CW72" i="17"/>
  <c r="I409" i="22" s="1"/>
  <c r="AC409" i="22" s="1"/>
  <c r="AD409" i="22" s="1"/>
  <c r="AE409" i="22" s="1"/>
  <c r="CV72" i="17"/>
  <c r="H409" i="22" s="1"/>
  <c r="U409" i="22" s="1"/>
  <c r="V409" i="22" s="1"/>
  <c r="W409" i="22" s="1"/>
  <c r="CU72" i="17"/>
  <c r="G409" i="22" s="1"/>
  <c r="CS72" i="17"/>
  <c r="CT72" i="17" s="1"/>
  <c r="F409" i="22" s="1"/>
  <c r="Y409" i="22" s="1"/>
  <c r="Z409" i="22" s="1"/>
  <c r="AA409" i="22" s="1"/>
  <c r="CR72" i="17"/>
  <c r="E409" i="22" s="1"/>
  <c r="CQ72" i="17"/>
  <c r="D409" i="22" s="1"/>
  <c r="Q409" i="22" s="1"/>
  <c r="R409" i="22" s="1"/>
  <c r="S409" i="22" s="1"/>
  <c r="CP72" i="17"/>
  <c r="C409" i="22" s="1"/>
  <c r="B72" i="17"/>
  <c r="A72" i="17"/>
  <c r="A409" i="22" s="1"/>
  <c r="AF409" i="22" s="1"/>
  <c r="CX71" i="17"/>
  <c r="J408" i="22" s="1"/>
  <c r="M408" i="22" s="1"/>
  <c r="N408" i="22" s="1"/>
  <c r="O408" i="22" s="1"/>
  <c r="CW71" i="17"/>
  <c r="I408" i="22" s="1"/>
  <c r="AC408" i="22" s="1"/>
  <c r="AD408" i="22" s="1"/>
  <c r="AE408" i="22" s="1"/>
  <c r="CV71" i="17"/>
  <c r="H408" i="22" s="1"/>
  <c r="U408" i="22" s="1"/>
  <c r="V408" i="22" s="1"/>
  <c r="W408" i="22" s="1"/>
  <c r="CU71" i="17"/>
  <c r="G408" i="22" s="1"/>
  <c r="CS71" i="17"/>
  <c r="CT71" i="17" s="1"/>
  <c r="F408" i="22" s="1"/>
  <c r="Y408" i="22" s="1"/>
  <c r="Z408" i="22" s="1"/>
  <c r="AA408" i="22" s="1"/>
  <c r="CR71" i="17"/>
  <c r="E408" i="22" s="1"/>
  <c r="CQ71" i="17"/>
  <c r="D408" i="22" s="1"/>
  <c r="Q408" i="22" s="1"/>
  <c r="R408" i="22" s="1"/>
  <c r="S408" i="22" s="1"/>
  <c r="CP71" i="17"/>
  <c r="C408" i="22" s="1"/>
  <c r="B71" i="17"/>
  <c r="A71" i="17"/>
  <c r="A408" i="22" s="1"/>
  <c r="AF408" i="22" s="1"/>
  <c r="CW70" i="17"/>
  <c r="I407" i="22" s="1"/>
  <c r="AC407" i="22" s="1"/>
  <c r="AD407" i="22" s="1"/>
  <c r="AE407" i="22" s="1"/>
  <c r="CV70" i="17"/>
  <c r="H407" i="22" s="1"/>
  <c r="U407" i="22" s="1"/>
  <c r="V407" i="22" s="1"/>
  <c r="W407" i="22" s="1"/>
  <c r="CU70" i="17"/>
  <c r="G407" i="22" s="1"/>
  <c r="CT70" i="17"/>
  <c r="F407" i="22" s="1"/>
  <c r="Y407" i="22" s="1"/>
  <c r="Z407" i="22" s="1"/>
  <c r="AA407" i="22" s="1"/>
  <c r="CS70" i="17"/>
  <c r="CR70" i="17"/>
  <c r="E407" i="22" s="1"/>
  <c r="CQ70" i="17"/>
  <c r="D407" i="22" s="1"/>
  <c r="Q407" i="22" s="1"/>
  <c r="R407" i="22" s="1"/>
  <c r="S407" i="22" s="1"/>
  <c r="CP70" i="17"/>
  <c r="C407" i="22" s="1"/>
  <c r="B70" i="17"/>
  <c r="A70" i="17"/>
  <c r="A407" i="22" s="1"/>
  <c r="AF407" i="22" s="1"/>
  <c r="CX69" i="17"/>
  <c r="J406" i="22" s="1"/>
  <c r="M406" i="22" s="1"/>
  <c r="N406" i="22" s="1"/>
  <c r="O406" i="22" s="1"/>
  <c r="CW69" i="17"/>
  <c r="I406" i="22" s="1"/>
  <c r="AC406" i="22" s="1"/>
  <c r="AD406" i="22" s="1"/>
  <c r="AE406" i="22" s="1"/>
  <c r="CV69" i="17"/>
  <c r="H406" i="22" s="1"/>
  <c r="U406" i="22" s="1"/>
  <c r="V406" i="22" s="1"/>
  <c r="W406" i="22" s="1"/>
  <c r="CU69" i="17"/>
  <c r="G406" i="22" s="1"/>
  <c r="CS69" i="17"/>
  <c r="CT69" i="17" s="1"/>
  <c r="F406" i="22" s="1"/>
  <c r="Y406" i="22" s="1"/>
  <c r="Z406" i="22" s="1"/>
  <c r="AA406" i="22" s="1"/>
  <c r="CR69" i="17"/>
  <c r="E406" i="22" s="1"/>
  <c r="CQ69" i="17"/>
  <c r="D406" i="22" s="1"/>
  <c r="Q406" i="22" s="1"/>
  <c r="R406" i="22" s="1"/>
  <c r="S406" i="22" s="1"/>
  <c r="CP69" i="17"/>
  <c r="C406" i="22" s="1"/>
  <c r="B69" i="17"/>
  <c r="A69" i="17"/>
  <c r="A406" i="22" s="1"/>
  <c r="AF406" i="22" s="1"/>
  <c r="CW68" i="17"/>
  <c r="CV68" i="17"/>
  <c r="H405" i="22" s="1"/>
  <c r="U405" i="22" s="1"/>
  <c r="V405" i="22" s="1"/>
  <c r="W405" i="22" s="1"/>
  <c r="CU68" i="17"/>
  <c r="G405" i="22" s="1"/>
  <c r="CT68" i="17"/>
  <c r="F405" i="22" s="1"/>
  <c r="Y405" i="22" s="1"/>
  <c r="Z405" i="22" s="1"/>
  <c r="AA405" i="22" s="1"/>
  <c r="CS68" i="17"/>
  <c r="CR68" i="17"/>
  <c r="E405" i="22" s="1"/>
  <c r="CQ68" i="17"/>
  <c r="D405" i="22" s="1"/>
  <c r="Q405" i="22" s="1"/>
  <c r="R405" i="22" s="1"/>
  <c r="S405" i="22" s="1"/>
  <c r="CP68" i="17"/>
  <c r="C405" i="22" s="1"/>
  <c r="B68" i="17"/>
  <c r="A68" i="17"/>
  <c r="A405" i="22" s="1"/>
  <c r="AF405" i="22" s="1"/>
  <c r="CW67" i="17"/>
  <c r="I404" i="22" s="1"/>
  <c r="AC404" i="22" s="1"/>
  <c r="AD404" i="22" s="1"/>
  <c r="AE404" i="22" s="1"/>
  <c r="CV67" i="17"/>
  <c r="CU67" i="17"/>
  <c r="G404" i="22" s="1"/>
  <c r="CS67" i="17"/>
  <c r="CT67" i="17" s="1"/>
  <c r="F404" i="22" s="1"/>
  <c r="Y404" i="22" s="1"/>
  <c r="Z404" i="22" s="1"/>
  <c r="AA404" i="22" s="1"/>
  <c r="CR67" i="17"/>
  <c r="E404" i="22" s="1"/>
  <c r="CQ67" i="17"/>
  <c r="D404" i="22" s="1"/>
  <c r="Q404" i="22" s="1"/>
  <c r="R404" i="22" s="1"/>
  <c r="S404" i="22" s="1"/>
  <c r="CP67" i="17"/>
  <c r="C404" i="22" s="1"/>
  <c r="B67" i="17"/>
  <c r="A67" i="17"/>
  <c r="A404" i="22" s="1"/>
  <c r="AF404" i="22" s="1"/>
  <c r="CW66" i="17"/>
  <c r="I403" i="22" s="1"/>
  <c r="AC403" i="22" s="1"/>
  <c r="AD403" i="22" s="1"/>
  <c r="AE403" i="22" s="1"/>
  <c r="CV66" i="17"/>
  <c r="H403" i="22" s="1"/>
  <c r="U403" i="22" s="1"/>
  <c r="V403" i="22" s="1"/>
  <c r="W403" i="22" s="1"/>
  <c r="CU66" i="17"/>
  <c r="CS66" i="17"/>
  <c r="CR66" i="17"/>
  <c r="E403" i="22" s="1"/>
  <c r="CQ66" i="17"/>
  <c r="D403" i="22" s="1"/>
  <c r="Q403" i="22" s="1"/>
  <c r="R403" i="22" s="1"/>
  <c r="S403" i="22" s="1"/>
  <c r="CP66" i="17"/>
  <c r="C403" i="22" s="1"/>
  <c r="B66" i="17"/>
  <c r="A66" i="17"/>
  <c r="A403" i="22" s="1"/>
  <c r="AF403" i="22" s="1"/>
  <c r="P61" i="17"/>
  <c r="Q432" i="21" s="1"/>
  <c r="O61" i="17"/>
  <c r="P432" i="21" s="1"/>
  <c r="N61" i="17"/>
  <c r="O432" i="21" s="1"/>
  <c r="M61" i="17"/>
  <c r="N432" i="21" s="1"/>
  <c r="L61" i="17"/>
  <c r="M432" i="21" s="1"/>
  <c r="AS432" i="21" s="1"/>
  <c r="AT432" i="21" s="1"/>
  <c r="AU432" i="21" s="1"/>
  <c r="K61" i="17"/>
  <c r="L432" i="21" s="1"/>
  <c r="J61" i="17"/>
  <c r="K432" i="21" s="1"/>
  <c r="I61" i="17"/>
  <c r="J432" i="21" s="1"/>
  <c r="AK432" i="21" s="1"/>
  <c r="AL432" i="21" s="1"/>
  <c r="AM432" i="21" s="1"/>
  <c r="H61" i="17"/>
  <c r="I432" i="21" s="1"/>
  <c r="AG432" i="21" s="1"/>
  <c r="AH432" i="21" s="1"/>
  <c r="AI432" i="21" s="1"/>
  <c r="G61" i="17"/>
  <c r="H432" i="21" s="1"/>
  <c r="F61" i="17"/>
  <c r="G432" i="21" s="1"/>
  <c r="E61" i="17"/>
  <c r="F432" i="21" s="1"/>
  <c r="AO432" i="21" s="1"/>
  <c r="AP432" i="21" s="1"/>
  <c r="AQ432" i="21" s="1"/>
  <c r="D61" i="17"/>
  <c r="E432" i="21" s="1"/>
  <c r="AW432" i="21" s="1"/>
  <c r="AX432" i="21" s="1"/>
  <c r="AY432" i="21" s="1"/>
  <c r="C61" i="17"/>
  <c r="D432" i="21" s="1"/>
  <c r="B61" i="17"/>
  <c r="B432" i="21" s="1"/>
  <c r="A61" i="17"/>
  <c r="A432" i="21" s="1"/>
  <c r="P60" i="17"/>
  <c r="Q431" i="21" s="1"/>
  <c r="O60" i="17"/>
  <c r="P431" i="21" s="1"/>
  <c r="N60" i="17"/>
  <c r="O431" i="21" s="1"/>
  <c r="M60" i="17"/>
  <c r="N431" i="21" s="1"/>
  <c r="L60" i="17"/>
  <c r="M431" i="21" s="1"/>
  <c r="AS431" i="21" s="1"/>
  <c r="AT431" i="21" s="1"/>
  <c r="AU431" i="21" s="1"/>
  <c r="K60" i="17"/>
  <c r="L431" i="21" s="1"/>
  <c r="J60" i="17"/>
  <c r="K431" i="21" s="1"/>
  <c r="I60" i="17"/>
  <c r="J431" i="21" s="1"/>
  <c r="AK431" i="21" s="1"/>
  <c r="AL431" i="21" s="1"/>
  <c r="AM431" i="21" s="1"/>
  <c r="H60" i="17"/>
  <c r="I431" i="21" s="1"/>
  <c r="AG431" i="21" s="1"/>
  <c r="AH431" i="21" s="1"/>
  <c r="AI431" i="21" s="1"/>
  <c r="G60" i="17"/>
  <c r="H431" i="21" s="1"/>
  <c r="F60" i="17"/>
  <c r="G431" i="21" s="1"/>
  <c r="E60" i="17"/>
  <c r="F431" i="21" s="1"/>
  <c r="AO431" i="21" s="1"/>
  <c r="AP431" i="21" s="1"/>
  <c r="AQ431" i="21" s="1"/>
  <c r="D60" i="17"/>
  <c r="E431" i="21" s="1"/>
  <c r="AW431" i="21" s="1"/>
  <c r="AX431" i="21" s="1"/>
  <c r="AY431" i="21" s="1"/>
  <c r="C60" i="17"/>
  <c r="D431" i="21" s="1"/>
  <c r="B60" i="17"/>
  <c r="B431" i="21" s="1"/>
  <c r="A60" i="17"/>
  <c r="A431" i="21" s="1"/>
  <c r="P59" i="17"/>
  <c r="Q430" i="21" s="1"/>
  <c r="O59" i="17"/>
  <c r="P430" i="21" s="1"/>
  <c r="N59" i="17"/>
  <c r="O430" i="21" s="1"/>
  <c r="M59" i="17"/>
  <c r="N430" i="21" s="1"/>
  <c r="L59" i="17"/>
  <c r="M430" i="21" s="1"/>
  <c r="AS430" i="21" s="1"/>
  <c r="AT430" i="21" s="1"/>
  <c r="AU430" i="21" s="1"/>
  <c r="K59" i="17"/>
  <c r="L430" i="21" s="1"/>
  <c r="J59" i="17"/>
  <c r="K430" i="21" s="1"/>
  <c r="I59" i="17"/>
  <c r="J430" i="21" s="1"/>
  <c r="AK430" i="21" s="1"/>
  <c r="AL430" i="21" s="1"/>
  <c r="AM430" i="21" s="1"/>
  <c r="H59" i="17"/>
  <c r="I430" i="21" s="1"/>
  <c r="AG430" i="21" s="1"/>
  <c r="AH430" i="21" s="1"/>
  <c r="AI430" i="21" s="1"/>
  <c r="G59" i="17"/>
  <c r="H430" i="21" s="1"/>
  <c r="F59" i="17"/>
  <c r="G430" i="21" s="1"/>
  <c r="E59" i="17"/>
  <c r="F430" i="21" s="1"/>
  <c r="AO430" i="21" s="1"/>
  <c r="AP430" i="21" s="1"/>
  <c r="AQ430" i="21" s="1"/>
  <c r="D59" i="17"/>
  <c r="E430" i="21" s="1"/>
  <c r="AW430" i="21" s="1"/>
  <c r="AX430" i="21" s="1"/>
  <c r="AY430" i="21" s="1"/>
  <c r="C59" i="17"/>
  <c r="D430" i="21" s="1"/>
  <c r="B59" i="17"/>
  <c r="B430" i="21" s="1"/>
  <c r="A59" i="17"/>
  <c r="A430" i="21" s="1"/>
  <c r="P58" i="17"/>
  <c r="Q429" i="21" s="1"/>
  <c r="O58" i="17"/>
  <c r="P429" i="21" s="1"/>
  <c r="N58" i="17"/>
  <c r="O429" i="21" s="1"/>
  <c r="M58" i="17"/>
  <c r="N429" i="21" s="1"/>
  <c r="L58" i="17"/>
  <c r="M429" i="21" s="1"/>
  <c r="AS429" i="21" s="1"/>
  <c r="AT429" i="21" s="1"/>
  <c r="AU429" i="21" s="1"/>
  <c r="K58" i="17"/>
  <c r="L429" i="21" s="1"/>
  <c r="J58" i="17"/>
  <c r="K429" i="21" s="1"/>
  <c r="I58" i="17"/>
  <c r="J429" i="21" s="1"/>
  <c r="AK429" i="21" s="1"/>
  <c r="AL429" i="21" s="1"/>
  <c r="AM429" i="21" s="1"/>
  <c r="H58" i="17"/>
  <c r="I429" i="21" s="1"/>
  <c r="AG429" i="21" s="1"/>
  <c r="AH429" i="21" s="1"/>
  <c r="AI429" i="21" s="1"/>
  <c r="G58" i="17"/>
  <c r="H429" i="21" s="1"/>
  <c r="F58" i="17"/>
  <c r="G429" i="21" s="1"/>
  <c r="E58" i="17"/>
  <c r="F429" i="21" s="1"/>
  <c r="AO429" i="21" s="1"/>
  <c r="AP429" i="21" s="1"/>
  <c r="AQ429" i="21" s="1"/>
  <c r="D58" i="17"/>
  <c r="E429" i="21" s="1"/>
  <c r="AW429" i="21" s="1"/>
  <c r="AX429" i="21" s="1"/>
  <c r="AY429" i="21" s="1"/>
  <c r="C58" i="17"/>
  <c r="D429" i="21" s="1"/>
  <c r="B58" i="17"/>
  <c r="B429" i="21" s="1"/>
  <c r="A58" i="17"/>
  <c r="A429" i="21" s="1"/>
  <c r="P57" i="17"/>
  <c r="Q428" i="21" s="1"/>
  <c r="O57" i="17"/>
  <c r="P428" i="21" s="1"/>
  <c r="N57" i="17"/>
  <c r="O428" i="21" s="1"/>
  <c r="M57" i="17"/>
  <c r="N428" i="21" s="1"/>
  <c r="L57" i="17"/>
  <c r="M428" i="21" s="1"/>
  <c r="AS428" i="21" s="1"/>
  <c r="AT428" i="21" s="1"/>
  <c r="AU428" i="21" s="1"/>
  <c r="K57" i="17"/>
  <c r="L428" i="21" s="1"/>
  <c r="J57" i="17"/>
  <c r="K428" i="21" s="1"/>
  <c r="I57" i="17"/>
  <c r="J428" i="21" s="1"/>
  <c r="AK428" i="21" s="1"/>
  <c r="AL428" i="21" s="1"/>
  <c r="AM428" i="21" s="1"/>
  <c r="H57" i="17"/>
  <c r="I428" i="21" s="1"/>
  <c r="AG428" i="21" s="1"/>
  <c r="AH428" i="21" s="1"/>
  <c r="AI428" i="21" s="1"/>
  <c r="G57" i="17"/>
  <c r="H428" i="21" s="1"/>
  <c r="F57" i="17"/>
  <c r="G428" i="21" s="1"/>
  <c r="E57" i="17"/>
  <c r="F428" i="21" s="1"/>
  <c r="AO428" i="21" s="1"/>
  <c r="AP428" i="21" s="1"/>
  <c r="AQ428" i="21" s="1"/>
  <c r="D57" i="17"/>
  <c r="E428" i="21" s="1"/>
  <c r="AW428" i="21" s="1"/>
  <c r="AX428" i="21" s="1"/>
  <c r="AY428" i="21" s="1"/>
  <c r="C57" i="17"/>
  <c r="D428" i="21" s="1"/>
  <c r="B57" i="17"/>
  <c r="B428" i="21" s="1"/>
  <c r="A57" i="17"/>
  <c r="A428" i="21" s="1"/>
  <c r="P56" i="17"/>
  <c r="Q427" i="21" s="1"/>
  <c r="O56" i="17"/>
  <c r="P427" i="21" s="1"/>
  <c r="N56" i="17"/>
  <c r="O427" i="21" s="1"/>
  <c r="M56" i="17"/>
  <c r="N427" i="21" s="1"/>
  <c r="L56" i="17"/>
  <c r="M427" i="21" s="1"/>
  <c r="AS427" i="21" s="1"/>
  <c r="AT427" i="21" s="1"/>
  <c r="AU427" i="21" s="1"/>
  <c r="K56" i="17"/>
  <c r="L427" i="21" s="1"/>
  <c r="J56" i="17"/>
  <c r="K427" i="21" s="1"/>
  <c r="I56" i="17"/>
  <c r="J427" i="21" s="1"/>
  <c r="AK427" i="21" s="1"/>
  <c r="AL427" i="21" s="1"/>
  <c r="AM427" i="21" s="1"/>
  <c r="H56" i="17"/>
  <c r="I427" i="21" s="1"/>
  <c r="AG427" i="21" s="1"/>
  <c r="AH427" i="21" s="1"/>
  <c r="AI427" i="21" s="1"/>
  <c r="G56" i="17"/>
  <c r="H427" i="21" s="1"/>
  <c r="F56" i="17"/>
  <c r="G427" i="21" s="1"/>
  <c r="E56" i="17"/>
  <c r="F427" i="21" s="1"/>
  <c r="AO427" i="21" s="1"/>
  <c r="AP427" i="21" s="1"/>
  <c r="AQ427" i="21" s="1"/>
  <c r="D56" i="17"/>
  <c r="E427" i="21" s="1"/>
  <c r="AW427" i="21" s="1"/>
  <c r="AX427" i="21" s="1"/>
  <c r="AY427" i="21" s="1"/>
  <c r="C56" i="17"/>
  <c r="D427" i="21" s="1"/>
  <c r="B56" i="17"/>
  <c r="B427" i="21" s="1"/>
  <c r="A56" i="17"/>
  <c r="A427" i="21" s="1"/>
  <c r="P55" i="17"/>
  <c r="Q426" i="21" s="1"/>
  <c r="O55" i="17"/>
  <c r="P426" i="21" s="1"/>
  <c r="N55" i="17"/>
  <c r="O426" i="21" s="1"/>
  <c r="M55" i="17"/>
  <c r="N426" i="21" s="1"/>
  <c r="L55" i="17"/>
  <c r="M426" i="21" s="1"/>
  <c r="AS426" i="21" s="1"/>
  <c r="AT426" i="21" s="1"/>
  <c r="AU426" i="21" s="1"/>
  <c r="K55" i="17"/>
  <c r="L426" i="21" s="1"/>
  <c r="J55" i="17"/>
  <c r="K426" i="21" s="1"/>
  <c r="I55" i="17"/>
  <c r="J426" i="21" s="1"/>
  <c r="AK426" i="21" s="1"/>
  <c r="AL426" i="21" s="1"/>
  <c r="AM426" i="21" s="1"/>
  <c r="H55" i="17"/>
  <c r="I426" i="21" s="1"/>
  <c r="AG426" i="21" s="1"/>
  <c r="AH426" i="21" s="1"/>
  <c r="AI426" i="21" s="1"/>
  <c r="G55" i="17"/>
  <c r="H426" i="21" s="1"/>
  <c r="F55" i="17"/>
  <c r="G426" i="21" s="1"/>
  <c r="E55" i="17"/>
  <c r="F426" i="21" s="1"/>
  <c r="AO426" i="21" s="1"/>
  <c r="AP426" i="21" s="1"/>
  <c r="AQ426" i="21" s="1"/>
  <c r="D55" i="17"/>
  <c r="E426" i="21" s="1"/>
  <c r="AW426" i="21" s="1"/>
  <c r="AX426" i="21" s="1"/>
  <c r="AY426" i="21" s="1"/>
  <c r="C55" i="17"/>
  <c r="D426" i="21" s="1"/>
  <c r="B55" i="17"/>
  <c r="B426" i="21" s="1"/>
  <c r="A55" i="17"/>
  <c r="A426" i="21" s="1"/>
  <c r="P54" i="17"/>
  <c r="Q425" i="21" s="1"/>
  <c r="O54" i="17"/>
  <c r="P425" i="21" s="1"/>
  <c r="N54" i="17"/>
  <c r="O425" i="21" s="1"/>
  <c r="M54" i="17"/>
  <c r="N425" i="21" s="1"/>
  <c r="L54" i="17"/>
  <c r="M425" i="21" s="1"/>
  <c r="AS425" i="21" s="1"/>
  <c r="AT425" i="21" s="1"/>
  <c r="AU425" i="21" s="1"/>
  <c r="K54" i="17"/>
  <c r="L425" i="21" s="1"/>
  <c r="J54" i="17"/>
  <c r="K425" i="21" s="1"/>
  <c r="I54" i="17"/>
  <c r="J425" i="21" s="1"/>
  <c r="AK425" i="21" s="1"/>
  <c r="AL425" i="21" s="1"/>
  <c r="AM425" i="21" s="1"/>
  <c r="H54" i="17"/>
  <c r="I425" i="21" s="1"/>
  <c r="AG425" i="21" s="1"/>
  <c r="AH425" i="21" s="1"/>
  <c r="AI425" i="21" s="1"/>
  <c r="G54" i="17"/>
  <c r="H425" i="21" s="1"/>
  <c r="F54" i="17"/>
  <c r="G425" i="21" s="1"/>
  <c r="E54" i="17"/>
  <c r="F425" i="21" s="1"/>
  <c r="AO425" i="21" s="1"/>
  <c r="AP425" i="21" s="1"/>
  <c r="AQ425" i="21" s="1"/>
  <c r="D54" i="17"/>
  <c r="E425" i="21" s="1"/>
  <c r="AW425" i="21" s="1"/>
  <c r="AX425" i="21" s="1"/>
  <c r="AY425" i="21" s="1"/>
  <c r="C54" i="17"/>
  <c r="D425" i="21" s="1"/>
  <c r="B54" i="17"/>
  <c r="B425" i="21" s="1"/>
  <c r="A54" i="17"/>
  <c r="A425" i="21" s="1"/>
  <c r="P53" i="17"/>
  <c r="Q424" i="21" s="1"/>
  <c r="O53" i="17"/>
  <c r="P424" i="21" s="1"/>
  <c r="N53" i="17"/>
  <c r="O424" i="21" s="1"/>
  <c r="M53" i="17"/>
  <c r="N424" i="21" s="1"/>
  <c r="L53" i="17"/>
  <c r="M424" i="21" s="1"/>
  <c r="AS424" i="21" s="1"/>
  <c r="AT424" i="21" s="1"/>
  <c r="AU424" i="21" s="1"/>
  <c r="K53" i="17"/>
  <c r="L424" i="21" s="1"/>
  <c r="J53" i="17"/>
  <c r="K424" i="21" s="1"/>
  <c r="I53" i="17"/>
  <c r="J424" i="21" s="1"/>
  <c r="AK424" i="21" s="1"/>
  <c r="AL424" i="21" s="1"/>
  <c r="AM424" i="21" s="1"/>
  <c r="H53" i="17"/>
  <c r="I424" i="21" s="1"/>
  <c r="AG424" i="21" s="1"/>
  <c r="AH424" i="21" s="1"/>
  <c r="AI424" i="21" s="1"/>
  <c r="G53" i="17"/>
  <c r="H424" i="21" s="1"/>
  <c r="F53" i="17"/>
  <c r="G424" i="21" s="1"/>
  <c r="E53" i="17"/>
  <c r="F424" i="21" s="1"/>
  <c r="AO424" i="21" s="1"/>
  <c r="AP424" i="21" s="1"/>
  <c r="AQ424" i="21" s="1"/>
  <c r="D53" i="17"/>
  <c r="E424" i="21" s="1"/>
  <c r="AW424" i="21" s="1"/>
  <c r="AX424" i="21" s="1"/>
  <c r="AY424" i="21" s="1"/>
  <c r="C53" i="17"/>
  <c r="D424" i="21" s="1"/>
  <c r="B53" i="17"/>
  <c r="B424" i="21" s="1"/>
  <c r="A53" i="17"/>
  <c r="A424" i="21" s="1"/>
  <c r="P52" i="17"/>
  <c r="Q423" i="21" s="1"/>
  <c r="O52" i="17"/>
  <c r="P423" i="21" s="1"/>
  <c r="N52" i="17"/>
  <c r="O423" i="21" s="1"/>
  <c r="M52" i="17"/>
  <c r="N423" i="21" s="1"/>
  <c r="L52" i="17"/>
  <c r="M423" i="21" s="1"/>
  <c r="AS423" i="21" s="1"/>
  <c r="AT423" i="21" s="1"/>
  <c r="AU423" i="21" s="1"/>
  <c r="K52" i="17"/>
  <c r="L423" i="21" s="1"/>
  <c r="J52" i="17"/>
  <c r="K423" i="21" s="1"/>
  <c r="I52" i="17"/>
  <c r="J423" i="21" s="1"/>
  <c r="AK423" i="21" s="1"/>
  <c r="AL423" i="21" s="1"/>
  <c r="AM423" i="21" s="1"/>
  <c r="H52" i="17"/>
  <c r="I423" i="21" s="1"/>
  <c r="AG423" i="21" s="1"/>
  <c r="AH423" i="21" s="1"/>
  <c r="AI423" i="21" s="1"/>
  <c r="G52" i="17"/>
  <c r="H423" i="21" s="1"/>
  <c r="F52" i="17"/>
  <c r="G423" i="21" s="1"/>
  <c r="E52" i="17"/>
  <c r="F423" i="21" s="1"/>
  <c r="AO423" i="21" s="1"/>
  <c r="AP423" i="21" s="1"/>
  <c r="AQ423" i="21" s="1"/>
  <c r="D52" i="17"/>
  <c r="E423" i="21" s="1"/>
  <c r="AW423" i="21" s="1"/>
  <c r="AX423" i="21" s="1"/>
  <c r="AY423" i="21" s="1"/>
  <c r="C52" i="17"/>
  <c r="D423" i="21" s="1"/>
  <c r="B52" i="17"/>
  <c r="B423" i="21" s="1"/>
  <c r="A52" i="17"/>
  <c r="A423" i="21" s="1"/>
  <c r="P51" i="17"/>
  <c r="Q422" i="21" s="1"/>
  <c r="O51" i="17"/>
  <c r="P422" i="21" s="1"/>
  <c r="N51" i="17"/>
  <c r="O422" i="21" s="1"/>
  <c r="M51" i="17"/>
  <c r="N422" i="21" s="1"/>
  <c r="L51" i="17"/>
  <c r="M422" i="21" s="1"/>
  <c r="AS422" i="21" s="1"/>
  <c r="AT422" i="21" s="1"/>
  <c r="AU422" i="21" s="1"/>
  <c r="K51" i="17"/>
  <c r="L422" i="21" s="1"/>
  <c r="J51" i="17"/>
  <c r="K422" i="21" s="1"/>
  <c r="I51" i="17"/>
  <c r="J422" i="21" s="1"/>
  <c r="AK422" i="21" s="1"/>
  <c r="AL422" i="21" s="1"/>
  <c r="AM422" i="21" s="1"/>
  <c r="H51" i="17"/>
  <c r="I422" i="21" s="1"/>
  <c r="AG422" i="21" s="1"/>
  <c r="AH422" i="21" s="1"/>
  <c r="AI422" i="21" s="1"/>
  <c r="G51" i="17"/>
  <c r="H422" i="21" s="1"/>
  <c r="F51" i="17"/>
  <c r="G422" i="21" s="1"/>
  <c r="E51" i="17"/>
  <c r="F422" i="21" s="1"/>
  <c r="AO422" i="21" s="1"/>
  <c r="AP422" i="21" s="1"/>
  <c r="AQ422" i="21" s="1"/>
  <c r="D51" i="17"/>
  <c r="E422" i="21" s="1"/>
  <c r="AW422" i="21" s="1"/>
  <c r="AX422" i="21" s="1"/>
  <c r="AY422" i="21" s="1"/>
  <c r="C51" i="17"/>
  <c r="D422" i="21" s="1"/>
  <c r="B51" i="17"/>
  <c r="B422" i="21" s="1"/>
  <c r="A51" i="17"/>
  <c r="A422" i="21" s="1"/>
  <c r="P50" i="17"/>
  <c r="Q421" i="21" s="1"/>
  <c r="O50" i="17"/>
  <c r="P421" i="21" s="1"/>
  <c r="N50" i="17"/>
  <c r="O421" i="21" s="1"/>
  <c r="M50" i="17"/>
  <c r="N421" i="21" s="1"/>
  <c r="L50" i="17"/>
  <c r="M421" i="21" s="1"/>
  <c r="AS421" i="21" s="1"/>
  <c r="AT421" i="21" s="1"/>
  <c r="AU421" i="21" s="1"/>
  <c r="K50" i="17"/>
  <c r="L421" i="21" s="1"/>
  <c r="J50" i="17"/>
  <c r="K421" i="21" s="1"/>
  <c r="I50" i="17"/>
  <c r="J421" i="21" s="1"/>
  <c r="AK421" i="21" s="1"/>
  <c r="AL421" i="21" s="1"/>
  <c r="AM421" i="21" s="1"/>
  <c r="H50" i="17"/>
  <c r="I421" i="21" s="1"/>
  <c r="AG421" i="21" s="1"/>
  <c r="AH421" i="21" s="1"/>
  <c r="AI421" i="21" s="1"/>
  <c r="G50" i="17"/>
  <c r="H421" i="21" s="1"/>
  <c r="F50" i="17"/>
  <c r="G421" i="21" s="1"/>
  <c r="E50" i="17"/>
  <c r="F421" i="21" s="1"/>
  <c r="AO421" i="21" s="1"/>
  <c r="AP421" i="21" s="1"/>
  <c r="AQ421" i="21" s="1"/>
  <c r="D50" i="17"/>
  <c r="E421" i="21" s="1"/>
  <c r="AW421" i="21" s="1"/>
  <c r="AX421" i="21" s="1"/>
  <c r="AY421" i="21" s="1"/>
  <c r="C50" i="17"/>
  <c r="D421" i="21" s="1"/>
  <c r="B50" i="17"/>
  <c r="B421" i="21" s="1"/>
  <c r="A50" i="17"/>
  <c r="A421" i="21" s="1"/>
  <c r="P49" i="17"/>
  <c r="Q420" i="21" s="1"/>
  <c r="O49" i="17"/>
  <c r="P420" i="21" s="1"/>
  <c r="N49" i="17"/>
  <c r="O420" i="21" s="1"/>
  <c r="M49" i="17"/>
  <c r="N420" i="21" s="1"/>
  <c r="L49" i="17"/>
  <c r="M420" i="21" s="1"/>
  <c r="AS420" i="21" s="1"/>
  <c r="AT420" i="21" s="1"/>
  <c r="AU420" i="21" s="1"/>
  <c r="K49" i="17"/>
  <c r="L420" i="21" s="1"/>
  <c r="J49" i="17"/>
  <c r="K420" i="21" s="1"/>
  <c r="I49" i="17"/>
  <c r="J420" i="21" s="1"/>
  <c r="AK420" i="21" s="1"/>
  <c r="AL420" i="21" s="1"/>
  <c r="AM420" i="21" s="1"/>
  <c r="H49" i="17"/>
  <c r="I420" i="21" s="1"/>
  <c r="AG420" i="21" s="1"/>
  <c r="AH420" i="21" s="1"/>
  <c r="AI420" i="21" s="1"/>
  <c r="G49" i="17"/>
  <c r="H420" i="21" s="1"/>
  <c r="F49" i="17"/>
  <c r="G420" i="21" s="1"/>
  <c r="E49" i="17"/>
  <c r="F420" i="21" s="1"/>
  <c r="AO420" i="21" s="1"/>
  <c r="AP420" i="21" s="1"/>
  <c r="AQ420" i="21" s="1"/>
  <c r="D49" i="17"/>
  <c r="E420" i="21" s="1"/>
  <c r="AW420" i="21" s="1"/>
  <c r="AX420" i="21" s="1"/>
  <c r="AY420" i="21" s="1"/>
  <c r="C49" i="17"/>
  <c r="D420" i="21" s="1"/>
  <c r="B49" i="17"/>
  <c r="B420" i="21" s="1"/>
  <c r="A49" i="17"/>
  <c r="A420" i="21" s="1"/>
  <c r="P48" i="17"/>
  <c r="Q419" i="21" s="1"/>
  <c r="O48" i="17"/>
  <c r="P419" i="21" s="1"/>
  <c r="N48" i="17"/>
  <c r="O419" i="21" s="1"/>
  <c r="M48" i="17"/>
  <c r="N419" i="21" s="1"/>
  <c r="L48" i="17"/>
  <c r="M419" i="21" s="1"/>
  <c r="AS419" i="21" s="1"/>
  <c r="AT419" i="21" s="1"/>
  <c r="AU419" i="21" s="1"/>
  <c r="K48" i="17"/>
  <c r="L419" i="21" s="1"/>
  <c r="J48" i="17"/>
  <c r="K419" i="21" s="1"/>
  <c r="I48" i="17"/>
  <c r="J419" i="21" s="1"/>
  <c r="AK419" i="21" s="1"/>
  <c r="AL419" i="21" s="1"/>
  <c r="AM419" i="21" s="1"/>
  <c r="H48" i="17"/>
  <c r="I419" i="21" s="1"/>
  <c r="AG419" i="21" s="1"/>
  <c r="AH419" i="21" s="1"/>
  <c r="AI419" i="21" s="1"/>
  <c r="G48" i="17"/>
  <c r="H419" i="21" s="1"/>
  <c r="F48" i="17"/>
  <c r="G419" i="21" s="1"/>
  <c r="E48" i="17"/>
  <c r="F419" i="21" s="1"/>
  <c r="AO419" i="21" s="1"/>
  <c r="AP419" i="21" s="1"/>
  <c r="AQ419" i="21" s="1"/>
  <c r="D48" i="17"/>
  <c r="E419" i="21" s="1"/>
  <c r="AW419" i="21" s="1"/>
  <c r="AX419" i="21" s="1"/>
  <c r="AY419" i="21" s="1"/>
  <c r="C48" i="17"/>
  <c r="D419" i="21" s="1"/>
  <c r="B48" i="17"/>
  <c r="B419" i="21" s="1"/>
  <c r="A48" i="17"/>
  <c r="A419" i="21" s="1"/>
  <c r="P47" i="17"/>
  <c r="Q418" i="21" s="1"/>
  <c r="O47" i="17"/>
  <c r="P418" i="21" s="1"/>
  <c r="N47" i="17"/>
  <c r="O418" i="21" s="1"/>
  <c r="M47" i="17"/>
  <c r="N418" i="21" s="1"/>
  <c r="L47" i="17"/>
  <c r="M418" i="21" s="1"/>
  <c r="AS418" i="21" s="1"/>
  <c r="AT418" i="21" s="1"/>
  <c r="AU418" i="21" s="1"/>
  <c r="K47" i="17"/>
  <c r="L418" i="21" s="1"/>
  <c r="J47" i="17"/>
  <c r="K418" i="21" s="1"/>
  <c r="I47" i="17"/>
  <c r="J418" i="21" s="1"/>
  <c r="AK418" i="21" s="1"/>
  <c r="AL418" i="21" s="1"/>
  <c r="AM418" i="21" s="1"/>
  <c r="H47" i="17"/>
  <c r="I418" i="21" s="1"/>
  <c r="AG418" i="21" s="1"/>
  <c r="AH418" i="21" s="1"/>
  <c r="AI418" i="21" s="1"/>
  <c r="G47" i="17"/>
  <c r="H418" i="21" s="1"/>
  <c r="F47" i="17"/>
  <c r="G418" i="21" s="1"/>
  <c r="E47" i="17"/>
  <c r="F418" i="21" s="1"/>
  <c r="AO418" i="21" s="1"/>
  <c r="AP418" i="21" s="1"/>
  <c r="AQ418" i="21" s="1"/>
  <c r="D47" i="17"/>
  <c r="E418" i="21" s="1"/>
  <c r="AW418" i="21" s="1"/>
  <c r="AX418" i="21" s="1"/>
  <c r="AY418" i="21" s="1"/>
  <c r="C47" i="17"/>
  <c r="D418" i="21" s="1"/>
  <c r="B47" i="17"/>
  <c r="B418" i="21" s="1"/>
  <c r="A47" i="17"/>
  <c r="A418" i="21" s="1"/>
  <c r="P46" i="17"/>
  <c r="Q417" i="21" s="1"/>
  <c r="O46" i="17"/>
  <c r="P417" i="21" s="1"/>
  <c r="N46" i="17"/>
  <c r="O417" i="21" s="1"/>
  <c r="M46" i="17"/>
  <c r="N417" i="21" s="1"/>
  <c r="L46" i="17"/>
  <c r="M417" i="21" s="1"/>
  <c r="AS417" i="21" s="1"/>
  <c r="AT417" i="21" s="1"/>
  <c r="AU417" i="21" s="1"/>
  <c r="K46" i="17"/>
  <c r="L417" i="21" s="1"/>
  <c r="J46" i="17"/>
  <c r="K417" i="21" s="1"/>
  <c r="I46" i="17"/>
  <c r="J417" i="21" s="1"/>
  <c r="AK417" i="21" s="1"/>
  <c r="AL417" i="21" s="1"/>
  <c r="AM417" i="21" s="1"/>
  <c r="H46" i="17"/>
  <c r="I417" i="21" s="1"/>
  <c r="AG417" i="21" s="1"/>
  <c r="AH417" i="21" s="1"/>
  <c r="AI417" i="21" s="1"/>
  <c r="G46" i="17"/>
  <c r="H417" i="21" s="1"/>
  <c r="F46" i="17"/>
  <c r="G417" i="21" s="1"/>
  <c r="E46" i="17"/>
  <c r="F417" i="21" s="1"/>
  <c r="AO417" i="21" s="1"/>
  <c r="AP417" i="21" s="1"/>
  <c r="AQ417" i="21" s="1"/>
  <c r="D46" i="17"/>
  <c r="E417" i="21" s="1"/>
  <c r="AW417" i="21" s="1"/>
  <c r="AX417" i="21" s="1"/>
  <c r="AY417" i="21" s="1"/>
  <c r="C46" i="17"/>
  <c r="D417" i="21" s="1"/>
  <c r="B46" i="17"/>
  <c r="B417" i="21" s="1"/>
  <c r="A46" i="17"/>
  <c r="A417" i="21" s="1"/>
  <c r="P45" i="17"/>
  <c r="Q416" i="21" s="1"/>
  <c r="O45" i="17"/>
  <c r="P416" i="21" s="1"/>
  <c r="N45" i="17"/>
  <c r="O416" i="21" s="1"/>
  <c r="M45" i="17"/>
  <c r="N416" i="21" s="1"/>
  <c r="L45" i="17"/>
  <c r="M416" i="21" s="1"/>
  <c r="AS416" i="21" s="1"/>
  <c r="AT416" i="21" s="1"/>
  <c r="AU416" i="21" s="1"/>
  <c r="K45" i="17"/>
  <c r="L416" i="21" s="1"/>
  <c r="J45" i="17"/>
  <c r="K416" i="21" s="1"/>
  <c r="I45" i="17"/>
  <c r="J416" i="21" s="1"/>
  <c r="AK416" i="21" s="1"/>
  <c r="AL416" i="21" s="1"/>
  <c r="AM416" i="21" s="1"/>
  <c r="H45" i="17"/>
  <c r="I416" i="21" s="1"/>
  <c r="AG416" i="21" s="1"/>
  <c r="AH416" i="21" s="1"/>
  <c r="AI416" i="21" s="1"/>
  <c r="G45" i="17"/>
  <c r="H416" i="21" s="1"/>
  <c r="F45" i="17"/>
  <c r="G416" i="21" s="1"/>
  <c r="E45" i="17"/>
  <c r="F416" i="21" s="1"/>
  <c r="AO416" i="21" s="1"/>
  <c r="AP416" i="21" s="1"/>
  <c r="AQ416" i="21" s="1"/>
  <c r="D45" i="17"/>
  <c r="E416" i="21" s="1"/>
  <c r="AW416" i="21" s="1"/>
  <c r="AX416" i="21" s="1"/>
  <c r="AY416" i="21" s="1"/>
  <c r="C45" i="17"/>
  <c r="D416" i="21" s="1"/>
  <c r="B45" i="17"/>
  <c r="B416" i="21" s="1"/>
  <c r="A45" i="17"/>
  <c r="A416" i="21" s="1"/>
  <c r="P44" i="17"/>
  <c r="Q415" i="21" s="1"/>
  <c r="O44" i="17"/>
  <c r="P415" i="21" s="1"/>
  <c r="N44" i="17"/>
  <c r="O415" i="21" s="1"/>
  <c r="M44" i="17"/>
  <c r="N415" i="21" s="1"/>
  <c r="L44" i="17"/>
  <c r="M415" i="21" s="1"/>
  <c r="AS415" i="21" s="1"/>
  <c r="AT415" i="21" s="1"/>
  <c r="AU415" i="21" s="1"/>
  <c r="K44" i="17"/>
  <c r="L415" i="21" s="1"/>
  <c r="J44" i="17"/>
  <c r="K415" i="21" s="1"/>
  <c r="I44" i="17"/>
  <c r="J415" i="21" s="1"/>
  <c r="AK415" i="21" s="1"/>
  <c r="AL415" i="21" s="1"/>
  <c r="AM415" i="21" s="1"/>
  <c r="H44" i="17"/>
  <c r="I415" i="21" s="1"/>
  <c r="AG415" i="21" s="1"/>
  <c r="AH415" i="21" s="1"/>
  <c r="AI415" i="21" s="1"/>
  <c r="G44" i="17"/>
  <c r="H415" i="21" s="1"/>
  <c r="F44" i="17"/>
  <c r="G415" i="21" s="1"/>
  <c r="E44" i="17"/>
  <c r="F415" i="21" s="1"/>
  <c r="AO415" i="21" s="1"/>
  <c r="AP415" i="21" s="1"/>
  <c r="AQ415" i="21" s="1"/>
  <c r="D44" i="17"/>
  <c r="E415" i="21" s="1"/>
  <c r="AW415" i="21" s="1"/>
  <c r="AX415" i="21" s="1"/>
  <c r="AY415" i="21" s="1"/>
  <c r="C44" i="17"/>
  <c r="D415" i="21" s="1"/>
  <c r="B44" i="17"/>
  <c r="B415" i="21" s="1"/>
  <c r="A44" i="17"/>
  <c r="A415" i="21" s="1"/>
  <c r="P43" i="17"/>
  <c r="Q414" i="21" s="1"/>
  <c r="O43" i="17"/>
  <c r="P414" i="21" s="1"/>
  <c r="N43" i="17"/>
  <c r="O414" i="21" s="1"/>
  <c r="M43" i="17"/>
  <c r="N414" i="21" s="1"/>
  <c r="L43" i="17"/>
  <c r="M414" i="21" s="1"/>
  <c r="AS414" i="21" s="1"/>
  <c r="AT414" i="21" s="1"/>
  <c r="AU414" i="21" s="1"/>
  <c r="K43" i="17"/>
  <c r="L414" i="21" s="1"/>
  <c r="J43" i="17"/>
  <c r="K414" i="21" s="1"/>
  <c r="I43" i="17"/>
  <c r="J414" i="21" s="1"/>
  <c r="AK414" i="21" s="1"/>
  <c r="AL414" i="21" s="1"/>
  <c r="AM414" i="21" s="1"/>
  <c r="H43" i="17"/>
  <c r="I414" i="21" s="1"/>
  <c r="AG414" i="21" s="1"/>
  <c r="AH414" i="21" s="1"/>
  <c r="AI414" i="21" s="1"/>
  <c r="G43" i="17"/>
  <c r="H414" i="21" s="1"/>
  <c r="F43" i="17"/>
  <c r="G414" i="21" s="1"/>
  <c r="E43" i="17"/>
  <c r="F414" i="21" s="1"/>
  <c r="AO414" i="21" s="1"/>
  <c r="AP414" i="21" s="1"/>
  <c r="AQ414" i="21" s="1"/>
  <c r="D43" i="17"/>
  <c r="E414" i="21" s="1"/>
  <c r="AW414" i="21" s="1"/>
  <c r="AX414" i="21" s="1"/>
  <c r="AY414" i="21" s="1"/>
  <c r="C43" i="17"/>
  <c r="D414" i="21" s="1"/>
  <c r="B43" i="17"/>
  <c r="B414" i="21" s="1"/>
  <c r="A43" i="17"/>
  <c r="A414" i="21" s="1"/>
  <c r="P42" i="17"/>
  <c r="Q413" i="21" s="1"/>
  <c r="O42" i="17"/>
  <c r="P413" i="21" s="1"/>
  <c r="N42" i="17"/>
  <c r="O413" i="21" s="1"/>
  <c r="M42" i="17"/>
  <c r="N413" i="21" s="1"/>
  <c r="L42" i="17"/>
  <c r="M413" i="21" s="1"/>
  <c r="AS413" i="21" s="1"/>
  <c r="AT413" i="21" s="1"/>
  <c r="AU413" i="21" s="1"/>
  <c r="K42" i="17"/>
  <c r="L413" i="21" s="1"/>
  <c r="J42" i="17"/>
  <c r="K413" i="21" s="1"/>
  <c r="I42" i="17"/>
  <c r="J413" i="21" s="1"/>
  <c r="AK413" i="21" s="1"/>
  <c r="AL413" i="21" s="1"/>
  <c r="AM413" i="21" s="1"/>
  <c r="H42" i="17"/>
  <c r="I413" i="21" s="1"/>
  <c r="AG413" i="21" s="1"/>
  <c r="AH413" i="21" s="1"/>
  <c r="AI413" i="21" s="1"/>
  <c r="G42" i="17"/>
  <c r="H413" i="21" s="1"/>
  <c r="F42" i="17"/>
  <c r="G413" i="21" s="1"/>
  <c r="E42" i="17"/>
  <c r="F413" i="21" s="1"/>
  <c r="AO413" i="21" s="1"/>
  <c r="AP413" i="21" s="1"/>
  <c r="AQ413" i="21" s="1"/>
  <c r="D42" i="17"/>
  <c r="E413" i="21" s="1"/>
  <c r="AW413" i="21" s="1"/>
  <c r="AX413" i="21" s="1"/>
  <c r="AY413" i="21" s="1"/>
  <c r="C42" i="17"/>
  <c r="D413" i="21" s="1"/>
  <c r="B42" i="17"/>
  <c r="B413" i="21" s="1"/>
  <c r="A42" i="17"/>
  <c r="A413" i="21" s="1"/>
  <c r="P41" i="17"/>
  <c r="Q412" i="21" s="1"/>
  <c r="O41" i="17"/>
  <c r="P412" i="21" s="1"/>
  <c r="N41" i="17"/>
  <c r="O412" i="21" s="1"/>
  <c r="M41" i="17"/>
  <c r="N412" i="21" s="1"/>
  <c r="L41" i="17"/>
  <c r="M412" i="21" s="1"/>
  <c r="AS412" i="21" s="1"/>
  <c r="AT412" i="21" s="1"/>
  <c r="AU412" i="21" s="1"/>
  <c r="K41" i="17"/>
  <c r="L412" i="21" s="1"/>
  <c r="J41" i="17"/>
  <c r="K412" i="21" s="1"/>
  <c r="I41" i="17"/>
  <c r="J412" i="21" s="1"/>
  <c r="AK412" i="21" s="1"/>
  <c r="AL412" i="21" s="1"/>
  <c r="AM412" i="21" s="1"/>
  <c r="H41" i="17"/>
  <c r="I412" i="21" s="1"/>
  <c r="AG412" i="21" s="1"/>
  <c r="AH412" i="21" s="1"/>
  <c r="AI412" i="21" s="1"/>
  <c r="G41" i="17"/>
  <c r="H412" i="21" s="1"/>
  <c r="F41" i="17"/>
  <c r="G412" i="21" s="1"/>
  <c r="E41" i="17"/>
  <c r="F412" i="21" s="1"/>
  <c r="AO412" i="21" s="1"/>
  <c r="AP412" i="21" s="1"/>
  <c r="AQ412" i="21" s="1"/>
  <c r="D41" i="17"/>
  <c r="E412" i="21" s="1"/>
  <c r="AW412" i="21" s="1"/>
  <c r="AX412" i="21" s="1"/>
  <c r="AY412" i="21" s="1"/>
  <c r="C41" i="17"/>
  <c r="D412" i="21" s="1"/>
  <c r="B41" i="17"/>
  <c r="B412" i="21" s="1"/>
  <c r="A41" i="17"/>
  <c r="A412" i="21" s="1"/>
  <c r="P40" i="17"/>
  <c r="Q411" i="21" s="1"/>
  <c r="O40" i="17"/>
  <c r="P411" i="21" s="1"/>
  <c r="N40" i="17"/>
  <c r="O411" i="21" s="1"/>
  <c r="M40" i="17"/>
  <c r="N411" i="21" s="1"/>
  <c r="L40" i="17"/>
  <c r="M411" i="21" s="1"/>
  <c r="AS411" i="21" s="1"/>
  <c r="AT411" i="21" s="1"/>
  <c r="AU411" i="21" s="1"/>
  <c r="K40" i="17"/>
  <c r="L411" i="21" s="1"/>
  <c r="J40" i="17"/>
  <c r="K411" i="21" s="1"/>
  <c r="I40" i="17"/>
  <c r="J411" i="21" s="1"/>
  <c r="AK411" i="21" s="1"/>
  <c r="AL411" i="21" s="1"/>
  <c r="AM411" i="21" s="1"/>
  <c r="H40" i="17"/>
  <c r="I411" i="21" s="1"/>
  <c r="AG411" i="21" s="1"/>
  <c r="AH411" i="21" s="1"/>
  <c r="AI411" i="21" s="1"/>
  <c r="G40" i="17"/>
  <c r="H411" i="21" s="1"/>
  <c r="F40" i="17"/>
  <c r="G411" i="21" s="1"/>
  <c r="E40" i="17"/>
  <c r="F411" i="21" s="1"/>
  <c r="AO411" i="21" s="1"/>
  <c r="AP411" i="21" s="1"/>
  <c r="AQ411" i="21" s="1"/>
  <c r="D40" i="17"/>
  <c r="E411" i="21" s="1"/>
  <c r="AW411" i="21" s="1"/>
  <c r="AX411" i="21" s="1"/>
  <c r="AY411" i="21" s="1"/>
  <c r="C40" i="17"/>
  <c r="D411" i="21" s="1"/>
  <c r="B40" i="17"/>
  <c r="B411" i="21" s="1"/>
  <c r="A40" i="17"/>
  <c r="A411" i="21" s="1"/>
  <c r="P39" i="17"/>
  <c r="Q410" i="21" s="1"/>
  <c r="O39" i="17"/>
  <c r="P410" i="21" s="1"/>
  <c r="N39" i="17"/>
  <c r="O410" i="21" s="1"/>
  <c r="M39" i="17"/>
  <c r="N410" i="21" s="1"/>
  <c r="L39" i="17"/>
  <c r="M410" i="21" s="1"/>
  <c r="AS410" i="21" s="1"/>
  <c r="AT410" i="21" s="1"/>
  <c r="AU410" i="21" s="1"/>
  <c r="K39" i="17"/>
  <c r="L410" i="21" s="1"/>
  <c r="J39" i="17"/>
  <c r="K410" i="21" s="1"/>
  <c r="I39" i="17"/>
  <c r="J410" i="21" s="1"/>
  <c r="AK410" i="21" s="1"/>
  <c r="AL410" i="21" s="1"/>
  <c r="AM410" i="21" s="1"/>
  <c r="H39" i="17"/>
  <c r="I410" i="21" s="1"/>
  <c r="AG410" i="21" s="1"/>
  <c r="AH410" i="21" s="1"/>
  <c r="AI410" i="21" s="1"/>
  <c r="G39" i="17"/>
  <c r="H410" i="21" s="1"/>
  <c r="F39" i="17"/>
  <c r="G410" i="21" s="1"/>
  <c r="E39" i="17"/>
  <c r="F410" i="21" s="1"/>
  <c r="AO410" i="21" s="1"/>
  <c r="AP410" i="21" s="1"/>
  <c r="AQ410" i="21" s="1"/>
  <c r="D39" i="17"/>
  <c r="E410" i="21" s="1"/>
  <c r="AW410" i="21" s="1"/>
  <c r="AX410" i="21" s="1"/>
  <c r="AY410" i="21" s="1"/>
  <c r="C39" i="17"/>
  <c r="D410" i="21" s="1"/>
  <c r="B39" i="17"/>
  <c r="B410" i="21" s="1"/>
  <c r="A39" i="17"/>
  <c r="A410" i="21" s="1"/>
  <c r="AV410" i="21" s="1"/>
  <c r="P38" i="17"/>
  <c r="Q409" i="21" s="1"/>
  <c r="O38" i="17"/>
  <c r="P409" i="21" s="1"/>
  <c r="N38" i="17"/>
  <c r="M38" i="17"/>
  <c r="N409" i="21" s="1"/>
  <c r="L38" i="17"/>
  <c r="M409" i="21" s="1"/>
  <c r="AS409" i="21" s="1"/>
  <c r="AT409" i="21" s="1"/>
  <c r="AU409" i="21" s="1"/>
  <c r="K38" i="17"/>
  <c r="L409" i="21" s="1"/>
  <c r="J38" i="17"/>
  <c r="K409" i="21" s="1"/>
  <c r="I38" i="17"/>
  <c r="J409" i="21" s="1"/>
  <c r="AK409" i="21" s="1"/>
  <c r="AL409" i="21" s="1"/>
  <c r="AM409" i="21" s="1"/>
  <c r="H38" i="17"/>
  <c r="I409" i="21" s="1"/>
  <c r="AG409" i="21" s="1"/>
  <c r="AH409" i="21" s="1"/>
  <c r="AI409" i="21" s="1"/>
  <c r="G38" i="17"/>
  <c r="H409" i="21" s="1"/>
  <c r="F38" i="17"/>
  <c r="G409" i="21" s="1"/>
  <c r="E38" i="17"/>
  <c r="F409" i="21" s="1"/>
  <c r="AO409" i="21" s="1"/>
  <c r="AP409" i="21" s="1"/>
  <c r="AQ409" i="21" s="1"/>
  <c r="D38" i="17"/>
  <c r="E409" i="21" s="1"/>
  <c r="AW409" i="21" s="1"/>
  <c r="AX409" i="21" s="1"/>
  <c r="AY409" i="21" s="1"/>
  <c r="C38" i="17"/>
  <c r="D409" i="21" s="1"/>
  <c r="B38" i="17"/>
  <c r="B409" i="21" s="1"/>
  <c r="A38" i="17"/>
  <c r="A409" i="21" s="1"/>
  <c r="P37" i="17"/>
  <c r="Q408" i="21" s="1"/>
  <c r="O37" i="17"/>
  <c r="P408" i="21" s="1"/>
  <c r="N37" i="17"/>
  <c r="O408" i="21" s="1"/>
  <c r="M37" i="17"/>
  <c r="N408" i="21" s="1"/>
  <c r="L37" i="17"/>
  <c r="M408" i="21" s="1"/>
  <c r="AS408" i="21" s="1"/>
  <c r="AT408" i="21" s="1"/>
  <c r="AU408" i="21" s="1"/>
  <c r="K37" i="17"/>
  <c r="L408" i="21" s="1"/>
  <c r="J37" i="17"/>
  <c r="I37" i="17"/>
  <c r="J408" i="21" s="1"/>
  <c r="AK408" i="21" s="1"/>
  <c r="AL408" i="21" s="1"/>
  <c r="AM408" i="21" s="1"/>
  <c r="H37" i="17"/>
  <c r="I408" i="21" s="1"/>
  <c r="AG408" i="21" s="1"/>
  <c r="AH408" i="21" s="1"/>
  <c r="AI408" i="21" s="1"/>
  <c r="G37" i="17"/>
  <c r="H408" i="21" s="1"/>
  <c r="F37" i="17"/>
  <c r="G408" i="21" s="1"/>
  <c r="E37" i="17"/>
  <c r="F408" i="21" s="1"/>
  <c r="AO408" i="21" s="1"/>
  <c r="AP408" i="21" s="1"/>
  <c r="AQ408" i="21" s="1"/>
  <c r="D37" i="17"/>
  <c r="E408" i="21" s="1"/>
  <c r="AW408" i="21" s="1"/>
  <c r="AX408" i="21" s="1"/>
  <c r="AY408" i="21" s="1"/>
  <c r="C37" i="17"/>
  <c r="D408" i="21" s="1"/>
  <c r="B37" i="17"/>
  <c r="B408" i="21" s="1"/>
  <c r="A37" i="17"/>
  <c r="A408" i="21" s="1"/>
  <c r="IV33" i="17"/>
  <c r="IU33" i="17"/>
  <c r="IT33" i="17"/>
  <c r="IS33" i="17"/>
  <c r="IR33" i="17"/>
  <c r="IQ33" i="17"/>
  <c r="IP33" i="17"/>
  <c r="IO33" i="17"/>
  <c r="IN33" i="17"/>
  <c r="IM33" i="17"/>
  <c r="IL33" i="17"/>
  <c r="IK33" i="17"/>
  <c r="IJ33" i="17"/>
  <c r="II33" i="17"/>
  <c r="IH33" i="17"/>
  <c r="IG33" i="17"/>
  <c r="IE33" i="17"/>
  <c r="ID33" i="17"/>
  <c r="IC33" i="17"/>
  <c r="IB33" i="17"/>
  <c r="IA33" i="17"/>
  <c r="HZ33" i="17"/>
  <c r="HY33" i="17"/>
  <c r="HX33" i="17"/>
  <c r="HW33" i="17"/>
  <c r="HV33" i="17"/>
  <c r="HU33" i="17"/>
  <c r="HT33" i="17"/>
  <c r="HS33" i="17"/>
  <c r="HR33" i="17"/>
  <c r="HQ33" i="17"/>
  <c r="HP33" i="17"/>
  <c r="HN33" i="17"/>
  <c r="HM33" i="17"/>
  <c r="HL33" i="17"/>
  <c r="HK33" i="17"/>
  <c r="HJ33" i="17"/>
  <c r="HI33" i="17"/>
  <c r="HH33" i="17"/>
  <c r="HG33" i="17"/>
  <c r="HF33" i="17"/>
  <c r="HE33" i="17"/>
  <c r="HD33" i="17"/>
  <c r="HC33" i="17"/>
  <c r="HB33" i="17"/>
  <c r="HA33" i="17"/>
  <c r="GZ33" i="17"/>
  <c r="GY33" i="17"/>
  <c r="GW33" i="17"/>
  <c r="GV33" i="17"/>
  <c r="GU33" i="17"/>
  <c r="GT33" i="17"/>
  <c r="GS33" i="17"/>
  <c r="GR33" i="17"/>
  <c r="GQ33" i="17"/>
  <c r="GP33" i="17"/>
  <c r="GO33" i="17"/>
  <c r="GN33" i="17"/>
  <c r="GM33" i="17"/>
  <c r="GL33" i="17"/>
  <c r="GK33" i="17"/>
  <c r="GJ33" i="17"/>
  <c r="GI33" i="17"/>
  <c r="GH33" i="17"/>
  <c r="GF33" i="17"/>
  <c r="GE33" i="17"/>
  <c r="GD33" i="17"/>
  <c r="GC33" i="17"/>
  <c r="GB33" i="17"/>
  <c r="GA33" i="17"/>
  <c r="FZ33" i="17"/>
  <c r="FY33" i="17"/>
  <c r="FX33" i="17"/>
  <c r="FW33" i="17"/>
  <c r="FV33" i="17"/>
  <c r="FU33" i="17"/>
  <c r="FT33" i="17"/>
  <c r="FS33" i="17"/>
  <c r="FR33" i="17"/>
  <c r="FQ33" i="17"/>
  <c r="FO33" i="17"/>
  <c r="FN33" i="17"/>
  <c r="FM33" i="17"/>
  <c r="FL33" i="17"/>
  <c r="FK33" i="17"/>
  <c r="FJ33" i="17"/>
  <c r="FI33" i="17"/>
  <c r="FH33" i="17"/>
  <c r="FG33" i="17"/>
  <c r="FF33" i="17"/>
  <c r="FE33" i="17"/>
  <c r="FD33" i="17"/>
  <c r="FC33" i="17"/>
  <c r="FB33" i="17"/>
  <c r="FA33" i="17"/>
  <c r="EZ33" i="17"/>
  <c r="EX33" i="17"/>
  <c r="EW33" i="17"/>
  <c r="EV33" i="17"/>
  <c r="EU33" i="17"/>
  <c r="ET33" i="17"/>
  <c r="ES33" i="17"/>
  <c r="ER33" i="17"/>
  <c r="EQ33" i="17"/>
  <c r="EP33" i="17"/>
  <c r="EO33" i="17"/>
  <c r="EN33" i="17"/>
  <c r="EM33" i="17"/>
  <c r="EL33" i="17"/>
  <c r="EK33" i="17"/>
  <c r="EJ33" i="17"/>
  <c r="EI33" i="17"/>
  <c r="EG33" i="17"/>
  <c r="EF33" i="17"/>
  <c r="EE33" i="17"/>
  <c r="ED33" i="17"/>
  <c r="EC33" i="17"/>
  <c r="EB33" i="17"/>
  <c r="EA33" i="17"/>
  <c r="DZ33" i="17"/>
  <c r="DY33" i="17"/>
  <c r="DX33" i="17"/>
  <c r="DW33" i="17"/>
  <c r="DV33" i="17"/>
  <c r="DU33" i="17"/>
  <c r="DT33" i="17"/>
  <c r="DS33" i="17"/>
  <c r="DR33" i="17"/>
  <c r="DP33" i="17"/>
  <c r="DO33" i="17"/>
  <c r="DN33" i="17"/>
  <c r="DM33" i="17"/>
  <c r="DL33" i="17"/>
  <c r="DK33" i="17"/>
  <c r="DJ33" i="17"/>
  <c r="DI33" i="17"/>
  <c r="DH33" i="17"/>
  <c r="DG33" i="17"/>
  <c r="DF33" i="17"/>
  <c r="DE33" i="17"/>
  <c r="DD33" i="17"/>
  <c r="DC33" i="17"/>
  <c r="DB33" i="17"/>
  <c r="DA33" i="17"/>
  <c r="CY33" i="17"/>
  <c r="CX33" i="17"/>
  <c r="CW33" i="17"/>
  <c r="CV33" i="17"/>
  <c r="CU33" i="17"/>
  <c r="CT33" i="17"/>
  <c r="CS33" i="17"/>
  <c r="CR33" i="17"/>
  <c r="CQ33" i="17"/>
  <c r="CP33" i="17"/>
  <c r="CO33" i="17"/>
  <c r="CN33" i="17"/>
  <c r="CM33" i="17"/>
  <c r="CL33" i="17"/>
  <c r="CK33" i="17"/>
  <c r="CJ33" i="17"/>
  <c r="CH33" i="17"/>
  <c r="CG33" i="17"/>
  <c r="CF33" i="17"/>
  <c r="CE33" i="17"/>
  <c r="CD33" i="17"/>
  <c r="CC33" i="17"/>
  <c r="CB33" i="17"/>
  <c r="CA33" i="17"/>
  <c r="BZ33" i="17"/>
  <c r="BY33" i="17"/>
  <c r="BX33" i="17"/>
  <c r="BW33" i="17"/>
  <c r="BV33" i="17"/>
  <c r="BU33" i="17"/>
  <c r="BT33" i="17"/>
  <c r="BS33" i="17"/>
  <c r="BQ33" i="17"/>
  <c r="BP33" i="17"/>
  <c r="BO33" i="17"/>
  <c r="BN33" i="17"/>
  <c r="BM33" i="17"/>
  <c r="BL33" i="17"/>
  <c r="BK33" i="17"/>
  <c r="BJ33" i="17"/>
  <c r="BI33" i="17"/>
  <c r="BH33" i="17"/>
  <c r="BG33" i="17"/>
  <c r="BF33" i="17"/>
  <c r="BE33" i="17"/>
  <c r="BD33" i="17"/>
  <c r="BC33" i="17"/>
  <c r="BB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AI32" i="17"/>
  <c r="AH32" i="17"/>
  <c r="R32" i="17"/>
  <c r="R61" i="17" s="1"/>
  <c r="S432" i="21" s="1"/>
  <c r="Q32" i="17"/>
  <c r="Q61" i="17" s="1"/>
  <c r="AI31" i="17"/>
  <c r="AH31" i="17"/>
  <c r="Q60" i="17" s="1"/>
  <c r="R31" i="17"/>
  <c r="R60" i="17" s="1"/>
  <c r="S431" i="21" s="1"/>
  <c r="Q31" i="17"/>
  <c r="AI30" i="17"/>
  <c r="AH30" i="17"/>
  <c r="R30" i="17"/>
  <c r="R59" i="17" s="1"/>
  <c r="S430" i="21" s="1"/>
  <c r="Q30" i="17"/>
  <c r="Q59" i="17" s="1"/>
  <c r="AI29" i="17"/>
  <c r="AH29" i="17"/>
  <c r="R29" i="17"/>
  <c r="R58" i="17" s="1"/>
  <c r="S429" i="21" s="1"/>
  <c r="Q29" i="17"/>
  <c r="Q58" i="17" s="1"/>
  <c r="AI28" i="17"/>
  <c r="AH28" i="17"/>
  <c r="Q57" i="17" s="1"/>
  <c r="R28" i="17"/>
  <c r="R57" i="17" s="1"/>
  <c r="S428" i="21" s="1"/>
  <c r="Q28" i="17"/>
  <c r="AI27" i="17"/>
  <c r="AH27" i="17"/>
  <c r="R27" i="17"/>
  <c r="R56" i="17" s="1"/>
  <c r="S427" i="21" s="1"/>
  <c r="Q27" i="17"/>
  <c r="Q56" i="17" s="1"/>
  <c r="AI26" i="17"/>
  <c r="AH26" i="17"/>
  <c r="R26" i="17"/>
  <c r="R55" i="17" s="1"/>
  <c r="S426" i="21" s="1"/>
  <c r="Q26" i="17"/>
  <c r="Q55" i="17" s="1"/>
  <c r="AI25" i="17"/>
  <c r="AH25" i="17"/>
  <c r="Q54" i="17" s="1"/>
  <c r="R25" i="17"/>
  <c r="R54" i="17" s="1"/>
  <c r="S425" i="21" s="1"/>
  <c r="Q25" i="17"/>
  <c r="AI24" i="17"/>
  <c r="AH24" i="17"/>
  <c r="R24" i="17"/>
  <c r="R53" i="17" s="1"/>
  <c r="S424" i="21" s="1"/>
  <c r="Q24" i="17"/>
  <c r="Q53" i="17" s="1"/>
  <c r="AI23" i="17"/>
  <c r="AH23" i="17"/>
  <c r="R23" i="17"/>
  <c r="R52" i="17" s="1"/>
  <c r="S423" i="21" s="1"/>
  <c r="Q23" i="17"/>
  <c r="Q52" i="17" s="1"/>
  <c r="AI22" i="17"/>
  <c r="AH22" i="17"/>
  <c r="Q51" i="17" s="1"/>
  <c r="R22" i="17"/>
  <c r="R51" i="17" s="1"/>
  <c r="S422" i="21" s="1"/>
  <c r="Q22" i="17"/>
  <c r="AI21" i="17"/>
  <c r="AH21" i="17"/>
  <c r="R21" i="17"/>
  <c r="R50" i="17" s="1"/>
  <c r="S421" i="21" s="1"/>
  <c r="Q21" i="17"/>
  <c r="Q50" i="17" s="1"/>
  <c r="AI20" i="17"/>
  <c r="AH20" i="17"/>
  <c r="R20" i="17"/>
  <c r="R49" i="17" s="1"/>
  <c r="S420" i="21" s="1"/>
  <c r="Q20" i="17"/>
  <c r="Q49" i="17" s="1"/>
  <c r="AI19" i="17"/>
  <c r="AH19" i="17"/>
  <c r="Q48" i="17" s="1"/>
  <c r="R19" i="17"/>
  <c r="R48" i="17" s="1"/>
  <c r="S419" i="21" s="1"/>
  <c r="Q19" i="17"/>
  <c r="AI18" i="17"/>
  <c r="AH18" i="17"/>
  <c r="R18" i="17"/>
  <c r="R47" i="17" s="1"/>
  <c r="S418" i="21" s="1"/>
  <c r="Q18" i="17"/>
  <c r="Q47" i="17" s="1"/>
  <c r="AI17" i="17"/>
  <c r="AH17" i="17"/>
  <c r="R17" i="17"/>
  <c r="R46" i="17" s="1"/>
  <c r="S417" i="21" s="1"/>
  <c r="Q17" i="17"/>
  <c r="Q46" i="17" s="1"/>
  <c r="AI16" i="17"/>
  <c r="AH16" i="17"/>
  <c r="Q45" i="17" s="1"/>
  <c r="R16" i="17"/>
  <c r="R45" i="17" s="1"/>
  <c r="S416" i="21" s="1"/>
  <c r="Q16" i="17"/>
  <c r="AI15" i="17"/>
  <c r="AH15" i="17"/>
  <c r="R15" i="17"/>
  <c r="R44" i="17" s="1"/>
  <c r="S415" i="21" s="1"/>
  <c r="Q15" i="17"/>
  <c r="Q44" i="17" s="1"/>
  <c r="AI14" i="17"/>
  <c r="AH14" i="17"/>
  <c r="R14" i="17"/>
  <c r="R43" i="17" s="1"/>
  <c r="S414" i="21" s="1"/>
  <c r="Q14" i="17"/>
  <c r="Q43" i="17" s="1"/>
  <c r="AI13" i="17"/>
  <c r="AH13" i="17"/>
  <c r="Q42" i="17" s="1"/>
  <c r="R13" i="17"/>
  <c r="R42" i="17" s="1"/>
  <c r="S413" i="21" s="1"/>
  <c r="Q13" i="17"/>
  <c r="AI12" i="17"/>
  <c r="AH12" i="17"/>
  <c r="R12" i="17"/>
  <c r="R41" i="17" s="1"/>
  <c r="S412" i="21" s="1"/>
  <c r="Q12" i="17"/>
  <c r="Q41" i="17" s="1"/>
  <c r="AI11" i="17"/>
  <c r="AH11" i="17"/>
  <c r="R11" i="17"/>
  <c r="R40" i="17" s="1"/>
  <c r="S411" i="21" s="1"/>
  <c r="Q11" i="17"/>
  <c r="Q40" i="17" s="1"/>
  <c r="AI10" i="17"/>
  <c r="AI33" i="17" s="1"/>
  <c r="AH10" i="17"/>
  <c r="Q39" i="17" s="1"/>
  <c r="R10" i="17"/>
  <c r="R39" i="17" s="1"/>
  <c r="S410" i="21" s="1"/>
  <c r="Q10" i="17"/>
  <c r="AI9" i="17"/>
  <c r="AH9" i="17"/>
  <c r="R9" i="17"/>
  <c r="R38" i="17" s="1"/>
  <c r="S409" i="21" s="1"/>
  <c r="Q9" i="17"/>
  <c r="Q38" i="17" s="1"/>
  <c r="AI8" i="17"/>
  <c r="AH8" i="17"/>
  <c r="R8" i="17"/>
  <c r="Q8" i="17"/>
  <c r="Q37" i="17" s="1"/>
  <c r="G111" i="16"/>
  <c r="G18" i="23" s="1"/>
  <c r="J18" i="23" s="1"/>
  <c r="F111" i="16"/>
  <c r="F18" i="23" s="1"/>
  <c r="E111" i="16"/>
  <c r="E18" i="23" s="1"/>
  <c r="D111" i="16"/>
  <c r="D18" i="23" s="1"/>
  <c r="C111" i="16"/>
  <c r="C18" i="23" s="1"/>
  <c r="B111" i="16"/>
  <c r="B18" i="23" s="1"/>
  <c r="CX90" i="16"/>
  <c r="J402" i="22" s="1"/>
  <c r="M402" i="22" s="1"/>
  <c r="N402" i="22" s="1"/>
  <c r="O402" i="22" s="1"/>
  <c r="CW90" i="16"/>
  <c r="I402" i="22" s="1"/>
  <c r="AC402" i="22" s="1"/>
  <c r="AD402" i="22" s="1"/>
  <c r="AE402" i="22" s="1"/>
  <c r="CV90" i="16"/>
  <c r="H402" i="22" s="1"/>
  <c r="U402" i="22" s="1"/>
  <c r="V402" i="22" s="1"/>
  <c r="W402" i="22" s="1"/>
  <c r="CU90" i="16"/>
  <c r="G402" i="22" s="1"/>
  <c r="CS90" i="16"/>
  <c r="CT90" i="16" s="1"/>
  <c r="F402" i="22" s="1"/>
  <c r="Y402" i="22" s="1"/>
  <c r="Z402" i="22" s="1"/>
  <c r="AA402" i="22" s="1"/>
  <c r="CR90" i="16"/>
  <c r="E402" i="22" s="1"/>
  <c r="CQ90" i="16"/>
  <c r="D402" i="22" s="1"/>
  <c r="Q402" i="22" s="1"/>
  <c r="R402" i="22" s="1"/>
  <c r="S402" i="22" s="1"/>
  <c r="CP90" i="16"/>
  <c r="C402" i="22" s="1"/>
  <c r="B90" i="16"/>
  <c r="A90" i="16"/>
  <c r="A402" i="22" s="1"/>
  <c r="AF402" i="22" s="1"/>
  <c r="CW89" i="16"/>
  <c r="I401" i="22" s="1"/>
  <c r="AC401" i="22" s="1"/>
  <c r="AD401" i="22" s="1"/>
  <c r="AE401" i="22" s="1"/>
  <c r="CV89" i="16"/>
  <c r="H401" i="22" s="1"/>
  <c r="U401" i="22" s="1"/>
  <c r="V401" i="22" s="1"/>
  <c r="W401" i="22" s="1"/>
  <c r="CU89" i="16"/>
  <c r="G401" i="22" s="1"/>
  <c r="CS89" i="16"/>
  <c r="CT89" i="16" s="1"/>
  <c r="F401" i="22" s="1"/>
  <c r="Y401" i="22" s="1"/>
  <c r="Z401" i="22" s="1"/>
  <c r="AA401" i="22" s="1"/>
  <c r="CR89" i="16"/>
  <c r="E401" i="22" s="1"/>
  <c r="CQ89" i="16"/>
  <c r="D401" i="22" s="1"/>
  <c r="Q401" i="22" s="1"/>
  <c r="R401" i="22" s="1"/>
  <c r="S401" i="22" s="1"/>
  <c r="CP89" i="16"/>
  <c r="C401" i="22" s="1"/>
  <c r="B89" i="16"/>
  <c r="A89" i="16"/>
  <c r="A401" i="22" s="1"/>
  <c r="AF401" i="22" s="1"/>
  <c r="CX88" i="16"/>
  <c r="J400" i="22" s="1"/>
  <c r="M400" i="22" s="1"/>
  <c r="N400" i="22" s="1"/>
  <c r="O400" i="22" s="1"/>
  <c r="CW88" i="16"/>
  <c r="I400" i="22" s="1"/>
  <c r="AC400" i="22" s="1"/>
  <c r="AD400" i="22" s="1"/>
  <c r="AE400" i="22" s="1"/>
  <c r="CV88" i="16"/>
  <c r="H400" i="22" s="1"/>
  <c r="U400" i="22" s="1"/>
  <c r="V400" i="22" s="1"/>
  <c r="W400" i="22" s="1"/>
  <c r="CU88" i="16"/>
  <c r="G400" i="22" s="1"/>
  <c r="CS88" i="16"/>
  <c r="CT88" i="16" s="1"/>
  <c r="F400" i="22" s="1"/>
  <c r="Y400" i="22" s="1"/>
  <c r="Z400" i="22" s="1"/>
  <c r="AA400" i="22" s="1"/>
  <c r="CR88" i="16"/>
  <c r="E400" i="22" s="1"/>
  <c r="CQ88" i="16"/>
  <c r="D400" i="22" s="1"/>
  <c r="Q400" i="22" s="1"/>
  <c r="R400" i="22" s="1"/>
  <c r="S400" i="22" s="1"/>
  <c r="CP88" i="16"/>
  <c r="C400" i="22" s="1"/>
  <c r="B88" i="16"/>
  <c r="A88" i="16"/>
  <c r="A400" i="22" s="1"/>
  <c r="AF400" i="22" s="1"/>
  <c r="CW87" i="16"/>
  <c r="I399" i="22" s="1"/>
  <c r="AC399" i="22" s="1"/>
  <c r="AD399" i="22" s="1"/>
  <c r="AE399" i="22" s="1"/>
  <c r="CV87" i="16"/>
  <c r="H399" i="22" s="1"/>
  <c r="U399" i="22" s="1"/>
  <c r="V399" i="22" s="1"/>
  <c r="W399" i="22" s="1"/>
  <c r="CU87" i="16"/>
  <c r="G399" i="22" s="1"/>
  <c r="CS87" i="16"/>
  <c r="CT87" i="16" s="1"/>
  <c r="F399" i="22" s="1"/>
  <c r="Y399" i="22" s="1"/>
  <c r="Z399" i="22" s="1"/>
  <c r="AA399" i="22" s="1"/>
  <c r="CR87" i="16"/>
  <c r="E399" i="22" s="1"/>
  <c r="CQ87" i="16"/>
  <c r="D399" i="22" s="1"/>
  <c r="Q399" i="22" s="1"/>
  <c r="R399" i="22" s="1"/>
  <c r="S399" i="22" s="1"/>
  <c r="CP87" i="16"/>
  <c r="C399" i="22" s="1"/>
  <c r="B87" i="16"/>
  <c r="A87" i="16"/>
  <c r="A399" i="22" s="1"/>
  <c r="AF399" i="22" s="1"/>
  <c r="CW86" i="16"/>
  <c r="I398" i="22" s="1"/>
  <c r="AC398" i="22" s="1"/>
  <c r="AD398" i="22" s="1"/>
  <c r="AE398" i="22" s="1"/>
  <c r="CV86" i="16"/>
  <c r="H398" i="22" s="1"/>
  <c r="U398" i="22" s="1"/>
  <c r="V398" i="22" s="1"/>
  <c r="W398" i="22" s="1"/>
  <c r="CU86" i="16"/>
  <c r="G398" i="22" s="1"/>
  <c r="CT86" i="16"/>
  <c r="F398" i="22" s="1"/>
  <c r="Y398" i="22" s="1"/>
  <c r="Z398" i="22" s="1"/>
  <c r="AA398" i="22" s="1"/>
  <c r="CS86" i="16"/>
  <c r="CR86" i="16"/>
  <c r="E398" i="22" s="1"/>
  <c r="CQ86" i="16"/>
  <c r="D398" i="22" s="1"/>
  <c r="Q398" i="22" s="1"/>
  <c r="R398" i="22" s="1"/>
  <c r="S398" i="22" s="1"/>
  <c r="CP86" i="16"/>
  <c r="C398" i="22" s="1"/>
  <c r="B86" i="16"/>
  <c r="A86" i="16"/>
  <c r="A398" i="22" s="1"/>
  <c r="AF398" i="22" s="1"/>
  <c r="CW85" i="16"/>
  <c r="I397" i="22" s="1"/>
  <c r="AC397" i="22" s="1"/>
  <c r="AD397" i="22" s="1"/>
  <c r="AE397" i="22" s="1"/>
  <c r="CV85" i="16"/>
  <c r="H397" i="22" s="1"/>
  <c r="U397" i="22" s="1"/>
  <c r="V397" i="22" s="1"/>
  <c r="W397" i="22" s="1"/>
  <c r="CU85" i="16"/>
  <c r="G397" i="22" s="1"/>
  <c r="CS85" i="16"/>
  <c r="CT85" i="16" s="1"/>
  <c r="F397" i="22" s="1"/>
  <c r="Y397" i="22" s="1"/>
  <c r="Z397" i="22" s="1"/>
  <c r="AA397" i="22" s="1"/>
  <c r="CR85" i="16"/>
  <c r="E397" i="22" s="1"/>
  <c r="CQ85" i="16"/>
  <c r="D397" i="22" s="1"/>
  <c r="Q397" i="22" s="1"/>
  <c r="R397" i="22" s="1"/>
  <c r="S397" i="22" s="1"/>
  <c r="CP85" i="16"/>
  <c r="C397" i="22" s="1"/>
  <c r="B85" i="16"/>
  <c r="A85" i="16"/>
  <c r="A397" i="22" s="1"/>
  <c r="AF397" i="22" s="1"/>
  <c r="CW84" i="16"/>
  <c r="I396" i="22" s="1"/>
  <c r="AC396" i="22" s="1"/>
  <c r="AD396" i="22" s="1"/>
  <c r="AE396" i="22" s="1"/>
  <c r="CV84" i="16"/>
  <c r="H396" i="22" s="1"/>
  <c r="U396" i="22" s="1"/>
  <c r="V396" i="22" s="1"/>
  <c r="W396" i="22" s="1"/>
  <c r="CU84" i="16"/>
  <c r="G396" i="22" s="1"/>
  <c r="CT84" i="16"/>
  <c r="F396" i="22" s="1"/>
  <c r="Y396" i="22" s="1"/>
  <c r="Z396" i="22" s="1"/>
  <c r="AA396" i="22" s="1"/>
  <c r="CS84" i="16"/>
  <c r="CR84" i="16"/>
  <c r="E396" i="22" s="1"/>
  <c r="CQ84" i="16"/>
  <c r="D396" i="22" s="1"/>
  <c r="Q396" i="22" s="1"/>
  <c r="R396" i="22" s="1"/>
  <c r="S396" i="22" s="1"/>
  <c r="CP84" i="16"/>
  <c r="C396" i="22" s="1"/>
  <c r="B84" i="16"/>
  <c r="A84" i="16"/>
  <c r="A396" i="22" s="1"/>
  <c r="AF396" i="22" s="1"/>
  <c r="CW83" i="16"/>
  <c r="I395" i="22" s="1"/>
  <c r="AC395" i="22" s="1"/>
  <c r="AD395" i="22" s="1"/>
  <c r="AE395" i="22" s="1"/>
  <c r="CV83" i="16"/>
  <c r="H395" i="22" s="1"/>
  <c r="U395" i="22" s="1"/>
  <c r="V395" i="22" s="1"/>
  <c r="W395" i="22" s="1"/>
  <c r="CU83" i="16"/>
  <c r="G395" i="22" s="1"/>
  <c r="CS83" i="16"/>
  <c r="CT83" i="16" s="1"/>
  <c r="F395" i="22" s="1"/>
  <c r="Y395" i="22" s="1"/>
  <c r="Z395" i="22" s="1"/>
  <c r="AA395" i="22" s="1"/>
  <c r="CR83" i="16"/>
  <c r="E395" i="22" s="1"/>
  <c r="CQ83" i="16"/>
  <c r="D395" i="22" s="1"/>
  <c r="Q395" i="22" s="1"/>
  <c r="R395" i="22" s="1"/>
  <c r="S395" i="22" s="1"/>
  <c r="CP83" i="16"/>
  <c r="C395" i="22" s="1"/>
  <c r="B83" i="16"/>
  <c r="A83" i="16"/>
  <c r="A395" i="22" s="1"/>
  <c r="AF395" i="22" s="1"/>
  <c r="CW82" i="16"/>
  <c r="I394" i="22" s="1"/>
  <c r="AC394" i="22" s="1"/>
  <c r="AD394" i="22" s="1"/>
  <c r="AE394" i="22" s="1"/>
  <c r="CV82" i="16"/>
  <c r="H394" i="22" s="1"/>
  <c r="U394" i="22" s="1"/>
  <c r="V394" i="22" s="1"/>
  <c r="W394" i="22" s="1"/>
  <c r="CU82" i="16"/>
  <c r="CS82" i="16"/>
  <c r="CT82" i="16" s="1"/>
  <c r="F394" i="22" s="1"/>
  <c r="Y394" i="22" s="1"/>
  <c r="Z394" i="22" s="1"/>
  <c r="AA394" i="22" s="1"/>
  <c r="CR82" i="16"/>
  <c r="E394" i="22" s="1"/>
  <c r="CQ82" i="16"/>
  <c r="D394" i="22" s="1"/>
  <c r="Q394" i="22" s="1"/>
  <c r="R394" i="22" s="1"/>
  <c r="S394" i="22" s="1"/>
  <c r="CP82" i="16"/>
  <c r="C394" i="22" s="1"/>
  <c r="B82" i="16"/>
  <c r="A82" i="16"/>
  <c r="A394" i="22" s="1"/>
  <c r="AF394" i="22" s="1"/>
  <c r="CW81" i="16"/>
  <c r="I393" i="22" s="1"/>
  <c r="AC393" i="22" s="1"/>
  <c r="AD393" i="22" s="1"/>
  <c r="AE393" i="22" s="1"/>
  <c r="CV81" i="16"/>
  <c r="H393" i="22" s="1"/>
  <c r="U393" i="22" s="1"/>
  <c r="V393" i="22" s="1"/>
  <c r="W393" i="22" s="1"/>
  <c r="CU81" i="16"/>
  <c r="G393" i="22" s="1"/>
  <c r="CS81" i="16"/>
  <c r="CT81" i="16" s="1"/>
  <c r="F393" i="22" s="1"/>
  <c r="Y393" i="22" s="1"/>
  <c r="Z393" i="22" s="1"/>
  <c r="AA393" i="22" s="1"/>
  <c r="CR81" i="16"/>
  <c r="E393" i="22" s="1"/>
  <c r="CQ81" i="16"/>
  <c r="D393" i="22" s="1"/>
  <c r="Q393" i="22" s="1"/>
  <c r="R393" i="22" s="1"/>
  <c r="S393" i="22" s="1"/>
  <c r="CP81" i="16"/>
  <c r="C393" i="22" s="1"/>
  <c r="B81" i="16"/>
  <c r="A81" i="16"/>
  <c r="A393" i="22" s="1"/>
  <c r="AF393" i="22" s="1"/>
  <c r="CW80" i="16"/>
  <c r="I392" i="22" s="1"/>
  <c r="AC392" i="22" s="1"/>
  <c r="AD392" i="22" s="1"/>
  <c r="AE392" i="22" s="1"/>
  <c r="CV80" i="16"/>
  <c r="H392" i="22" s="1"/>
  <c r="U392" i="22" s="1"/>
  <c r="V392" i="22" s="1"/>
  <c r="W392" i="22" s="1"/>
  <c r="CU80" i="16"/>
  <c r="G392" i="22" s="1"/>
  <c r="CS80" i="16"/>
  <c r="CR80" i="16"/>
  <c r="E392" i="22" s="1"/>
  <c r="CQ80" i="16"/>
  <c r="D392" i="22" s="1"/>
  <c r="Q392" i="22" s="1"/>
  <c r="R392" i="22" s="1"/>
  <c r="S392" i="22" s="1"/>
  <c r="CP80" i="16"/>
  <c r="C392" i="22" s="1"/>
  <c r="B80" i="16"/>
  <c r="A80" i="16"/>
  <c r="A392" i="22" s="1"/>
  <c r="AF392" i="22" s="1"/>
  <c r="CX79" i="16"/>
  <c r="J391" i="22" s="1"/>
  <c r="M391" i="22" s="1"/>
  <c r="N391" i="22" s="1"/>
  <c r="O391" i="22" s="1"/>
  <c r="CW79" i="16"/>
  <c r="I391" i="22" s="1"/>
  <c r="AC391" i="22" s="1"/>
  <c r="AD391" i="22" s="1"/>
  <c r="AE391" i="22" s="1"/>
  <c r="CV79" i="16"/>
  <c r="H391" i="22" s="1"/>
  <c r="U391" i="22" s="1"/>
  <c r="V391" i="22" s="1"/>
  <c r="W391" i="22" s="1"/>
  <c r="CU79" i="16"/>
  <c r="G391" i="22" s="1"/>
  <c r="CT79" i="16"/>
  <c r="F391" i="22" s="1"/>
  <c r="Y391" i="22" s="1"/>
  <c r="Z391" i="22" s="1"/>
  <c r="AA391" i="22" s="1"/>
  <c r="CS79" i="16"/>
  <c r="CR79" i="16"/>
  <c r="E391" i="22" s="1"/>
  <c r="CQ79" i="16"/>
  <c r="D391" i="22" s="1"/>
  <c r="Q391" i="22" s="1"/>
  <c r="R391" i="22" s="1"/>
  <c r="S391" i="22" s="1"/>
  <c r="CP79" i="16"/>
  <c r="C391" i="22" s="1"/>
  <c r="B79" i="16"/>
  <c r="A79" i="16"/>
  <c r="A391" i="22" s="1"/>
  <c r="AF391" i="22" s="1"/>
  <c r="CX78" i="16"/>
  <c r="J390" i="22" s="1"/>
  <c r="M390" i="22" s="1"/>
  <c r="N390" i="22" s="1"/>
  <c r="O390" i="22" s="1"/>
  <c r="CW78" i="16"/>
  <c r="I390" i="22" s="1"/>
  <c r="AC390" i="22" s="1"/>
  <c r="AD390" i="22" s="1"/>
  <c r="AE390" i="22" s="1"/>
  <c r="CV78" i="16"/>
  <c r="H390" i="22" s="1"/>
  <c r="U390" i="22" s="1"/>
  <c r="V390" i="22" s="1"/>
  <c r="W390" i="22" s="1"/>
  <c r="CU78" i="16"/>
  <c r="G390" i="22" s="1"/>
  <c r="CS78" i="16"/>
  <c r="CT78" i="16" s="1"/>
  <c r="F390" i="22" s="1"/>
  <c r="Y390" i="22" s="1"/>
  <c r="Z390" i="22" s="1"/>
  <c r="AA390" i="22" s="1"/>
  <c r="CR78" i="16"/>
  <c r="E390" i="22" s="1"/>
  <c r="CQ78" i="16"/>
  <c r="D390" i="22" s="1"/>
  <c r="Q390" i="22" s="1"/>
  <c r="R390" i="22" s="1"/>
  <c r="S390" i="22" s="1"/>
  <c r="CP78" i="16"/>
  <c r="C390" i="22" s="1"/>
  <c r="B78" i="16"/>
  <c r="A78" i="16"/>
  <c r="A390" i="22" s="1"/>
  <c r="AF390" i="22" s="1"/>
  <c r="CW77" i="16"/>
  <c r="I389" i="22" s="1"/>
  <c r="AC389" i="22" s="1"/>
  <c r="AD389" i="22" s="1"/>
  <c r="AE389" i="22" s="1"/>
  <c r="CV77" i="16"/>
  <c r="H389" i="22" s="1"/>
  <c r="U389" i="22" s="1"/>
  <c r="V389" i="22" s="1"/>
  <c r="W389" i="22" s="1"/>
  <c r="CU77" i="16"/>
  <c r="G389" i="22" s="1"/>
  <c r="CS77" i="16"/>
  <c r="CT77" i="16" s="1"/>
  <c r="F389" i="22" s="1"/>
  <c r="Y389" i="22" s="1"/>
  <c r="Z389" i="22" s="1"/>
  <c r="AA389" i="22" s="1"/>
  <c r="CR77" i="16"/>
  <c r="E389" i="22" s="1"/>
  <c r="CQ77" i="16"/>
  <c r="D389" i="22" s="1"/>
  <c r="Q389" i="22" s="1"/>
  <c r="R389" i="22" s="1"/>
  <c r="S389" i="22" s="1"/>
  <c r="CP77" i="16"/>
  <c r="C389" i="22" s="1"/>
  <c r="B77" i="16"/>
  <c r="A77" i="16"/>
  <c r="A389" i="22" s="1"/>
  <c r="AF389" i="22" s="1"/>
  <c r="CX76" i="16"/>
  <c r="J388" i="22" s="1"/>
  <c r="M388" i="22" s="1"/>
  <c r="N388" i="22" s="1"/>
  <c r="O388" i="22" s="1"/>
  <c r="CW76" i="16"/>
  <c r="I388" i="22" s="1"/>
  <c r="AC388" i="22" s="1"/>
  <c r="AD388" i="22" s="1"/>
  <c r="AE388" i="22" s="1"/>
  <c r="CV76" i="16"/>
  <c r="H388" i="22" s="1"/>
  <c r="U388" i="22" s="1"/>
  <c r="V388" i="22" s="1"/>
  <c r="W388" i="22" s="1"/>
  <c r="CU76" i="16"/>
  <c r="G388" i="22" s="1"/>
  <c r="CS76" i="16"/>
  <c r="CT76" i="16" s="1"/>
  <c r="F388" i="22" s="1"/>
  <c r="Y388" i="22" s="1"/>
  <c r="Z388" i="22" s="1"/>
  <c r="AA388" i="22" s="1"/>
  <c r="CR76" i="16"/>
  <c r="E388" i="22" s="1"/>
  <c r="CQ76" i="16"/>
  <c r="D388" i="22" s="1"/>
  <c r="Q388" i="22" s="1"/>
  <c r="R388" i="22" s="1"/>
  <c r="S388" i="22" s="1"/>
  <c r="CP76" i="16"/>
  <c r="C388" i="22" s="1"/>
  <c r="B76" i="16"/>
  <c r="A76" i="16"/>
  <c r="A388" i="22" s="1"/>
  <c r="AF388" i="22" s="1"/>
  <c r="CX75" i="16"/>
  <c r="J387" i="22" s="1"/>
  <c r="M387" i="22" s="1"/>
  <c r="N387" i="22" s="1"/>
  <c r="O387" i="22" s="1"/>
  <c r="CW75" i="16"/>
  <c r="I387" i="22" s="1"/>
  <c r="AC387" i="22" s="1"/>
  <c r="AD387" i="22" s="1"/>
  <c r="AE387" i="22" s="1"/>
  <c r="CV75" i="16"/>
  <c r="H387" i="22" s="1"/>
  <c r="U387" i="22" s="1"/>
  <c r="V387" i="22" s="1"/>
  <c r="W387" i="22" s="1"/>
  <c r="CU75" i="16"/>
  <c r="G387" i="22" s="1"/>
  <c r="CS75" i="16"/>
  <c r="CT75" i="16" s="1"/>
  <c r="F387" i="22" s="1"/>
  <c r="Y387" i="22" s="1"/>
  <c r="Z387" i="22" s="1"/>
  <c r="AA387" i="22" s="1"/>
  <c r="CR75" i="16"/>
  <c r="E387" i="22" s="1"/>
  <c r="CQ75" i="16"/>
  <c r="D387" i="22" s="1"/>
  <c r="Q387" i="22" s="1"/>
  <c r="R387" i="22" s="1"/>
  <c r="S387" i="22" s="1"/>
  <c r="CP75" i="16"/>
  <c r="C387" i="22" s="1"/>
  <c r="B75" i="16"/>
  <c r="A75" i="16"/>
  <c r="A387" i="22" s="1"/>
  <c r="AF387" i="22" s="1"/>
  <c r="CW74" i="16"/>
  <c r="I386" i="22" s="1"/>
  <c r="AC386" i="22" s="1"/>
  <c r="AD386" i="22" s="1"/>
  <c r="AE386" i="22" s="1"/>
  <c r="CV74" i="16"/>
  <c r="H386" i="22" s="1"/>
  <c r="U386" i="22" s="1"/>
  <c r="V386" i="22" s="1"/>
  <c r="W386" i="22" s="1"/>
  <c r="CU74" i="16"/>
  <c r="G386" i="22" s="1"/>
  <c r="CT74" i="16"/>
  <c r="F386" i="22" s="1"/>
  <c r="Y386" i="22" s="1"/>
  <c r="Z386" i="22" s="1"/>
  <c r="AA386" i="22" s="1"/>
  <c r="CS74" i="16"/>
  <c r="CR74" i="16"/>
  <c r="E386" i="22" s="1"/>
  <c r="CQ74" i="16"/>
  <c r="D386" i="22" s="1"/>
  <c r="Q386" i="22" s="1"/>
  <c r="R386" i="22" s="1"/>
  <c r="S386" i="22" s="1"/>
  <c r="CP74" i="16"/>
  <c r="C386" i="22" s="1"/>
  <c r="B74" i="16"/>
  <c r="A74" i="16"/>
  <c r="A386" i="22" s="1"/>
  <c r="AF386" i="22" s="1"/>
  <c r="CW73" i="16"/>
  <c r="I385" i="22" s="1"/>
  <c r="AC385" i="22" s="1"/>
  <c r="AD385" i="22" s="1"/>
  <c r="AE385" i="22" s="1"/>
  <c r="CV73" i="16"/>
  <c r="H385" i="22" s="1"/>
  <c r="U385" i="22" s="1"/>
  <c r="V385" i="22" s="1"/>
  <c r="W385" i="22" s="1"/>
  <c r="CU73" i="16"/>
  <c r="G385" i="22" s="1"/>
  <c r="CS73" i="16"/>
  <c r="CT73" i="16" s="1"/>
  <c r="F385" i="22" s="1"/>
  <c r="Y385" i="22" s="1"/>
  <c r="Z385" i="22" s="1"/>
  <c r="AA385" i="22" s="1"/>
  <c r="CR73" i="16"/>
  <c r="E385" i="22" s="1"/>
  <c r="CQ73" i="16"/>
  <c r="D385" i="22" s="1"/>
  <c r="Q385" i="22" s="1"/>
  <c r="R385" i="22" s="1"/>
  <c r="S385" i="22" s="1"/>
  <c r="CP73" i="16"/>
  <c r="C385" i="22" s="1"/>
  <c r="B73" i="16"/>
  <c r="A73" i="16"/>
  <c r="A385" i="22" s="1"/>
  <c r="AF385" i="22" s="1"/>
  <c r="CW72" i="16"/>
  <c r="I384" i="22" s="1"/>
  <c r="AC384" i="22" s="1"/>
  <c r="AD384" i="22" s="1"/>
  <c r="AE384" i="22" s="1"/>
  <c r="CV72" i="16"/>
  <c r="H384" i="22" s="1"/>
  <c r="U384" i="22" s="1"/>
  <c r="V384" i="22" s="1"/>
  <c r="W384" i="22" s="1"/>
  <c r="CU72" i="16"/>
  <c r="G384" i="22" s="1"/>
  <c r="CS72" i="16"/>
  <c r="CT72" i="16" s="1"/>
  <c r="F384" i="22" s="1"/>
  <c r="Y384" i="22" s="1"/>
  <c r="Z384" i="22" s="1"/>
  <c r="AA384" i="22" s="1"/>
  <c r="CR72" i="16"/>
  <c r="E384" i="22" s="1"/>
  <c r="CQ72" i="16"/>
  <c r="D384" i="22" s="1"/>
  <c r="Q384" i="22" s="1"/>
  <c r="R384" i="22" s="1"/>
  <c r="S384" i="22" s="1"/>
  <c r="CP72" i="16"/>
  <c r="C384" i="22" s="1"/>
  <c r="B72" i="16"/>
  <c r="A72" i="16"/>
  <c r="A384" i="22" s="1"/>
  <c r="AF384" i="22" s="1"/>
  <c r="CW71" i="16"/>
  <c r="I383" i="22" s="1"/>
  <c r="AC383" i="22" s="1"/>
  <c r="AD383" i="22" s="1"/>
  <c r="AE383" i="22" s="1"/>
  <c r="CV71" i="16"/>
  <c r="H383" i="22" s="1"/>
  <c r="U383" i="22" s="1"/>
  <c r="V383" i="22" s="1"/>
  <c r="W383" i="22" s="1"/>
  <c r="CU71" i="16"/>
  <c r="G383" i="22" s="1"/>
  <c r="CS71" i="16"/>
  <c r="CT71" i="16" s="1"/>
  <c r="F383" i="22" s="1"/>
  <c r="Y383" i="22" s="1"/>
  <c r="Z383" i="22" s="1"/>
  <c r="AA383" i="22" s="1"/>
  <c r="CR71" i="16"/>
  <c r="E383" i="22" s="1"/>
  <c r="CQ71" i="16"/>
  <c r="D383" i="22" s="1"/>
  <c r="Q383" i="22" s="1"/>
  <c r="R383" i="22" s="1"/>
  <c r="S383" i="22" s="1"/>
  <c r="CP71" i="16"/>
  <c r="C383" i="22" s="1"/>
  <c r="B71" i="16"/>
  <c r="A71" i="16"/>
  <c r="A383" i="22" s="1"/>
  <c r="AF383" i="22" s="1"/>
  <c r="CW70" i="16"/>
  <c r="I382" i="22" s="1"/>
  <c r="AC382" i="22" s="1"/>
  <c r="AD382" i="22" s="1"/>
  <c r="AE382" i="22" s="1"/>
  <c r="CV70" i="16"/>
  <c r="H382" i="22" s="1"/>
  <c r="U382" i="22" s="1"/>
  <c r="V382" i="22" s="1"/>
  <c r="W382" i="22" s="1"/>
  <c r="CU70" i="16"/>
  <c r="CS70" i="16"/>
  <c r="CT70" i="16" s="1"/>
  <c r="F382" i="22" s="1"/>
  <c r="Y382" i="22" s="1"/>
  <c r="Z382" i="22" s="1"/>
  <c r="AA382" i="22" s="1"/>
  <c r="CR70" i="16"/>
  <c r="E382" i="22" s="1"/>
  <c r="CQ70" i="16"/>
  <c r="D382" i="22" s="1"/>
  <c r="Q382" i="22" s="1"/>
  <c r="R382" i="22" s="1"/>
  <c r="S382" i="22" s="1"/>
  <c r="CP70" i="16"/>
  <c r="C382" i="22" s="1"/>
  <c r="B70" i="16"/>
  <c r="A70" i="16"/>
  <c r="A382" i="22" s="1"/>
  <c r="AF382" i="22" s="1"/>
  <c r="CW69" i="16"/>
  <c r="I381" i="22" s="1"/>
  <c r="AC381" i="22" s="1"/>
  <c r="AD381" i="22" s="1"/>
  <c r="AE381" i="22" s="1"/>
  <c r="CV69" i="16"/>
  <c r="H381" i="22" s="1"/>
  <c r="U381" i="22" s="1"/>
  <c r="V381" i="22" s="1"/>
  <c r="W381" i="22" s="1"/>
  <c r="CU69" i="16"/>
  <c r="G381" i="22" s="1"/>
  <c r="CT69" i="16"/>
  <c r="F381" i="22" s="1"/>
  <c r="Y381" i="22" s="1"/>
  <c r="Z381" i="22" s="1"/>
  <c r="AA381" i="22" s="1"/>
  <c r="CS69" i="16"/>
  <c r="CR69" i="16"/>
  <c r="E381" i="22" s="1"/>
  <c r="CQ69" i="16"/>
  <c r="D381" i="22" s="1"/>
  <c r="Q381" i="22" s="1"/>
  <c r="R381" i="22" s="1"/>
  <c r="S381" i="22" s="1"/>
  <c r="CP69" i="16"/>
  <c r="C381" i="22" s="1"/>
  <c r="B69" i="16"/>
  <c r="A69" i="16"/>
  <c r="A381" i="22" s="1"/>
  <c r="AF381" i="22" s="1"/>
  <c r="CW68" i="16"/>
  <c r="I380" i="22" s="1"/>
  <c r="AC380" i="22" s="1"/>
  <c r="AD380" i="22" s="1"/>
  <c r="AE380" i="22" s="1"/>
  <c r="CV68" i="16"/>
  <c r="H380" i="22" s="1"/>
  <c r="U380" i="22" s="1"/>
  <c r="V380" i="22" s="1"/>
  <c r="W380" i="22" s="1"/>
  <c r="CU68" i="16"/>
  <c r="G380" i="22" s="1"/>
  <c r="CS68" i="16"/>
  <c r="CR68" i="16"/>
  <c r="E380" i="22" s="1"/>
  <c r="CQ68" i="16"/>
  <c r="D380" i="22" s="1"/>
  <c r="Q380" i="22" s="1"/>
  <c r="R380" i="22" s="1"/>
  <c r="S380" i="22" s="1"/>
  <c r="CP68" i="16"/>
  <c r="C380" i="22" s="1"/>
  <c r="B68" i="16"/>
  <c r="A68" i="16"/>
  <c r="A380" i="22" s="1"/>
  <c r="AF380" i="22" s="1"/>
  <c r="CX67" i="16"/>
  <c r="J379" i="22" s="1"/>
  <c r="M379" i="22" s="1"/>
  <c r="N379" i="22" s="1"/>
  <c r="O379" i="22" s="1"/>
  <c r="CW67" i="16"/>
  <c r="I379" i="22" s="1"/>
  <c r="AC379" i="22" s="1"/>
  <c r="AD379" i="22" s="1"/>
  <c r="AE379" i="22" s="1"/>
  <c r="CV67" i="16"/>
  <c r="H379" i="22" s="1"/>
  <c r="U379" i="22" s="1"/>
  <c r="V379" i="22" s="1"/>
  <c r="W379" i="22" s="1"/>
  <c r="CU67" i="16"/>
  <c r="G379" i="22" s="1"/>
  <c r="CT67" i="16"/>
  <c r="F379" i="22" s="1"/>
  <c r="Y379" i="22" s="1"/>
  <c r="Z379" i="22" s="1"/>
  <c r="AA379" i="22" s="1"/>
  <c r="CS67" i="16"/>
  <c r="CR67" i="16"/>
  <c r="CQ67" i="16"/>
  <c r="D379" i="22" s="1"/>
  <c r="Q379" i="22" s="1"/>
  <c r="R379" i="22" s="1"/>
  <c r="S379" i="22" s="1"/>
  <c r="CP67" i="16"/>
  <c r="C379" i="22" s="1"/>
  <c r="B67" i="16"/>
  <c r="A67" i="16"/>
  <c r="A379" i="22" s="1"/>
  <c r="AF379" i="22" s="1"/>
  <c r="CX66" i="16"/>
  <c r="J378" i="22" s="1"/>
  <c r="M378" i="22" s="1"/>
  <c r="N378" i="22" s="1"/>
  <c r="O378" i="22" s="1"/>
  <c r="CW66" i="16"/>
  <c r="I378" i="22" s="1"/>
  <c r="AC378" i="22" s="1"/>
  <c r="AD378" i="22" s="1"/>
  <c r="AE378" i="22" s="1"/>
  <c r="CV66" i="16"/>
  <c r="H378" i="22" s="1"/>
  <c r="U378" i="22" s="1"/>
  <c r="V378" i="22" s="1"/>
  <c r="W378" i="22" s="1"/>
  <c r="CU66" i="16"/>
  <c r="G378" i="22" s="1"/>
  <c r="CS66" i="16"/>
  <c r="CT66" i="16" s="1"/>
  <c r="F378" i="22" s="1"/>
  <c r="Y378" i="22" s="1"/>
  <c r="Z378" i="22" s="1"/>
  <c r="AA378" i="22" s="1"/>
  <c r="CR66" i="16"/>
  <c r="E378" i="22" s="1"/>
  <c r="CQ66" i="16"/>
  <c r="CP66" i="16"/>
  <c r="C378" i="22" s="1"/>
  <c r="B66" i="16"/>
  <c r="A66" i="16"/>
  <c r="A378" i="22" s="1"/>
  <c r="AF378" i="22" s="1"/>
  <c r="P61" i="16"/>
  <c r="Q407" i="21" s="1"/>
  <c r="O61" i="16"/>
  <c r="P407" i="21" s="1"/>
  <c r="N61" i="16"/>
  <c r="O407" i="21" s="1"/>
  <c r="M61" i="16"/>
  <c r="N407" i="21" s="1"/>
  <c r="L61" i="16"/>
  <c r="M407" i="21" s="1"/>
  <c r="AS407" i="21" s="1"/>
  <c r="AT407" i="21" s="1"/>
  <c r="AU407" i="21" s="1"/>
  <c r="K61" i="16"/>
  <c r="L407" i="21" s="1"/>
  <c r="J61" i="16"/>
  <c r="K407" i="21" s="1"/>
  <c r="I61" i="16"/>
  <c r="J407" i="21" s="1"/>
  <c r="AK407" i="21" s="1"/>
  <c r="AL407" i="21" s="1"/>
  <c r="AM407" i="21" s="1"/>
  <c r="H61" i="16"/>
  <c r="I407" i="21" s="1"/>
  <c r="AG407" i="21" s="1"/>
  <c r="AH407" i="21" s="1"/>
  <c r="AI407" i="21" s="1"/>
  <c r="G61" i="16"/>
  <c r="H407" i="21" s="1"/>
  <c r="F61" i="16"/>
  <c r="G407" i="21" s="1"/>
  <c r="E61" i="16"/>
  <c r="F407" i="21" s="1"/>
  <c r="AO407" i="21" s="1"/>
  <c r="AP407" i="21" s="1"/>
  <c r="AQ407" i="21" s="1"/>
  <c r="D61" i="16"/>
  <c r="E407" i="21" s="1"/>
  <c r="AW407" i="21" s="1"/>
  <c r="AX407" i="21" s="1"/>
  <c r="AY407" i="21" s="1"/>
  <c r="C61" i="16"/>
  <c r="D407" i="21" s="1"/>
  <c r="B61" i="16"/>
  <c r="B407" i="21" s="1"/>
  <c r="A61" i="16"/>
  <c r="A407" i="21" s="1"/>
  <c r="P60" i="16"/>
  <c r="Q406" i="21" s="1"/>
  <c r="O60" i="16"/>
  <c r="P406" i="21" s="1"/>
  <c r="N60" i="16"/>
  <c r="O406" i="21" s="1"/>
  <c r="M60" i="16"/>
  <c r="N406" i="21" s="1"/>
  <c r="L60" i="16"/>
  <c r="M406" i="21" s="1"/>
  <c r="AS406" i="21" s="1"/>
  <c r="AT406" i="21" s="1"/>
  <c r="AU406" i="21" s="1"/>
  <c r="K60" i="16"/>
  <c r="L406" i="21" s="1"/>
  <c r="J60" i="16"/>
  <c r="K406" i="21" s="1"/>
  <c r="I60" i="16"/>
  <c r="J406" i="21" s="1"/>
  <c r="AK406" i="21" s="1"/>
  <c r="AL406" i="21" s="1"/>
  <c r="AM406" i="21" s="1"/>
  <c r="H60" i="16"/>
  <c r="I406" i="21" s="1"/>
  <c r="AG406" i="21" s="1"/>
  <c r="AH406" i="21" s="1"/>
  <c r="AI406" i="21" s="1"/>
  <c r="G60" i="16"/>
  <c r="H406" i="21" s="1"/>
  <c r="F60" i="16"/>
  <c r="G406" i="21" s="1"/>
  <c r="E60" i="16"/>
  <c r="F406" i="21" s="1"/>
  <c r="AO406" i="21" s="1"/>
  <c r="AP406" i="21" s="1"/>
  <c r="AQ406" i="21" s="1"/>
  <c r="D60" i="16"/>
  <c r="E406" i="21" s="1"/>
  <c r="AW406" i="21" s="1"/>
  <c r="AX406" i="21" s="1"/>
  <c r="AY406" i="21" s="1"/>
  <c r="C60" i="16"/>
  <c r="D406" i="21" s="1"/>
  <c r="B60" i="16"/>
  <c r="B406" i="21" s="1"/>
  <c r="A60" i="16"/>
  <c r="A406" i="21" s="1"/>
  <c r="P59" i="16"/>
  <c r="Q405" i="21" s="1"/>
  <c r="O59" i="16"/>
  <c r="P405" i="21" s="1"/>
  <c r="N59" i="16"/>
  <c r="O405" i="21" s="1"/>
  <c r="M59" i="16"/>
  <c r="N405" i="21" s="1"/>
  <c r="L59" i="16"/>
  <c r="M405" i="21" s="1"/>
  <c r="AS405" i="21" s="1"/>
  <c r="AT405" i="21" s="1"/>
  <c r="AU405" i="21" s="1"/>
  <c r="K59" i="16"/>
  <c r="L405" i="21" s="1"/>
  <c r="J59" i="16"/>
  <c r="K405" i="21" s="1"/>
  <c r="I59" i="16"/>
  <c r="J405" i="21" s="1"/>
  <c r="AK405" i="21" s="1"/>
  <c r="AL405" i="21" s="1"/>
  <c r="AM405" i="21" s="1"/>
  <c r="H59" i="16"/>
  <c r="I405" i="21" s="1"/>
  <c r="AG405" i="21" s="1"/>
  <c r="AH405" i="21" s="1"/>
  <c r="AI405" i="21" s="1"/>
  <c r="G59" i="16"/>
  <c r="H405" i="21" s="1"/>
  <c r="F59" i="16"/>
  <c r="G405" i="21" s="1"/>
  <c r="E59" i="16"/>
  <c r="F405" i="21" s="1"/>
  <c r="AO405" i="21" s="1"/>
  <c r="AP405" i="21" s="1"/>
  <c r="AQ405" i="21" s="1"/>
  <c r="D59" i="16"/>
  <c r="E405" i="21" s="1"/>
  <c r="AW405" i="21" s="1"/>
  <c r="AX405" i="21" s="1"/>
  <c r="AY405" i="21" s="1"/>
  <c r="C59" i="16"/>
  <c r="D405" i="21" s="1"/>
  <c r="B59" i="16"/>
  <c r="B405" i="21" s="1"/>
  <c r="A59" i="16"/>
  <c r="A405" i="21" s="1"/>
  <c r="P58" i="16"/>
  <c r="Q404" i="21" s="1"/>
  <c r="O58" i="16"/>
  <c r="P404" i="21" s="1"/>
  <c r="N58" i="16"/>
  <c r="O404" i="21" s="1"/>
  <c r="M58" i="16"/>
  <c r="N404" i="21" s="1"/>
  <c r="L58" i="16"/>
  <c r="M404" i="21" s="1"/>
  <c r="AS404" i="21" s="1"/>
  <c r="AT404" i="21" s="1"/>
  <c r="AU404" i="21" s="1"/>
  <c r="K58" i="16"/>
  <c r="L404" i="21" s="1"/>
  <c r="J58" i="16"/>
  <c r="K404" i="21" s="1"/>
  <c r="I58" i="16"/>
  <c r="J404" i="21" s="1"/>
  <c r="AK404" i="21" s="1"/>
  <c r="AL404" i="21" s="1"/>
  <c r="AM404" i="21" s="1"/>
  <c r="H58" i="16"/>
  <c r="I404" i="21" s="1"/>
  <c r="AG404" i="21" s="1"/>
  <c r="AH404" i="21" s="1"/>
  <c r="AI404" i="21" s="1"/>
  <c r="G58" i="16"/>
  <c r="H404" i="21" s="1"/>
  <c r="F58" i="16"/>
  <c r="G404" i="21" s="1"/>
  <c r="E58" i="16"/>
  <c r="F404" i="21" s="1"/>
  <c r="AO404" i="21" s="1"/>
  <c r="AP404" i="21" s="1"/>
  <c r="AQ404" i="21" s="1"/>
  <c r="D58" i="16"/>
  <c r="E404" i="21" s="1"/>
  <c r="AW404" i="21" s="1"/>
  <c r="AX404" i="21" s="1"/>
  <c r="AY404" i="21" s="1"/>
  <c r="C58" i="16"/>
  <c r="D404" i="21" s="1"/>
  <c r="B58" i="16"/>
  <c r="B404" i="21" s="1"/>
  <c r="A58" i="16"/>
  <c r="A404" i="21" s="1"/>
  <c r="P57" i="16"/>
  <c r="Q403" i="21" s="1"/>
  <c r="O57" i="16"/>
  <c r="P403" i="21" s="1"/>
  <c r="N57" i="16"/>
  <c r="O403" i="21" s="1"/>
  <c r="M57" i="16"/>
  <c r="N403" i="21" s="1"/>
  <c r="L57" i="16"/>
  <c r="M403" i="21" s="1"/>
  <c r="AS403" i="21" s="1"/>
  <c r="AT403" i="21" s="1"/>
  <c r="AU403" i="21" s="1"/>
  <c r="K57" i="16"/>
  <c r="L403" i="21" s="1"/>
  <c r="J57" i="16"/>
  <c r="K403" i="21" s="1"/>
  <c r="I57" i="16"/>
  <c r="J403" i="21" s="1"/>
  <c r="AK403" i="21" s="1"/>
  <c r="AL403" i="21" s="1"/>
  <c r="AM403" i="21" s="1"/>
  <c r="H57" i="16"/>
  <c r="I403" i="21" s="1"/>
  <c r="AG403" i="21" s="1"/>
  <c r="AH403" i="21" s="1"/>
  <c r="AI403" i="21" s="1"/>
  <c r="G57" i="16"/>
  <c r="H403" i="21" s="1"/>
  <c r="F57" i="16"/>
  <c r="G403" i="21" s="1"/>
  <c r="E57" i="16"/>
  <c r="F403" i="21" s="1"/>
  <c r="AO403" i="21" s="1"/>
  <c r="AP403" i="21" s="1"/>
  <c r="AQ403" i="21" s="1"/>
  <c r="D57" i="16"/>
  <c r="E403" i="21" s="1"/>
  <c r="AW403" i="21" s="1"/>
  <c r="AX403" i="21" s="1"/>
  <c r="AY403" i="21" s="1"/>
  <c r="C57" i="16"/>
  <c r="D403" i="21" s="1"/>
  <c r="B57" i="16"/>
  <c r="B403" i="21" s="1"/>
  <c r="A57" i="16"/>
  <c r="A403" i="21" s="1"/>
  <c r="P56" i="16"/>
  <c r="Q402" i="21" s="1"/>
  <c r="O56" i="16"/>
  <c r="P402" i="21" s="1"/>
  <c r="N56" i="16"/>
  <c r="O402" i="21" s="1"/>
  <c r="M56" i="16"/>
  <c r="N402" i="21" s="1"/>
  <c r="L56" i="16"/>
  <c r="M402" i="21" s="1"/>
  <c r="AS402" i="21" s="1"/>
  <c r="AT402" i="21" s="1"/>
  <c r="AU402" i="21" s="1"/>
  <c r="K56" i="16"/>
  <c r="L402" i="21" s="1"/>
  <c r="J56" i="16"/>
  <c r="K402" i="21" s="1"/>
  <c r="I56" i="16"/>
  <c r="J402" i="21" s="1"/>
  <c r="AK402" i="21" s="1"/>
  <c r="AL402" i="21" s="1"/>
  <c r="AM402" i="21" s="1"/>
  <c r="H56" i="16"/>
  <c r="I402" i="21" s="1"/>
  <c r="AG402" i="21" s="1"/>
  <c r="AH402" i="21" s="1"/>
  <c r="AI402" i="21" s="1"/>
  <c r="G56" i="16"/>
  <c r="H402" i="21" s="1"/>
  <c r="F56" i="16"/>
  <c r="G402" i="21" s="1"/>
  <c r="E56" i="16"/>
  <c r="F402" i="21" s="1"/>
  <c r="AO402" i="21" s="1"/>
  <c r="AP402" i="21" s="1"/>
  <c r="AQ402" i="21" s="1"/>
  <c r="D56" i="16"/>
  <c r="E402" i="21" s="1"/>
  <c r="AW402" i="21" s="1"/>
  <c r="AX402" i="21" s="1"/>
  <c r="AY402" i="21" s="1"/>
  <c r="C56" i="16"/>
  <c r="D402" i="21" s="1"/>
  <c r="B56" i="16"/>
  <c r="B402" i="21" s="1"/>
  <c r="A56" i="16"/>
  <c r="A402" i="21" s="1"/>
  <c r="P55" i="16"/>
  <c r="Q401" i="21" s="1"/>
  <c r="O55" i="16"/>
  <c r="P401" i="21" s="1"/>
  <c r="N55" i="16"/>
  <c r="O401" i="21" s="1"/>
  <c r="M55" i="16"/>
  <c r="N401" i="21" s="1"/>
  <c r="L55" i="16"/>
  <c r="M401" i="21" s="1"/>
  <c r="AS401" i="21" s="1"/>
  <c r="AT401" i="21" s="1"/>
  <c r="AU401" i="21" s="1"/>
  <c r="K55" i="16"/>
  <c r="L401" i="21" s="1"/>
  <c r="J55" i="16"/>
  <c r="K401" i="21" s="1"/>
  <c r="I55" i="16"/>
  <c r="J401" i="21" s="1"/>
  <c r="AK401" i="21" s="1"/>
  <c r="AL401" i="21" s="1"/>
  <c r="AM401" i="21" s="1"/>
  <c r="H55" i="16"/>
  <c r="I401" i="21" s="1"/>
  <c r="AG401" i="21" s="1"/>
  <c r="AH401" i="21" s="1"/>
  <c r="AI401" i="21" s="1"/>
  <c r="G55" i="16"/>
  <c r="H401" i="21" s="1"/>
  <c r="F55" i="16"/>
  <c r="G401" i="21" s="1"/>
  <c r="E55" i="16"/>
  <c r="F401" i="21" s="1"/>
  <c r="AO401" i="21" s="1"/>
  <c r="AP401" i="21" s="1"/>
  <c r="AQ401" i="21" s="1"/>
  <c r="D55" i="16"/>
  <c r="E401" i="21" s="1"/>
  <c r="AW401" i="21" s="1"/>
  <c r="AX401" i="21" s="1"/>
  <c r="AY401" i="21" s="1"/>
  <c r="C55" i="16"/>
  <c r="D401" i="21" s="1"/>
  <c r="B55" i="16"/>
  <c r="B401" i="21" s="1"/>
  <c r="A55" i="16"/>
  <c r="A401" i="21" s="1"/>
  <c r="P54" i="16"/>
  <c r="Q400" i="21" s="1"/>
  <c r="O54" i="16"/>
  <c r="P400" i="21" s="1"/>
  <c r="N54" i="16"/>
  <c r="O400" i="21" s="1"/>
  <c r="M54" i="16"/>
  <c r="N400" i="21" s="1"/>
  <c r="L54" i="16"/>
  <c r="M400" i="21" s="1"/>
  <c r="AS400" i="21" s="1"/>
  <c r="AT400" i="21" s="1"/>
  <c r="AU400" i="21" s="1"/>
  <c r="K54" i="16"/>
  <c r="L400" i="21" s="1"/>
  <c r="J54" i="16"/>
  <c r="K400" i="21" s="1"/>
  <c r="I54" i="16"/>
  <c r="J400" i="21" s="1"/>
  <c r="AK400" i="21" s="1"/>
  <c r="AL400" i="21" s="1"/>
  <c r="AM400" i="21" s="1"/>
  <c r="H54" i="16"/>
  <c r="I400" i="21" s="1"/>
  <c r="AG400" i="21" s="1"/>
  <c r="AH400" i="21" s="1"/>
  <c r="AI400" i="21" s="1"/>
  <c r="G54" i="16"/>
  <c r="H400" i="21" s="1"/>
  <c r="F54" i="16"/>
  <c r="G400" i="21" s="1"/>
  <c r="E54" i="16"/>
  <c r="F400" i="21" s="1"/>
  <c r="AO400" i="21" s="1"/>
  <c r="AP400" i="21" s="1"/>
  <c r="AQ400" i="21" s="1"/>
  <c r="D54" i="16"/>
  <c r="E400" i="21" s="1"/>
  <c r="AW400" i="21" s="1"/>
  <c r="AX400" i="21" s="1"/>
  <c r="AY400" i="21" s="1"/>
  <c r="C54" i="16"/>
  <c r="D400" i="21" s="1"/>
  <c r="B54" i="16"/>
  <c r="B400" i="21" s="1"/>
  <c r="A54" i="16"/>
  <c r="A400" i="21" s="1"/>
  <c r="P53" i="16"/>
  <c r="Q399" i="21" s="1"/>
  <c r="O53" i="16"/>
  <c r="P399" i="21" s="1"/>
  <c r="N53" i="16"/>
  <c r="O399" i="21" s="1"/>
  <c r="M53" i="16"/>
  <c r="N399" i="21" s="1"/>
  <c r="L53" i="16"/>
  <c r="M399" i="21" s="1"/>
  <c r="AS399" i="21" s="1"/>
  <c r="AT399" i="21" s="1"/>
  <c r="AU399" i="21" s="1"/>
  <c r="K53" i="16"/>
  <c r="L399" i="21" s="1"/>
  <c r="J53" i="16"/>
  <c r="K399" i="21" s="1"/>
  <c r="I53" i="16"/>
  <c r="J399" i="21" s="1"/>
  <c r="AK399" i="21" s="1"/>
  <c r="AL399" i="21" s="1"/>
  <c r="AM399" i="21" s="1"/>
  <c r="H53" i="16"/>
  <c r="I399" i="21" s="1"/>
  <c r="AG399" i="21" s="1"/>
  <c r="AH399" i="21" s="1"/>
  <c r="AI399" i="21" s="1"/>
  <c r="G53" i="16"/>
  <c r="H399" i="21" s="1"/>
  <c r="F53" i="16"/>
  <c r="G399" i="21" s="1"/>
  <c r="E53" i="16"/>
  <c r="F399" i="21" s="1"/>
  <c r="AO399" i="21" s="1"/>
  <c r="AP399" i="21" s="1"/>
  <c r="AQ399" i="21" s="1"/>
  <c r="D53" i="16"/>
  <c r="E399" i="21" s="1"/>
  <c r="AW399" i="21" s="1"/>
  <c r="AX399" i="21" s="1"/>
  <c r="AY399" i="21" s="1"/>
  <c r="C53" i="16"/>
  <c r="D399" i="21" s="1"/>
  <c r="B53" i="16"/>
  <c r="B399" i="21" s="1"/>
  <c r="A53" i="16"/>
  <c r="A399" i="21" s="1"/>
  <c r="P52" i="16"/>
  <c r="Q398" i="21" s="1"/>
  <c r="O52" i="16"/>
  <c r="P398" i="21" s="1"/>
  <c r="N52" i="16"/>
  <c r="O398" i="21" s="1"/>
  <c r="M52" i="16"/>
  <c r="N398" i="21" s="1"/>
  <c r="L52" i="16"/>
  <c r="M398" i="21" s="1"/>
  <c r="AS398" i="21" s="1"/>
  <c r="AT398" i="21" s="1"/>
  <c r="AU398" i="21" s="1"/>
  <c r="K52" i="16"/>
  <c r="L398" i="21" s="1"/>
  <c r="J52" i="16"/>
  <c r="K398" i="21" s="1"/>
  <c r="I52" i="16"/>
  <c r="J398" i="21" s="1"/>
  <c r="AK398" i="21" s="1"/>
  <c r="AL398" i="21" s="1"/>
  <c r="AM398" i="21" s="1"/>
  <c r="H52" i="16"/>
  <c r="I398" i="21" s="1"/>
  <c r="AG398" i="21" s="1"/>
  <c r="AH398" i="21" s="1"/>
  <c r="AI398" i="21" s="1"/>
  <c r="G52" i="16"/>
  <c r="H398" i="21" s="1"/>
  <c r="F52" i="16"/>
  <c r="G398" i="21" s="1"/>
  <c r="E52" i="16"/>
  <c r="F398" i="21" s="1"/>
  <c r="AO398" i="21" s="1"/>
  <c r="AP398" i="21" s="1"/>
  <c r="AQ398" i="21" s="1"/>
  <c r="D52" i="16"/>
  <c r="E398" i="21" s="1"/>
  <c r="AW398" i="21" s="1"/>
  <c r="AX398" i="21" s="1"/>
  <c r="AY398" i="21" s="1"/>
  <c r="C52" i="16"/>
  <c r="D398" i="21" s="1"/>
  <c r="B52" i="16"/>
  <c r="B398" i="21" s="1"/>
  <c r="A52" i="16"/>
  <c r="A398" i="21" s="1"/>
  <c r="P51" i="16"/>
  <c r="Q397" i="21" s="1"/>
  <c r="O51" i="16"/>
  <c r="P397" i="21" s="1"/>
  <c r="N51" i="16"/>
  <c r="O397" i="21" s="1"/>
  <c r="M51" i="16"/>
  <c r="N397" i="21" s="1"/>
  <c r="L51" i="16"/>
  <c r="M397" i="21" s="1"/>
  <c r="AS397" i="21" s="1"/>
  <c r="AT397" i="21" s="1"/>
  <c r="AU397" i="21" s="1"/>
  <c r="K51" i="16"/>
  <c r="L397" i="21" s="1"/>
  <c r="J51" i="16"/>
  <c r="K397" i="21" s="1"/>
  <c r="I51" i="16"/>
  <c r="J397" i="21" s="1"/>
  <c r="AK397" i="21" s="1"/>
  <c r="AL397" i="21" s="1"/>
  <c r="AM397" i="21" s="1"/>
  <c r="H51" i="16"/>
  <c r="I397" i="21" s="1"/>
  <c r="AG397" i="21" s="1"/>
  <c r="AH397" i="21" s="1"/>
  <c r="AI397" i="21" s="1"/>
  <c r="G51" i="16"/>
  <c r="H397" i="21" s="1"/>
  <c r="F51" i="16"/>
  <c r="G397" i="21" s="1"/>
  <c r="E51" i="16"/>
  <c r="F397" i="21" s="1"/>
  <c r="AO397" i="21" s="1"/>
  <c r="AP397" i="21" s="1"/>
  <c r="AQ397" i="21" s="1"/>
  <c r="D51" i="16"/>
  <c r="E397" i="21" s="1"/>
  <c r="AW397" i="21" s="1"/>
  <c r="AX397" i="21" s="1"/>
  <c r="AY397" i="21" s="1"/>
  <c r="C51" i="16"/>
  <c r="D397" i="21" s="1"/>
  <c r="B51" i="16"/>
  <c r="B397" i="21" s="1"/>
  <c r="A51" i="16"/>
  <c r="A397" i="21" s="1"/>
  <c r="P50" i="16"/>
  <c r="Q396" i="21" s="1"/>
  <c r="O50" i="16"/>
  <c r="P396" i="21" s="1"/>
  <c r="N50" i="16"/>
  <c r="O396" i="21" s="1"/>
  <c r="M50" i="16"/>
  <c r="N396" i="21" s="1"/>
  <c r="L50" i="16"/>
  <c r="M396" i="21" s="1"/>
  <c r="AS396" i="21" s="1"/>
  <c r="AT396" i="21" s="1"/>
  <c r="AU396" i="21" s="1"/>
  <c r="K50" i="16"/>
  <c r="L396" i="21" s="1"/>
  <c r="J50" i="16"/>
  <c r="K396" i="21" s="1"/>
  <c r="I50" i="16"/>
  <c r="J396" i="21" s="1"/>
  <c r="AK396" i="21" s="1"/>
  <c r="AL396" i="21" s="1"/>
  <c r="AM396" i="21" s="1"/>
  <c r="H50" i="16"/>
  <c r="I396" i="21" s="1"/>
  <c r="AG396" i="21" s="1"/>
  <c r="AH396" i="21" s="1"/>
  <c r="AI396" i="21" s="1"/>
  <c r="G50" i="16"/>
  <c r="H396" i="21" s="1"/>
  <c r="F50" i="16"/>
  <c r="G396" i="21" s="1"/>
  <c r="E50" i="16"/>
  <c r="F396" i="21" s="1"/>
  <c r="AO396" i="21" s="1"/>
  <c r="AP396" i="21" s="1"/>
  <c r="AQ396" i="21" s="1"/>
  <c r="D50" i="16"/>
  <c r="E396" i="21" s="1"/>
  <c r="AW396" i="21" s="1"/>
  <c r="AX396" i="21" s="1"/>
  <c r="AY396" i="21" s="1"/>
  <c r="C50" i="16"/>
  <c r="D396" i="21" s="1"/>
  <c r="B50" i="16"/>
  <c r="B396" i="21" s="1"/>
  <c r="A50" i="16"/>
  <c r="A396" i="21" s="1"/>
  <c r="P49" i="16"/>
  <c r="Q395" i="21" s="1"/>
  <c r="O49" i="16"/>
  <c r="P395" i="21" s="1"/>
  <c r="N49" i="16"/>
  <c r="O395" i="21" s="1"/>
  <c r="M49" i="16"/>
  <c r="N395" i="21" s="1"/>
  <c r="L49" i="16"/>
  <c r="M395" i="21" s="1"/>
  <c r="AS395" i="21" s="1"/>
  <c r="AT395" i="21" s="1"/>
  <c r="AU395" i="21" s="1"/>
  <c r="K49" i="16"/>
  <c r="L395" i="21" s="1"/>
  <c r="J49" i="16"/>
  <c r="K395" i="21" s="1"/>
  <c r="I49" i="16"/>
  <c r="J395" i="21" s="1"/>
  <c r="AK395" i="21" s="1"/>
  <c r="AL395" i="21" s="1"/>
  <c r="AM395" i="21" s="1"/>
  <c r="H49" i="16"/>
  <c r="I395" i="21" s="1"/>
  <c r="AG395" i="21" s="1"/>
  <c r="AH395" i="21" s="1"/>
  <c r="AI395" i="21" s="1"/>
  <c r="G49" i="16"/>
  <c r="H395" i="21" s="1"/>
  <c r="F49" i="16"/>
  <c r="G395" i="21" s="1"/>
  <c r="E49" i="16"/>
  <c r="F395" i="21" s="1"/>
  <c r="AO395" i="21" s="1"/>
  <c r="AP395" i="21" s="1"/>
  <c r="AQ395" i="21" s="1"/>
  <c r="D49" i="16"/>
  <c r="E395" i="21" s="1"/>
  <c r="AW395" i="21" s="1"/>
  <c r="AX395" i="21" s="1"/>
  <c r="AY395" i="21" s="1"/>
  <c r="C49" i="16"/>
  <c r="D395" i="21" s="1"/>
  <c r="B49" i="16"/>
  <c r="B395" i="21" s="1"/>
  <c r="A49" i="16"/>
  <c r="A395" i="21" s="1"/>
  <c r="P48" i="16"/>
  <c r="Q394" i="21" s="1"/>
  <c r="O48" i="16"/>
  <c r="P394" i="21" s="1"/>
  <c r="N48" i="16"/>
  <c r="O394" i="21" s="1"/>
  <c r="M48" i="16"/>
  <c r="N394" i="21" s="1"/>
  <c r="L48" i="16"/>
  <c r="M394" i="21" s="1"/>
  <c r="AS394" i="21" s="1"/>
  <c r="AT394" i="21" s="1"/>
  <c r="AU394" i="21" s="1"/>
  <c r="K48" i="16"/>
  <c r="L394" i="21" s="1"/>
  <c r="J48" i="16"/>
  <c r="K394" i="21" s="1"/>
  <c r="I48" i="16"/>
  <c r="J394" i="21" s="1"/>
  <c r="AK394" i="21" s="1"/>
  <c r="AL394" i="21" s="1"/>
  <c r="AM394" i="21" s="1"/>
  <c r="H48" i="16"/>
  <c r="I394" i="21" s="1"/>
  <c r="AG394" i="21" s="1"/>
  <c r="AH394" i="21" s="1"/>
  <c r="AI394" i="21" s="1"/>
  <c r="G48" i="16"/>
  <c r="H394" i="21" s="1"/>
  <c r="F48" i="16"/>
  <c r="G394" i="21" s="1"/>
  <c r="E48" i="16"/>
  <c r="F394" i="21" s="1"/>
  <c r="AO394" i="21" s="1"/>
  <c r="AP394" i="21" s="1"/>
  <c r="AQ394" i="21" s="1"/>
  <c r="D48" i="16"/>
  <c r="E394" i="21" s="1"/>
  <c r="AW394" i="21" s="1"/>
  <c r="AX394" i="21" s="1"/>
  <c r="AY394" i="21" s="1"/>
  <c r="C48" i="16"/>
  <c r="D394" i="21" s="1"/>
  <c r="B48" i="16"/>
  <c r="B394" i="21" s="1"/>
  <c r="A48" i="16"/>
  <c r="A394" i="21" s="1"/>
  <c r="P47" i="16"/>
  <c r="Q393" i="21" s="1"/>
  <c r="O47" i="16"/>
  <c r="P393" i="21" s="1"/>
  <c r="N47" i="16"/>
  <c r="O393" i="21" s="1"/>
  <c r="M47" i="16"/>
  <c r="N393" i="21" s="1"/>
  <c r="L47" i="16"/>
  <c r="M393" i="21" s="1"/>
  <c r="AS393" i="21" s="1"/>
  <c r="AT393" i="21" s="1"/>
  <c r="AU393" i="21" s="1"/>
  <c r="K47" i="16"/>
  <c r="L393" i="21" s="1"/>
  <c r="J47" i="16"/>
  <c r="K393" i="21" s="1"/>
  <c r="I47" i="16"/>
  <c r="J393" i="21" s="1"/>
  <c r="AK393" i="21" s="1"/>
  <c r="AL393" i="21" s="1"/>
  <c r="AM393" i="21" s="1"/>
  <c r="H47" i="16"/>
  <c r="I393" i="21" s="1"/>
  <c r="AG393" i="21" s="1"/>
  <c r="AH393" i="21" s="1"/>
  <c r="AI393" i="21" s="1"/>
  <c r="G47" i="16"/>
  <c r="H393" i="21" s="1"/>
  <c r="F47" i="16"/>
  <c r="G393" i="21" s="1"/>
  <c r="E47" i="16"/>
  <c r="F393" i="21" s="1"/>
  <c r="AO393" i="21" s="1"/>
  <c r="AP393" i="21" s="1"/>
  <c r="AQ393" i="21" s="1"/>
  <c r="D47" i="16"/>
  <c r="E393" i="21" s="1"/>
  <c r="AW393" i="21" s="1"/>
  <c r="AX393" i="21" s="1"/>
  <c r="AY393" i="21" s="1"/>
  <c r="C47" i="16"/>
  <c r="D393" i="21" s="1"/>
  <c r="B47" i="16"/>
  <c r="B393" i="21" s="1"/>
  <c r="A47" i="16"/>
  <c r="A393" i="21" s="1"/>
  <c r="P46" i="16"/>
  <c r="Q392" i="21" s="1"/>
  <c r="O46" i="16"/>
  <c r="P392" i="21" s="1"/>
  <c r="N46" i="16"/>
  <c r="O392" i="21" s="1"/>
  <c r="M46" i="16"/>
  <c r="N392" i="21" s="1"/>
  <c r="L46" i="16"/>
  <c r="M392" i="21" s="1"/>
  <c r="AS392" i="21" s="1"/>
  <c r="AT392" i="21" s="1"/>
  <c r="AU392" i="21" s="1"/>
  <c r="K46" i="16"/>
  <c r="L392" i="21" s="1"/>
  <c r="J46" i="16"/>
  <c r="K392" i="21" s="1"/>
  <c r="I46" i="16"/>
  <c r="J392" i="21" s="1"/>
  <c r="AK392" i="21" s="1"/>
  <c r="AL392" i="21" s="1"/>
  <c r="AM392" i="21" s="1"/>
  <c r="H46" i="16"/>
  <c r="I392" i="21" s="1"/>
  <c r="AG392" i="21" s="1"/>
  <c r="AH392" i="21" s="1"/>
  <c r="AI392" i="21" s="1"/>
  <c r="G46" i="16"/>
  <c r="H392" i="21" s="1"/>
  <c r="F46" i="16"/>
  <c r="G392" i="21" s="1"/>
  <c r="E46" i="16"/>
  <c r="F392" i="21" s="1"/>
  <c r="AO392" i="21" s="1"/>
  <c r="AP392" i="21" s="1"/>
  <c r="AQ392" i="21" s="1"/>
  <c r="D46" i="16"/>
  <c r="E392" i="21" s="1"/>
  <c r="AW392" i="21" s="1"/>
  <c r="AX392" i="21" s="1"/>
  <c r="AY392" i="21" s="1"/>
  <c r="C46" i="16"/>
  <c r="D392" i="21" s="1"/>
  <c r="B46" i="16"/>
  <c r="B392" i="21" s="1"/>
  <c r="A46" i="16"/>
  <c r="A392" i="21" s="1"/>
  <c r="P45" i="16"/>
  <c r="Q391" i="21" s="1"/>
  <c r="O45" i="16"/>
  <c r="P391" i="21" s="1"/>
  <c r="N45" i="16"/>
  <c r="O391" i="21" s="1"/>
  <c r="M45" i="16"/>
  <c r="N391" i="21" s="1"/>
  <c r="L45" i="16"/>
  <c r="M391" i="21" s="1"/>
  <c r="AS391" i="21" s="1"/>
  <c r="AT391" i="21" s="1"/>
  <c r="AU391" i="21" s="1"/>
  <c r="K45" i="16"/>
  <c r="L391" i="21" s="1"/>
  <c r="J45" i="16"/>
  <c r="K391" i="21" s="1"/>
  <c r="I45" i="16"/>
  <c r="J391" i="21" s="1"/>
  <c r="AK391" i="21" s="1"/>
  <c r="AL391" i="21" s="1"/>
  <c r="AM391" i="21" s="1"/>
  <c r="H45" i="16"/>
  <c r="I391" i="21" s="1"/>
  <c r="AG391" i="21" s="1"/>
  <c r="AH391" i="21" s="1"/>
  <c r="AI391" i="21" s="1"/>
  <c r="G45" i="16"/>
  <c r="H391" i="21" s="1"/>
  <c r="F45" i="16"/>
  <c r="G391" i="21" s="1"/>
  <c r="E45" i="16"/>
  <c r="F391" i="21" s="1"/>
  <c r="AO391" i="21" s="1"/>
  <c r="AP391" i="21" s="1"/>
  <c r="AQ391" i="21" s="1"/>
  <c r="D45" i="16"/>
  <c r="E391" i="21" s="1"/>
  <c r="AW391" i="21" s="1"/>
  <c r="AX391" i="21" s="1"/>
  <c r="AY391" i="21" s="1"/>
  <c r="C45" i="16"/>
  <c r="D391" i="21" s="1"/>
  <c r="B45" i="16"/>
  <c r="B391" i="21" s="1"/>
  <c r="A45" i="16"/>
  <c r="A391" i="21" s="1"/>
  <c r="P44" i="16"/>
  <c r="Q390" i="21" s="1"/>
  <c r="O44" i="16"/>
  <c r="P390" i="21" s="1"/>
  <c r="N44" i="16"/>
  <c r="O390" i="21" s="1"/>
  <c r="M44" i="16"/>
  <c r="N390" i="21" s="1"/>
  <c r="L44" i="16"/>
  <c r="M390" i="21" s="1"/>
  <c r="AS390" i="21" s="1"/>
  <c r="AT390" i="21" s="1"/>
  <c r="AU390" i="21" s="1"/>
  <c r="K44" i="16"/>
  <c r="L390" i="21" s="1"/>
  <c r="J44" i="16"/>
  <c r="K390" i="21" s="1"/>
  <c r="I44" i="16"/>
  <c r="J390" i="21" s="1"/>
  <c r="AK390" i="21" s="1"/>
  <c r="AL390" i="21" s="1"/>
  <c r="AM390" i="21" s="1"/>
  <c r="H44" i="16"/>
  <c r="I390" i="21" s="1"/>
  <c r="AG390" i="21" s="1"/>
  <c r="AH390" i="21" s="1"/>
  <c r="AI390" i="21" s="1"/>
  <c r="G44" i="16"/>
  <c r="H390" i="21" s="1"/>
  <c r="F44" i="16"/>
  <c r="G390" i="21" s="1"/>
  <c r="E44" i="16"/>
  <c r="F390" i="21" s="1"/>
  <c r="AO390" i="21" s="1"/>
  <c r="AP390" i="21" s="1"/>
  <c r="AQ390" i="21" s="1"/>
  <c r="D44" i="16"/>
  <c r="E390" i="21" s="1"/>
  <c r="AW390" i="21" s="1"/>
  <c r="AX390" i="21" s="1"/>
  <c r="AY390" i="21" s="1"/>
  <c r="C44" i="16"/>
  <c r="D390" i="21" s="1"/>
  <c r="B44" i="16"/>
  <c r="B390" i="21" s="1"/>
  <c r="A44" i="16"/>
  <c r="A390" i="21" s="1"/>
  <c r="P43" i="16"/>
  <c r="Q389" i="21" s="1"/>
  <c r="O43" i="16"/>
  <c r="P389" i="21" s="1"/>
  <c r="N43" i="16"/>
  <c r="O389" i="21" s="1"/>
  <c r="M43" i="16"/>
  <c r="N389" i="21" s="1"/>
  <c r="L43" i="16"/>
  <c r="M389" i="21" s="1"/>
  <c r="AS389" i="21" s="1"/>
  <c r="AT389" i="21" s="1"/>
  <c r="AU389" i="21" s="1"/>
  <c r="K43" i="16"/>
  <c r="L389" i="21" s="1"/>
  <c r="J43" i="16"/>
  <c r="K389" i="21" s="1"/>
  <c r="I43" i="16"/>
  <c r="J389" i="21" s="1"/>
  <c r="AK389" i="21" s="1"/>
  <c r="AL389" i="21" s="1"/>
  <c r="AM389" i="21" s="1"/>
  <c r="H43" i="16"/>
  <c r="I389" i="21" s="1"/>
  <c r="AG389" i="21" s="1"/>
  <c r="AH389" i="21" s="1"/>
  <c r="AI389" i="21" s="1"/>
  <c r="G43" i="16"/>
  <c r="H389" i="21" s="1"/>
  <c r="F43" i="16"/>
  <c r="G389" i="21" s="1"/>
  <c r="E43" i="16"/>
  <c r="F389" i="21" s="1"/>
  <c r="AO389" i="21" s="1"/>
  <c r="AP389" i="21" s="1"/>
  <c r="AQ389" i="21" s="1"/>
  <c r="D43" i="16"/>
  <c r="E389" i="21" s="1"/>
  <c r="AW389" i="21" s="1"/>
  <c r="AX389" i="21" s="1"/>
  <c r="AY389" i="21" s="1"/>
  <c r="C43" i="16"/>
  <c r="D389" i="21" s="1"/>
  <c r="B43" i="16"/>
  <c r="B389" i="21" s="1"/>
  <c r="A43" i="16"/>
  <c r="A389" i="21" s="1"/>
  <c r="P42" i="16"/>
  <c r="Q388" i="21" s="1"/>
  <c r="O42" i="16"/>
  <c r="P388" i="21" s="1"/>
  <c r="N42" i="16"/>
  <c r="O388" i="21" s="1"/>
  <c r="M42" i="16"/>
  <c r="N388" i="21" s="1"/>
  <c r="L42" i="16"/>
  <c r="M388" i="21" s="1"/>
  <c r="AS388" i="21" s="1"/>
  <c r="AT388" i="21" s="1"/>
  <c r="AU388" i="21" s="1"/>
  <c r="K42" i="16"/>
  <c r="L388" i="21" s="1"/>
  <c r="J42" i="16"/>
  <c r="K388" i="21" s="1"/>
  <c r="I42" i="16"/>
  <c r="J388" i="21" s="1"/>
  <c r="AK388" i="21" s="1"/>
  <c r="AL388" i="21" s="1"/>
  <c r="AM388" i="21" s="1"/>
  <c r="H42" i="16"/>
  <c r="I388" i="21" s="1"/>
  <c r="AG388" i="21" s="1"/>
  <c r="AH388" i="21" s="1"/>
  <c r="AI388" i="21" s="1"/>
  <c r="G42" i="16"/>
  <c r="H388" i="21" s="1"/>
  <c r="F42" i="16"/>
  <c r="G388" i="21" s="1"/>
  <c r="E42" i="16"/>
  <c r="F388" i="21" s="1"/>
  <c r="AO388" i="21" s="1"/>
  <c r="AP388" i="21" s="1"/>
  <c r="AQ388" i="21" s="1"/>
  <c r="D42" i="16"/>
  <c r="E388" i="21" s="1"/>
  <c r="AW388" i="21" s="1"/>
  <c r="AX388" i="21" s="1"/>
  <c r="AY388" i="21" s="1"/>
  <c r="C42" i="16"/>
  <c r="D388" i="21" s="1"/>
  <c r="B42" i="16"/>
  <c r="B388" i="21" s="1"/>
  <c r="A42" i="16"/>
  <c r="A388" i="21" s="1"/>
  <c r="P41" i="16"/>
  <c r="Q387" i="21" s="1"/>
  <c r="O41" i="16"/>
  <c r="P387" i="21" s="1"/>
  <c r="N41" i="16"/>
  <c r="O387" i="21" s="1"/>
  <c r="M41" i="16"/>
  <c r="N387" i="21" s="1"/>
  <c r="L41" i="16"/>
  <c r="M387" i="21" s="1"/>
  <c r="AS387" i="21" s="1"/>
  <c r="AT387" i="21" s="1"/>
  <c r="AU387" i="21" s="1"/>
  <c r="K41" i="16"/>
  <c r="L387" i="21" s="1"/>
  <c r="J41" i="16"/>
  <c r="K387" i="21" s="1"/>
  <c r="I41" i="16"/>
  <c r="J387" i="21" s="1"/>
  <c r="AK387" i="21" s="1"/>
  <c r="AL387" i="21" s="1"/>
  <c r="AM387" i="21" s="1"/>
  <c r="H41" i="16"/>
  <c r="I387" i="21" s="1"/>
  <c r="AG387" i="21" s="1"/>
  <c r="AH387" i="21" s="1"/>
  <c r="AI387" i="21" s="1"/>
  <c r="G41" i="16"/>
  <c r="H387" i="21" s="1"/>
  <c r="F41" i="16"/>
  <c r="G387" i="21" s="1"/>
  <c r="E41" i="16"/>
  <c r="F387" i="21" s="1"/>
  <c r="AO387" i="21" s="1"/>
  <c r="AP387" i="21" s="1"/>
  <c r="AQ387" i="21" s="1"/>
  <c r="D41" i="16"/>
  <c r="E387" i="21" s="1"/>
  <c r="AW387" i="21" s="1"/>
  <c r="AX387" i="21" s="1"/>
  <c r="AY387" i="21" s="1"/>
  <c r="C41" i="16"/>
  <c r="D387" i="21" s="1"/>
  <c r="B41" i="16"/>
  <c r="B387" i="21" s="1"/>
  <c r="A41" i="16"/>
  <c r="A387" i="21" s="1"/>
  <c r="P40" i="16"/>
  <c r="Q386" i="21" s="1"/>
  <c r="O40" i="16"/>
  <c r="P386" i="21" s="1"/>
  <c r="N40" i="16"/>
  <c r="O386" i="21" s="1"/>
  <c r="M40" i="16"/>
  <c r="N386" i="21" s="1"/>
  <c r="L40" i="16"/>
  <c r="M386" i="21" s="1"/>
  <c r="AS386" i="21" s="1"/>
  <c r="AT386" i="21" s="1"/>
  <c r="AU386" i="21" s="1"/>
  <c r="K40" i="16"/>
  <c r="L386" i="21" s="1"/>
  <c r="J40" i="16"/>
  <c r="K386" i="21" s="1"/>
  <c r="I40" i="16"/>
  <c r="J386" i="21" s="1"/>
  <c r="AK386" i="21" s="1"/>
  <c r="AL386" i="21" s="1"/>
  <c r="AM386" i="21" s="1"/>
  <c r="H40" i="16"/>
  <c r="I386" i="21" s="1"/>
  <c r="AG386" i="21" s="1"/>
  <c r="AH386" i="21" s="1"/>
  <c r="AI386" i="21" s="1"/>
  <c r="G40" i="16"/>
  <c r="H386" i="21" s="1"/>
  <c r="F40" i="16"/>
  <c r="G386" i="21" s="1"/>
  <c r="E40" i="16"/>
  <c r="F386" i="21" s="1"/>
  <c r="AO386" i="21" s="1"/>
  <c r="AP386" i="21" s="1"/>
  <c r="AQ386" i="21" s="1"/>
  <c r="D40" i="16"/>
  <c r="E386" i="21" s="1"/>
  <c r="AW386" i="21" s="1"/>
  <c r="AX386" i="21" s="1"/>
  <c r="AY386" i="21" s="1"/>
  <c r="C40" i="16"/>
  <c r="D386" i="21" s="1"/>
  <c r="B40" i="16"/>
  <c r="B386" i="21" s="1"/>
  <c r="A40" i="16"/>
  <c r="A386" i="21" s="1"/>
  <c r="P39" i="16"/>
  <c r="Q385" i="21" s="1"/>
  <c r="O39" i="16"/>
  <c r="P385" i="21" s="1"/>
  <c r="N39" i="16"/>
  <c r="O385" i="21" s="1"/>
  <c r="M39" i="16"/>
  <c r="N385" i="21" s="1"/>
  <c r="L39" i="16"/>
  <c r="M385" i="21" s="1"/>
  <c r="AS385" i="21" s="1"/>
  <c r="AT385" i="21" s="1"/>
  <c r="AU385" i="21" s="1"/>
  <c r="K39" i="16"/>
  <c r="L385" i="21" s="1"/>
  <c r="J39" i="16"/>
  <c r="K385" i="21" s="1"/>
  <c r="I39" i="16"/>
  <c r="J385" i="21" s="1"/>
  <c r="AK385" i="21" s="1"/>
  <c r="AL385" i="21" s="1"/>
  <c r="AM385" i="21" s="1"/>
  <c r="H39" i="16"/>
  <c r="I385" i="21" s="1"/>
  <c r="AG385" i="21" s="1"/>
  <c r="AH385" i="21" s="1"/>
  <c r="AI385" i="21" s="1"/>
  <c r="G39" i="16"/>
  <c r="H385" i="21" s="1"/>
  <c r="F39" i="16"/>
  <c r="G385" i="21" s="1"/>
  <c r="E39" i="16"/>
  <c r="F385" i="21" s="1"/>
  <c r="AO385" i="21" s="1"/>
  <c r="AP385" i="21" s="1"/>
  <c r="AQ385" i="21" s="1"/>
  <c r="D39" i="16"/>
  <c r="E385" i="21" s="1"/>
  <c r="AW385" i="21" s="1"/>
  <c r="AX385" i="21" s="1"/>
  <c r="AY385" i="21" s="1"/>
  <c r="C39" i="16"/>
  <c r="D385" i="21" s="1"/>
  <c r="B39" i="16"/>
  <c r="B385" i="21" s="1"/>
  <c r="A39" i="16"/>
  <c r="A385" i="21" s="1"/>
  <c r="P38" i="16"/>
  <c r="Q384" i="21" s="1"/>
  <c r="O38" i="16"/>
  <c r="P384" i="21" s="1"/>
  <c r="N38" i="16"/>
  <c r="O384" i="21" s="1"/>
  <c r="M38" i="16"/>
  <c r="N384" i="21" s="1"/>
  <c r="L38" i="16"/>
  <c r="M384" i="21" s="1"/>
  <c r="AS384" i="21" s="1"/>
  <c r="AT384" i="21" s="1"/>
  <c r="AU384" i="21" s="1"/>
  <c r="K38" i="16"/>
  <c r="L384" i="21" s="1"/>
  <c r="J38" i="16"/>
  <c r="I38" i="16"/>
  <c r="J384" i="21" s="1"/>
  <c r="AK384" i="21" s="1"/>
  <c r="AL384" i="21" s="1"/>
  <c r="AM384" i="21" s="1"/>
  <c r="H38" i="16"/>
  <c r="I384" i="21" s="1"/>
  <c r="AG384" i="21" s="1"/>
  <c r="AH384" i="21" s="1"/>
  <c r="AI384" i="21" s="1"/>
  <c r="G38" i="16"/>
  <c r="H384" i="21" s="1"/>
  <c r="F38" i="16"/>
  <c r="G384" i="21" s="1"/>
  <c r="E38" i="16"/>
  <c r="F384" i="21" s="1"/>
  <c r="AO384" i="21" s="1"/>
  <c r="AP384" i="21" s="1"/>
  <c r="AQ384" i="21" s="1"/>
  <c r="D38" i="16"/>
  <c r="E384" i="21" s="1"/>
  <c r="AW384" i="21" s="1"/>
  <c r="AX384" i="21" s="1"/>
  <c r="AY384" i="21" s="1"/>
  <c r="C38" i="16"/>
  <c r="D384" i="21" s="1"/>
  <c r="B38" i="16"/>
  <c r="B384" i="21" s="1"/>
  <c r="A38" i="16"/>
  <c r="A384" i="21" s="1"/>
  <c r="P37" i="16"/>
  <c r="Q383" i="21" s="1"/>
  <c r="O37" i="16"/>
  <c r="P383" i="21" s="1"/>
  <c r="N37" i="16"/>
  <c r="O383" i="21" s="1"/>
  <c r="M37" i="16"/>
  <c r="N383" i="21" s="1"/>
  <c r="L37" i="16"/>
  <c r="M383" i="21" s="1"/>
  <c r="AS383" i="21" s="1"/>
  <c r="AT383" i="21" s="1"/>
  <c r="AU383" i="21" s="1"/>
  <c r="K37" i="16"/>
  <c r="L383" i="21" s="1"/>
  <c r="J37" i="16"/>
  <c r="K383" i="21" s="1"/>
  <c r="I37" i="16"/>
  <c r="J383" i="21" s="1"/>
  <c r="AK383" i="21" s="1"/>
  <c r="AL383" i="21" s="1"/>
  <c r="AM383" i="21" s="1"/>
  <c r="H37" i="16"/>
  <c r="I383" i="21" s="1"/>
  <c r="AG383" i="21" s="1"/>
  <c r="AH383" i="21" s="1"/>
  <c r="AI383" i="21" s="1"/>
  <c r="G37" i="16"/>
  <c r="H383" i="21" s="1"/>
  <c r="F37" i="16"/>
  <c r="E37" i="16"/>
  <c r="F383" i="21" s="1"/>
  <c r="AO383" i="21" s="1"/>
  <c r="AP383" i="21" s="1"/>
  <c r="AQ383" i="21" s="1"/>
  <c r="D37" i="16"/>
  <c r="E383" i="21" s="1"/>
  <c r="AW383" i="21" s="1"/>
  <c r="AX383" i="21" s="1"/>
  <c r="AY383" i="21" s="1"/>
  <c r="C37" i="16"/>
  <c r="D383" i="21" s="1"/>
  <c r="B37" i="16"/>
  <c r="B383" i="21" s="1"/>
  <c r="A37" i="16"/>
  <c r="A383" i="21" s="1"/>
  <c r="IV33" i="16"/>
  <c r="IU33" i="16"/>
  <c r="IT33" i="16"/>
  <c r="IS33" i="16"/>
  <c r="IR33" i="16"/>
  <c r="IQ33" i="16"/>
  <c r="IP33" i="16"/>
  <c r="IO33" i="16"/>
  <c r="IN33" i="16"/>
  <c r="IM33" i="16"/>
  <c r="IL33" i="16"/>
  <c r="IK33" i="16"/>
  <c r="IJ33" i="16"/>
  <c r="II33" i="16"/>
  <c r="IH33" i="16"/>
  <c r="IG33" i="16"/>
  <c r="IE33" i="16"/>
  <c r="ID33" i="16"/>
  <c r="IC33" i="16"/>
  <c r="IB33" i="16"/>
  <c r="IA33" i="16"/>
  <c r="HZ33" i="16"/>
  <c r="HY33" i="16"/>
  <c r="HX33" i="16"/>
  <c r="HW33" i="16"/>
  <c r="HV33" i="16"/>
  <c r="HU33" i="16"/>
  <c r="HT33" i="16"/>
  <c r="HS33" i="16"/>
  <c r="HR33" i="16"/>
  <c r="HQ33" i="16"/>
  <c r="HP33" i="16"/>
  <c r="HN33" i="16"/>
  <c r="HM33" i="16"/>
  <c r="HL33" i="16"/>
  <c r="HK33" i="16"/>
  <c r="HJ33" i="16"/>
  <c r="HI33" i="16"/>
  <c r="HH33" i="16"/>
  <c r="HG33" i="16"/>
  <c r="HF33" i="16"/>
  <c r="HE33" i="16"/>
  <c r="HD33" i="16"/>
  <c r="HC33" i="16"/>
  <c r="HB33" i="16"/>
  <c r="HA33" i="16"/>
  <c r="GZ33" i="16"/>
  <c r="GY33" i="16"/>
  <c r="GW33" i="16"/>
  <c r="GV33" i="16"/>
  <c r="GU33" i="16"/>
  <c r="GT33" i="16"/>
  <c r="GS33" i="16"/>
  <c r="GR33" i="16"/>
  <c r="GQ33" i="16"/>
  <c r="GP33" i="16"/>
  <c r="GO33" i="16"/>
  <c r="GN33" i="16"/>
  <c r="GM33" i="16"/>
  <c r="GL33" i="16"/>
  <c r="GK33" i="16"/>
  <c r="GJ33" i="16"/>
  <c r="GI33" i="16"/>
  <c r="GH33" i="16"/>
  <c r="GF33" i="16"/>
  <c r="GE33" i="16"/>
  <c r="GD33" i="16"/>
  <c r="GC33" i="16"/>
  <c r="GB33" i="16"/>
  <c r="GA33" i="16"/>
  <c r="FZ33" i="16"/>
  <c r="FY33" i="16"/>
  <c r="FX33" i="16"/>
  <c r="FW33" i="16"/>
  <c r="FV33" i="16"/>
  <c r="FU33" i="16"/>
  <c r="FT33" i="16"/>
  <c r="FS33" i="16"/>
  <c r="FR33" i="16"/>
  <c r="FQ33" i="16"/>
  <c r="FO33" i="16"/>
  <c r="FN33" i="16"/>
  <c r="FM33" i="16"/>
  <c r="FL33" i="16"/>
  <c r="FK33" i="16"/>
  <c r="FJ33" i="16"/>
  <c r="FI33" i="16"/>
  <c r="FH33" i="16"/>
  <c r="FG33" i="16"/>
  <c r="FF33" i="16"/>
  <c r="FE33" i="16"/>
  <c r="FD33" i="16"/>
  <c r="FC33" i="16"/>
  <c r="FB33" i="16"/>
  <c r="FA33" i="16"/>
  <c r="EZ33" i="16"/>
  <c r="EX33" i="16"/>
  <c r="EW33" i="16"/>
  <c r="EV33" i="16"/>
  <c r="EU33" i="16"/>
  <c r="ET33" i="16"/>
  <c r="ES33" i="16"/>
  <c r="ER33" i="16"/>
  <c r="EQ33" i="16"/>
  <c r="EP33" i="16"/>
  <c r="EO33" i="16"/>
  <c r="EN33" i="16"/>
  <c r="EM33" i="16"/>
  <c r="EL33" i="16"/>
  <c r="EK33" i="16"/>
  <c r="EJ33" i="16"/>
  <c r="EI33" i="16"/>
  <c r="EG33" i="16"/>
  <c r="EF33" i="16"/>
  <c r="EE33" i="16"/>
  <c r="ED33" i="16"/>
  <c r="EC33" i="16"/>
  <c r="EB33" i="16"/>
  <c r="EA33" i="16"/>
  <c r="DZ33" i="16"/>
  <c r="DY33" i="16"/>
  <c r="DX33" i="16"/>
  <c r="DW33" i="16"/>
  <c r="DV33" i="16"/>
  <c r="DU33" i="16"/>
  <c r="DT33" i="16"/>
  <c r="DS33" i="16"/>
  <c r="DR33" i="16"/>
  <c r="DP33" i="16"/>
  <c r="DO33" i="16"/>
  <c r="DN33" i="16"/>
  <c r="DM33" i="16"/>
  <c r="DL33" i="16"/>
  <c r="DK33" i="16"/>
  <c r="DJ33" i="16"/>
  <c r="DI33" i="16"/>
  <c r="DH33" i="16"/>
  <c r="DG33" i="16"/>
  <c r="DF33" i="16"/>
  <c r="DE33" i="16"/>
  <c r="DD33" i="16"/>
  <c r="DC33" i="16"/>
  <c r="DB33" i="16"/>
  <c r="DA33" i="16"/>
  <c r="CY33" i="16"/>
  <c r="CX33" i="16"/>
  <c r="CW33" i="16"/>
  <c r="CV33" i="16"/>
  <c r="CU33" i="16"/>
  <c r="CT33" i="16"/>
  <c r="CS33" i="16"/>
  <c r="CR33" i="16"/>
  <c r="CQ33" i="16"/>
  <c r="CP33" i="16"/>
  <c r="CO33" i="16"/>
  <c r="CN33" i="16"/>
  <c r="CM33" i="16"/>
  <c r="CL33" i="16"/>
  <c r="CK33" i="16"/>
  <c r="CJ33" i="16"/>
  <c r="CH33" i="16"/>
  <c r="CG33" i="16"/>
  <c r="CF33" i="16"/>
  <c r="CE33" i="16"/>
  <c r="CD33" i="16"/>
  <c r="CC33" i="16"/>
  <c r="CB33" i="16"/>
  <c r="CA33" i="16"/>
  <c r="BZ33" i="16"/>
  <c r="BY33" i="16"/>
  <c r="BX33" i="16"/>
  <c r="BW33" i="16"/>
  <c r="BV33" i="16"/>
  <c r="BU33" i="16"/>
  <c r="BT33" i="16"/>
  <c r="BS33" i="16"/>
  <c r="BQ33" i="16"/>
  <c r="BP33" i="16"/>
  <c r="BO33" i="16"/>
  <c r="BN33" i="16"/>
  <c r="BM33" i="16"/>
  <c r="BL33" i="16"/>
  <c r="BK33" i="16"/>
  <c r="BJ33" i="16"/>
  <c r="BI33" i="16"/>
  <c r="BH33" i="16"/>
  <c r="BG33" i="16"/>
  <c r="BF33" i="16"/>
  <c r="BE33" i="16"/>
  <c r="BD33" i="16"/>
  <c r="BC33" i="16"/>
  <c r="BB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AI32" i="16"/>
  <c r="R61" i="16" s="1"/>
  <c r="S407" i="21" s="1"/>
  <c r="AH32" i="16"/>
  <c r="R32" i="16"/>
  <c r="Q32" i="16"/>
  <c r="Q61" i="16" s="1"/>
  <c r="R407" i="21" s="1"/>
  <c r="AI31" i="16"/>
  <c r="AH31" i="16"/>
  <c r="R31" i="16"/>
  <c r="R60" i="16" s="1"/>
  <c r="S406" i="21" s="1"/>
  <c r="Q31" i="16"/>
  <c r="Q60" i="16" s="1"/>
  <c r="AI30" i="16"/>
  <c r="AH30" i="16"/>
  <c r="R30" i="16"/>
  <c r="Q30" i="16"/>
  <c r="Q59" i="16" s="1"/>
  <c r="AI29" i="16"/>
  <c r="AH29" i="16"/>
  <c r="R29" i="16"/>
  <c r="R58" i="16" s="1"/>
  <c r="S404" i="21" s="1"/>
  <c r="Q29" i="16"/>
  <c r="Q58" i="16" s="1"/>
  <c r="R404" i="21" s="1"/>
  <c r="AI28" i="16"/>
  <c r="AH28" i="16"/>
  <c r="R28" i="16"/>
  <c r="R57" i="16" s="1"/>
  <c r="S403" i="21" s="1"/>
  <c r="Q28" i="16"/>
  <c r="Q57" i="16" s="1"/>
  <c r="AI27" i="16"/>
  <c r="AH27" i="16"/>
  <c r="R27" i="16"/>
  <c r="Q27" i="16"/>
  <c r="Q56" i="16" s="1"/>
  <c r="AI26" i="16"/>
  <c r="AH26" i="16"/>
  <c r="R26" i="16"/>
  <c r="R55" i="16" s="1"/>
  <c r="S401" i="21" s="1"/>
  <c r="Q26" i="16"/>
  <c r="Q55" i="16" s="1"/>
  <c r="R401" i="21" s="1"/>
  <c r="AI25" i="16"/>
  <c r="AH25" i="16"/>
  <c r="R25" i="16"/>
  <c r="R54" i="16" s="1"/>
  <c r="S400" i="21" s="1"/>
  <c r="Q25" i="16"/>
  <c r="Q54" i="16" s="1"/>
  <c r="AI24" i="16"/>
  <c r="AH24" i="16"/>
  <c r="R24" i="16"/>
  <c r="Q24" i="16"/>
  <c r="Q53" i="16" s="1"/>
  <c r="AI23" i="16"/>
  <c r="R52" i="16" s="1"/>
  <c r="S398" i="21" s="1"/>
  <c r="AH23" i="16"/>
  <c r="R23" i="16"/>
  <c r="Q23" i="16"/>
  <c r="Q52" i="16" s="1"/>
  <c r="R398" i="21" s="1"/>
  <c r="AI22" i="16"/>
  <c r="AH22" i="16"/>
  <c r="R22" i="16"/>
  <c r="R51" i="16" s="1"/>
  <c r="S397" i="21" s="1"/>
  <c r="Q22" i="16"/>
  <c r="Q51" i="16" s="1"/>
  <c r="AI21" i="16"/>
  <c r="AH21" i="16"/>
  <c r="R21" i="16"/>
  <c r="Q21" i="16"/>
  <c r="Q50" i="16" s="1"/>
  <c r="AI20" i="16"/>
  <c r="AH20" i="16"/>
  <c r="R20" i="16"/>
  <c r="R49" i="16" s="1"/>
  <c r="S395" i="21" s="1"/>
  <c r="Q20" i="16"/>
  <c r="Q49" i="16" s="1"/>
  <c r="R395" i="21" s="1"/>
  <c r="AI19" i="16"/>
  <c r="AH19" i="16"/>
  <c r="R19" i="16"/>
  <c r="R48" i="16" s="1"/>
  <c r="S394" i="21" s="1"/>
  <c r="Q19" i="16"/>
  <c r="Q48" i="16" s="1"/>
  <c r="AI18" i="16"/>
  <c r="AH18" i="16"/>
  <c r="R18" i="16"/>
  <c r="Q18" i="16"/>
  <c r="Q47" i="16" s="1"/>
  <c r="AI17" i="16"/>
  <c r="AH17" i="16"/>
  <c r="R17" i="16"/>
  <c r="R46" i="16" s="1"/>
  <c r="S392" i="21" s="1"/>
  <c r="Q17" i="16"/>
  <c r="Q46" i="16" s="1"/>
  <c r="R392" i="21" s="1"/>
  <c r="AI16" i="16"/>
  <c r="AH16" i="16"/>
  <c r="R16" i="16"/>
  <c r="R45" i="16" s="1"/>
  <c r="S391" i="21" s="1"/>
  <c r="Q16" i="16"/>
  <c r="Q45" i="16" s="1"/>
  <c r="AI15" i="16"/>
  <c r="AH15" i="16"/>
  <c r="R15" i="16"/>
  <c r="Q15" i="16"/>
  <c r="Q44" i="16" s="1"/>
  <c r="AI14" i="16"/>
  <c r="R43" i="16" s="1"/>
  <c r="S389" i="21" s="1"/>
  <c r="AH14" i="16"/>
  <c r="R14" i="16"/>
  <c r="Q14" i="16"/>
  <c r="Q43" i="16" s="1"/>
  <c r="R389" i="21" s="1"/>
  <c r="AI13" i="16"/>
  <c r="AH13" i="16"/>
  <c r="R13" i="16"/>
  <c r="R42" i="16" s="1"/>
  <c r="S388" i="21" s="1"/>
  <c r="Q13" i="16"/>
  <c r="Q42" i="16" s="1"/>
  <c r="AI12" i="16"/>
  <c r="AH12" i="16"/>
  <c r="R12" i="16"/>
  <c r="Q12" i="16"/>
  <c r="Q41" i="16" s="1"/>
  <c r="AI11" i="16"/>
  <c r="AH11" i="16"/>
  <c r="R11" i="16"/>
  <c r="R40" i="16" s="1"/>
  <c r="S386" i="21" s="1"/>
  <c r="Q11" i="16"/>
  <c r="Q40" i="16" s="1"/>
  <c r="R386" i="21" s="1"/>
  <c r="AI10" i="16"/>
  <c r="AH10" i="16"/>
  <c r="R10" i="16"/>
  <c r="Q10" i="16"/>
  <c r="Q39" i="16" s="1"/>
  <c r="AI9" i="16"/>
  <c r="AH9" i="16"/>
  <c r="R9" i="16"/>
  <c r="Q9" i="16"/>
  <c r="Q38" i="16" s="1"/>
  <c r="AI8" i="16"/>
  <c r="AH8" i="16"/>
  <c r="AH33" i="16" s="1"/>
  <c r="R8" i="16"/>
  <c r="R37" i="16" s="1"/>
  <c r="Q8" i="16"/>
  <c r="Q33" i="16" s="1"/>
  <c r="G111" i="15"/>
  <c r="G17" i="23" s="1"/>
  <c r="J17" i="23" s="1"/>
  <c r="F111" i="15"/>
  <c r="F17" i="23" s="1"/>
  <c r="E111" i="15"/>
  <c r="E17" i="23" s="1"/>
  <c r="D111" i="15"/>
  <c r="D17" i="23" s="1"/>
  <c r="C111" i="15"/>
  <c r="C17" i="23" s="1"/>
  <c r="B111" i="15"/>
  <c r="B17" i="23" s="1"/>
  <c r="CW90" i="15"/>
  <c r="I377" i="22" s="1"/>
  <c r="AC377" i="22" s="1"/>
  <c r="AD377" i="22" s="1"/>
  <c r="AE377" i="22" s="1"/>
  <c r="CV90" i="15"/>
  <c r="H377" i="22" s="1"/>
  <c r="U377" i="22" s="1"/>
  <c r="V377" i="22" s="1"/>
  <c r="W377" i="22" s="1"/>
  <c r="CU90" i="15"/>
  <c r="G377" i="22" s="1"/>
  <c r="CS90" i="15"/>
  <c r="CT90" i="15" s="1"/>
  <c r="F377" i="22" s="1"/>
  <c r="Y377" i="22" s="1"/>
  <c r="Z377" i="22" s="1"/>
  <c r="AA377" i="22" s="1"/>
  <c r="CR90" i="15"/>
  <c r="E377" i="22" s="1"/>
  <c r="CQ90" i="15"/>
  <c r="D377" i="22" s="1"/>
  <c r="Q377" i="22" s="1"/>
  <c r="R377" i="22" s="1"/>
  <c r="S377" i="22" s="1"/>
  <c r="CP90" i="15"/>
  <c r="C377" i="22" s="1"/>
  <c r="B90" i="15"/>
  <c r="A90" i="15"/>
  <c r="A377" i="22" s="1"/>
  <c r="AF377" i="22" s="1"/>
  <c r="CW89" i="15"/>
  <c r="I376" i="22" s="1"/>
  <c r="AC376" i="22" s="1"/>
  <c r="AD376" i="22" s="1"/>
  <c r="AE376" i="22" s="1"/>
  <c r="CV89" i="15"/>
  <c r="H376" i="22" s="1"/>
  <c r="U376" i="22" s="1"/>
  <c r="V376" i="22" s="1"/>
  <c r="W376" i="22" s="1"/>
  <c r="CU89" i="15"/>
  <c r="G376" i="22" s="1"/>
  <c r="CS89" i="15"/>
  <c r="CT89" i="15" s="1"/>
  <c r="F376" i="22" s="1"/>
  <c r="Y376" i="22" s="1"/>
  <c r="Z376" i="22" s="1"/>
  <c r="AA376" i="22" s="1"/>
  <c r="CR89" i="15"/>
  <c r="E376" i="22" s="1"/>
  <c r="CQ89" i="15"/>
  <c r="D376" i="22" s="1"/>
  <c r="Q376" i="22" s="1"/>
  <c r="R376" i="22" s="1"/>
  <c r="S376" i="22" s="1"/>
  <c r="CP89" i="15"/>
  <c r="C376" i="22" s="1"/>
  <c r="B89" i="15"/>
  <c r="A89" i="15"/>
  <c r="A376" i="22" s="1"/>
  <c r="AF376" i="22" s="1"/>
  <c r="CW88" i="15"/>
  <c r="I375" i="22" s="1"/>
  <c r="AC375" i="22" s="1"/>
  <c r="AD375" i="22" s="1"/>
  <c r="AE375" i="22" s="1"/>
  <c r="CV88" i="15"/>
  <c r="H375" i="22" s="1"/>
  <c r="U375" i="22" s="1"/>
  <c r="V375" i="22" s="1"/>
  <c r="W375" i="22" s="1"/>
  <c r="CU88" i="15"/>
  <c r="G375" i="22" s="1"/>
  <c r="CS88" i="15"/>
  <c r="CT88" i="15" s="1"/>
  <c r="F375" i="22" s="1"/>
  <c r="Y375" i="22" s="1"/>
  <c r="Z375" i="22" s="1"/>
  <c r="AA375" i="22" s="1"/>
  <c r="CR88" i="15"/>
  <c r="E375" i="22" s="1"/>
  <c r="CQ88" i="15"/>
  <c r="D375" i="22" s="1"/>
  <c r="Q375" i="22" s="1"/>
  <c r="R375" i="22" s="1"/>
  <c r="S375" i="22" s="1"/>
  <c r="CP88" i="15"/>
  <c r="C375" i="22" s="1"/>
  <c r="B88" i="15"/>
  <c r="A88" i="15"/>
  <c r="A375" i="22" s="1"/>
  <c r="AF375" i="22" s="1"/>
  <c r="CW87" i="15"/>
  <c r="I374" i="22" s="1"/>
  <c r="AC374" i="22" s="1"/>
  <c r="AD374" i="22" s="1"/>
  <c r="AE374" i="22" s="1"/>
  <c r="CV87" i="15"/>
  <c r="H374" i="22" s="1"/>
  <c r="U374" i="22" s="1"/>
  <c r="V374" i="22" s="1"/>
  <c r="W374" i="22" s="1"/>
  <c r="CU87" i="15"/>
  <c r="G374" i="22" s="1"/>
  <c r="CS87" i="15"/>
  <c r="CT87" i="15" s="1"/>
  <c r="F374" i="22" s="1"/>
  <c r="Y374" i="22" s="1"/>
  <c r="Z374" i="22" s="1"/>
  <c r="AA374" i="22" s="1"/>
  <c r="CR87" i="15"/>
  <c r="E374" i="22" s="1"/>
  <c r="CQ87" i="15"/>
  <c r="D374" i="22" s="1"/>
  <c r="Q374" i="22" s="1"/>
  <c r="R374" i="22" s="1"/>
  <c r="S374" i="22" s="1"/>
  <c r="CP87" i="15"/>
  <c r="C374" i="22" s="1"/>
  <c r="B87" i="15"/>
  <c r="A87" i="15"/>
  <c r="A374" i="22" s="1"/>
  <c r="AF374" i="22" s="1"/>
  <c r="CW86" i="15"/>
  <c r="I373" i="22" s="1"/>
  <c r="AC373" i="22" s="1"/>
  <c r="AD373" i="22" s="1"/>
  <c r="AE373" i="22" s="1"/>
  <c r="CV86" i="15"/>
  <c r="H373" i="22" s="1"/>
  <c r="U373" i="22" s="1"/>
  <c r="V373" i="22" s="1"/>
  <c r="W373" i="22" s="1"/>
  <c r="CU86" i="15"/>
  <c r="CS86" i="15"/>
  <c r="CT86" i="15" s="1"/>
  <c r="F373" i="22" s="1"/>
  <c r="Y373" i="22" s="1"/>
  <c r="Z373" i="22" s="1"/>
  <c r="AA373" i="22" s="1"/>
  <c r="CR86" i="15"/>
  <c r="E373" i="22" s="1"/>
  <c r="CQ86" i="15"/>
  <c r="D373" i="22" s="1"/>
  <c r="Q373" i="22" s="1"/>
  <c r="R373" i="22" s="1"/>
  <c r="S373" i="22" s="1"/>
  <c r="CP86" i="15"/>
  <c r="C373" i="22" s="1"/>
  <c r="B86" i="15"/>
  <c r="A86" i="15"/>
  <c r="A373" i="22" s="1"/>
  <c r="AF373" i="22" s="1"/>
  <c r="CW85" i="15"/>
  <c r="I372" i="22" s="1"/>
  <c r="AC372" i="22" s="1"/>
  <c r="AD372" i="22" s="1"/>
  <c r="AE372" i="22" s="1"/>
  <c r="CV85" i="15"/>
  <c r="H372" i="22" s="1"/>
  <c r="U372" i="22" s="1"/>
  <c r="V372" i="22" s="1"/>
  <c r="W372" i="22" s="1"/>
  <c r="CU85" i="15"/>
  <c r="G372" i="22" s="1"/>
  <c r="CS85" i="15"/>
  <c r="CT85" i="15" s="1"/>
  <c r="F372" i="22" s="1"/>
  <c r="Y372" i="22" s="1"/>
  <c r="Z372" i="22" s="1"/>
  <c r="AA372" i="22" s="1"/>
  <c r="CR85" i="15"/>
  <c r="E372" i="22" s="1"/>
  <c r="CQ85" i="15"/>
  <c r="D372" i="22" s="1"/>
  <c r="Q372" i="22" s="1"/>
  <c r="R372" i="22" s="1"/>
  <c r="S372" i="22" s="1"/>
  <c r="CP85" i="15"/>
  <c r="C372" i="22" s="1"/>
  <c r="B85" i="15"/>
  <c r="A85" i="15"/>
  <c r="A372" i="22" s="1"/>
  <c r="AF372" i="22" s="1"/>
  <c r="CW84" i="15"/>
  <c r="I371" i="22" s="1"/>
  <c r="AC371" i="22" s="1"/>
  <c r="AD371" i="22" s="1"/>
  <c r="AE371" i="22" s="1"/>
  <c r="CV84" i="15"/>
  <c r="H371" i="22" s="1"/>
  <c r="U371" i="22" s="1"/>
  <c r="V371" i="22" s="1"/>
  <c r="W371" i="22" s="1"/>
  <c r="CU84" i="15"/>
  <c r="G371" i="22" s="1"/>
  <c r="CS84" i="15"/>
  <c r="CR84" i="15"/>
  <c r="E371" i="22" s="1"/>
  <c r="CQ84" i="15"/>
  <c r="D371" i="22" s="1"/>
  <c r="Q371" i="22" s="1"/>
  <c r="R371" i="22" s="1"/>
  <c r="S371" i="22" s="1"/>
  <c r="CP84" i="15"/>
  <c r="C371" i="22" s="1"/>
  <c r="B84" i="15"/>
  <c r="A84" i="15"/>
  <c r="A371" i="22" s="1"/>
  <c r="AF371" i="22" s="1"/>
  <c r="CW83" i="15"/>
  <c r="I370" i="22" s="1"/>
  <c r="AC370" i="22" s="1"/>
  <c r="AD370" i="22" s="1"/>
  <c r="AE370" i="22" s="1"/>
  <c r="CV83" i="15"/>
  <c r="H370" i="22" s="1"/>
  <c r="U370" i="22" s="1"/>
  <c r="V370" i="22" s="1"/>
  <c r="W370" i="22" s="1"/>
  <c r="CU83" i="15"/>
  <c r="G370" i="22" s="1"/>
  <c r="CS83" i="15"/>
  <c r="CX83" i="15" s="1"/>
  <c r="J370" i="22" s="1"/>
  <c r="M370" i="22" s="1"/>
  <c r="N370" i="22" s="1"/>
  <c r="O370" i="22" s="1"/>
  <c r="CR83" i="15"/>
  <c r="E370" i="22" s="1"/>
  <c r="CQ83" i="15"/>
  <c r="D370" i="22" s="1"/>
  <c r="Q370" i="22" s="1"/>
  <c r="R370" i="22" s="1"/>
  <c r="S370" i="22" s="1"/>
  <c r="CP83" i="15"/>
  <c r="C370" i="22" s="1"/>
  <c r="B83" i="15"/>
  <c r="A83" i="15"/>
  <c r="A370" i="22" s="1"/>
  <c r="AF370" i="22" s="1"/>
  <c r="CW82" i="15"/>
  <c r="I369" i="22" s="1"/>
  <c r="AC369" i="22" s="1"/>
  <c r="AD369" i="22" s="1"/>
  <c r="AE369" i="22" s="1"/>
  <c r="CV82" i="15"/>
  <c r="H369" i="22" s="1"/>
  <c r="U369" i="22" s="1"/>
  <c r="V369" i="22" s="1"/>
  <c r="W369" i="22" s="1"/>
  <c r="CU82" i="15"/>
  <c r="G369" i="22" s="1"/>
  <c r="CS82" i="15"/>
  <c r="CT82" i="15" s="1"/>
  <c r="F369" i="22" s="1"/>
  <c r="Y369" i="22" s="1"/>
  <c r="Z369" i="22" s="1"/>
  <c r="AA369" i="22" s="1"/>
  <c r="CR82" i="15"/>
  <c r="E369" i="22" s="1"/>
  <c r="CQ82" i="15"/>
  <c r="D369" i="22" s="1"/>
  <c r="Q369" i="22" s="1"/>
  <c r="R369" i="22" s="1"/>
  <c r="S369" i="22" s="1"/>
  <c r="CP82" i="15"/>
  <c r="C369" i="22" s="1"/>
  <c r="B82" i="15"/>
  <c r="A82" i="15"/>
  <c r="A369" i="22" s="1"/>
  <c r="AF369" i="22" s="1"/>
  <c r="CW81" i="15"/>
  <c r="I368" i="22" s="1"/>
  <c r="AC368" i="22" s="1"/>
  <c r="AD368" i="22" s="1"/>
  <c r="AE368" i="22" s="1"/>
  <c r="CV81" i="15"/>
  <c r="H368" i="22" s="1"/>
  <c r="U368" i="22" s="1"/>
  <c r="V368" i="22" s="1"/>
  <c r="W368" i="22" s="1"/>
  <c r="CU81" i="15"/>
  <c r="G368" i="22" s="1"/>
  <c r="CS81" i="15"/>
  <c r="CT81" i="15" s="1"/>
  <c r="F368" i="22" s="1"/>
  <c r="Y368" i="22" s="1"/>
  <c r="Z368" i="22" s="1"/>
  <c r="AA368" i="22" s="1"/>
  <c r="CR81" i="15"/>
  <c r="E368" i="22" s="1"/>
  <c r="CQ81" i="15"/>
  <c r="D368" i="22" s="1"/>
  <c r="Q368" i="22" s="1"/>
  <c r="R368" i="22" s="1"/>
  <c r="S368" i="22" s="1"/>
  <c r="CP81" i="15"/>
  <c r="C368" i="22" s="1"/>
  <c r="B81" i="15"/>
  <c r="A81" i="15"/>
  <c r="A368" i="22" s="1"/>
  <c r="AF368" i="22" s="1"/>
  <c r="CX80" i="15"/>
  <c r="J367" i="22" s="1"/>
  <c r="M367" i="22" s="1"/>
  <c r="N367" i="22" s="1"/>
  <c r="O367" i="22" s="1"/>
  <c r="CW80" i="15"/>
  <c r="I367" i="22" s="1"/>
  <c r="AC367" i="22" s="1"/>
  <c r="AD367" i="22" s="1"/>
  <c r="AE367" i="22" s="1"/>
  <c r="CV80" i="15"/>
  <c r="H367" i="22" s="1"/>
  <c r="U367" i="22" s="1"/>
  <c r="V367" i="22" s="1"/>
  <c r="W367" i="22" s="1"/>
  <c r="CU80" i="15"/>
  <c r="G367" i="22" s="1"/>
  <c r="CS80" i="15"/>
  <c r="CT80" i="15" s="1"/>
  <c r="F367" i="22" s="1"/>
  <c r="Y367" i="22" s="1"/>
  <c r="Z367" i="22" s="1"/>
  <c r="AA367" i="22" s="1"/>
  <c r="CR80" i="15"/>
  <c r="E367" i="22" s="1"/>
  <c r="CQ80" i="15"/>
  <c r="D367" i="22" s="1"/>
  <c r="Q367" i="22" s="1"/>
  <c r="R367" i="22" s="1"/>
  <c r="S367" i="22" s="1"/>
  <c r="CP80" i="15"/>
  <c r="C367" i="22" s="1"/>
  <c r="B80" i="15"/>
  <c r="A80" i="15"/>
  <c r="A367" i="22" s="1"/>
  <c r="AF367" i="22" s="1"/>
  <c r="CX79" i="15"/>
  <c r="J366" i="22" s="1"/>
  <c r="M366" i="22" s="1"/>
  <c r="N366" i="22" s="1"/>
  <c r="O366" i="22" s="1"/>
  <c r="CW79" i="15"/>
  <c r="I366" i="22" s="1"/>
  <c r="AC366" i="22" s="1"/>
  <c r="AD366" i="22" s="1"/>
  <c r="AE366" i="22" s="1"/>
  <c r="CV79" i="15"/>
  <c r="H366" i="22" s="1"/>
  <c r="U366" i="22" s="1"/>
  <c r="V366" i="22" s="1"/>
  <c r="W366" i="22" s="1"/>
  <c r="CU79" i="15"/>
  <c r="G366" i="22" s="1"/>
  <c r="CS79" i="15"/>
  <c r="CT79" i="15" s="1"/>
  <c r="F366" i="22" s="1"/>
  <c r="Y366" i="22" s="1"/>
  <c r="Z366" i="22" s="1"/>
  <c r="AA366" i="22" s="1"/>
  <c r="CR79" i="15"/>
  <c r="E366" i="22" s="1"/>
  <c r="CQ79" i="15"/>
  <c r="D366" i="22" s="1"/>
  <c r="Q366" i="22" s="1"/>
  <c r="R366" i="22" s="1"/>
  <c r="S366" i="22" s="1"/>
  <c r="CP79" i="15"/>
  <c r="C366" i="22" s="1"/>
  <c r="B79" i="15"/>
  <c r="A79" i="15"/>
  <c r="A366" i="22" s="1"/>
  <c r="AF366" i="22" s="1"/>
  <c r="CW78" i="15"/>
  <c r="I365" i="22" s="1"/>
  <c r="AC365" i="22" s="1"/>
  <c r="AD365" i="22" s="1"/>
  <c r="AE365" i="22" s="1"/>
  <c r="CV78" i="15"/>
  <c r="H365" i="22" s="1"/>
  <c r="U365" i="22" s="1"/>
  <c r="V365" i="22" s="1"/>
  <c r="W365" i="22" s="1"/>
  <c r="CU78" i="15"/>
  <c r="G365" i="22" s="1"/>
  <c r="CT78" i="15"/>
  <c r="F365" i="22" s="1"/>
  <c r="Y365" i="22" s="1"/>
  <c r="Z365" i="22" s="1"/>
  <c r="AA365" i="22" s="1"/>
  <c r="CS78" i="15"/>
  <c r="CR78" i="15"/>
  <c r="E365" i="22" s="1"/>
  <c r="CQ78" i="15"/>
  <c r="D365" i="22" s="1"/>
  <c r="Q365" i="22" s="1"/>
  <c r="R365" i="22" s="1"/>
  <c r="S365" i="22" s="1"/>
  <c r="CP78" i="15"/>
  <c r="C365" i="22" s="1"/>
  <c r="B78" i="15"/>
  <c r="A78" i="15"/>
  <c r="A365" i="22" s="1"/>
  <c r="AF365" i="22" s="1"/>
  <c r="CX77" i="15"/>
  <c r="J364" i="22" s="1"/>
  <c r="M364" i="22" s="1"/>
  <c r="N364" i="22" s="1"/>
  <c r="O364" i="22" s="1"/>
  <c r="CW77" i="15"/>
  <c r="I364" i="22" s="1"/>
  <c r="AC364" i="22" s="1"/>
  <c r="AD364" i="22" s="1"/>
  <c r="AE364" i="22" s="1"/>
  <c r="CV77" i="15"/>
  <c r="H364" i="22" s="1"/>
  <c r="U364" i="22" s="1"/>
  <c r="V364" i="22" s="1"/>
  <c r="W364" i="22" s="1"/>
  <c r="CU77" i="15"/>
  <c r="G364" i="22" s="1"/>
  <c r="CS77" i="15"/>
  <c r="CT77" i="15" s="1"/>
  <c r="F364" i="22" s="1"/>
  <c r="Y364" i="22" s="1"/>
  <c r="Z364" i="22" s="1"/>
  <c r="AA364" i="22" s="1"/>
  <c r="CR77" i="15"/>
  <c r="E364" i="22" s="1"/>
  <c r="CQ77" i="15"/>
  <c r="D364" i="22" s="1"/>
  <c r="Q364" i="22" s="1"/>
  <c r="R364" i="22" s="1"/>
  <c r="S364" i="22" s="1"/>
  <c r="CP77" i="15"/>
  <c r="C364" i="22" s="1"/>
  <c r="B77" i="15"/>
  <c r="A77" i="15"/>
  <c r="A364" i="22" s="1"/>
  <c r="AF364" i="22" s="1"/>
  <c r="CW76" i="15"/>
  <c r="I363" i="22" s="1"/>
  <c r="AC363" i="22" s="1"/>
  <c r="AD363" i="22" s="1"/>
  <c r="AE363" i="22" s="1"/>
  <c r="CV76" i="15"/>
  <c r="H363" i="22" s="1"/>
  <c r="U363" i="22" s="1"/>
  <c r="V363" i="22" s="1"/>
  <c r="W363" i="22" s="1"/>
  <c r="CU76" i="15"/>
  <c r="G363" i="22" s="1"/>
  <c r="CS76" i="15"/>
  <c r="CT76" i="15" s="1"/>
  <c r="F363" i="22" s="1"/>
  <c r="Y363" i="22" s="1"/>
  <c r="Z363" i="22" s="1"/>
  <c r="AA363" i="22" s="1"/>
  <c r="CR76" i="15"/>
  <c r="E363" i="22" s="1"/>
  <c r="CQ76" i="15"/>
  <c r="D363" i="22" s="1"/>
  <c r="Q363" i="22" s="1"/>
  <c r="R363" i="22" s="1"/>
  <c r="S363" i="22" s="1"/>
  <c r="CP76" i="15"/>
  <c r="C363" i="22" s="1"/>
  <c r="B76" i="15"/>
  <c r="A76" i="15"/>
  <c r="A363" i="22" s="1"/>
  <c r="AF363" i="22" s="1"/>
  <c r="CW75" i="15"/>
  <c r="I362" i="22" s="1"/>
  <c r="AC362" i="22" s="1"/>
  <c r="AD362" i="22" s="1"/>
  <c r="AE362" i="22" s="1"/>
  <c r="CV75" i="15"/>
  <c r="H362" i="22" s="1"/>
  <c r="U362" i="22" s="1"/>
  <c r="V362" i="22" s="1"/>
  <c r="W362" i="22" s="1"/>
  <c r="CU75" i="15"/>
  <c r="G362" i="22" s="1"/>
  <c r="CS75" i="15"/>
  <c r="CT75" i="15" s="1"/>
  <c r="F362" i="22" s="1"/>
  <c r="Y362" i="22" s="1"/>
  <c r="Z362" i="22" s="1"/>
  <c r="AA362" i="22" s="1"/>
  <c r="CR75" i="15"/>
  <c r="E362" i="22" s="1"/>
  <c r="CQ75" i="15"/>
  <c r="D362" i="22" s="1"/>
  <c r="Q362" i="22" s="1"/>
  <c r="R362" i="22" s="1"/>
  <c r="S362" i="22" s="1"/>
  <c r="CP75" i="15"/>
  <c r="C362" i="22" s="1"/>
  <c r="B75" i="15"/>
  <c r="A75" i="15"/>
  <c r="A362" i="22" s="1"/>
  <c r="AF362" i="22" s="1"/>
  <c r="CW74" i="15"/>
  <c r="I361" i="22" s="1"/>
  <c r="AC361" i="22" s="1"/>
  <c r="AD361" i="22" s="1"/>
  <c r="AE361" i="22" s="1"/>
  <c r="CV74" i="15"/>
  <c r="H361" i="22" s="1"/>
  <c r="U361" i="22" s="1"/>
  <c r="V361" i="22" s="1"/>
  <c r="W361" i="22" s="1"/>
  <c r="CU74" i="15"/>
  <c r="CS74" i="15"/>
  <c r="CT74" i="15" s="1"/>
  <c r="F361" i="22" s="1"/>
  <c r="Y361" i="22" s="1"/>
  <c r="Z361" i="22" s="1"/>
  <c r="AA361" i="22" s="1"/>
  <c r="CR74" i="15"/>
  <c r="E361" i="22" s="1"/>
  <c r="CQ74" i="15"/>
  <c r="D361" i="22" s="1"/>
  <c r="Q361" i="22" s="1"/>
  <c r="R361" i="22" s="1"/>
  <c r="S361" i="22" s="1"/>
  <c r="CP74" i="15"/>
  <c r="C361" i="22" s="1"/>
  <c r="B74" i="15"/>
  <c r="A74" i="15"/>
  <c r="A361" i="22" s="1"/>
  <c r="AF361" i="22" s="1"/>
  <c r="CW73" i="15"/>
  <c r="I360" i="22" s="1"/>
  <c r="AC360" i="22" s="1"/>
  <c r="AD360" i="22" s="1"/>
  <c r="AE360" i="22" s="1"/>
  <c r="CV73" i="15"/>
  <c r="H360" i="22" s="1"/>
  <c r="U360" i="22" s="1"/>
  <c r="V360" i="22" s="1"/>
  <c r="W360" i="22" s="1"/>
  <c r="CU73" i="15"/>
  <c r="G360" i="22" s="1"/>
  <c r="CT73" i="15"/>
  <c r="F360" i="22" s="1"/>
  <c r="Y360" i="22" s="1"/>
  <c r="Z360" i="22" s="1"/>
  <c r="AA360" i="22" s="1"/>
  <c r="CS73" i="15"/>
  <c r="CR73" i="15"/>
  <c r="E360" i="22" s="1"/>
  <c r="CQ73" i="15"/>
  <c r="D360" i="22" s="1"/>
  <c r="Q360" i="22" s="1"/>
  <c r="R360" i="22" s="1"/>
  <c r="S360" i="22" s="1"/>
  <c r="CP73" i="15"/>
  <c r="C360" i="22" s="1"/>
  <c r="B73" i="15"/>
  <c r="A73" i="15"/>
  <c r="A360" i="22" s="1"/>
  <c r="AF360" i="22" s="1"/>
  <c r="CW72" i="15"/>
  <c r="I359" i="22" s="1"/>
  <c r="AC359" i="22" s="1"/>
  <c r="AD359" i="22" s="1"/>
  <c r="AE359" i="22" s="1"/>
  <c r="CV72" i="15"/>
  <c r="H359" i="22" s="1"/>
  <c r="U359" i="22" s="1"/>
  <c r="V359" i="22" s="1"/>
  <c r="W359" i="22" s="1"/>
  <c r="CU72" i="15"/>
  <c r="G359" i="22" s="1"/>
  <c r="CS72" i="15"/>
  <c r="CR72" i="15"/>
  <c r="E359" i="22" s="1"/>
  <c r="CQ72" i="15"/>
  <c r="D359" i="22" s="1"/>
  <c r="Q359" i="22" s="1"/>
  <c r="R359" i="22" s="1"/>
  <c r="S359" i="22" s="1"/>
  <c r="CP72" i="15"/>
  <c r="C359" i="22" s="1"/>
  <c r="B72" i="15"/>
  <c r="A72" i="15"/>
  <c r="A359" i="22" s="1"/>
  <c r="AF359" i="22" s="1"/>
  <c r="CW71" i="15"/>
  <c r="I358" i="22" s="1"/>
  <c r="AC358" i="22" s="1"/>
  <c r="AD358" i="22" s="1"/>
  <c r="AE358" i="22" s="1"/>
  <c r="CV71" i="15"/>
  <c r="H358" i="22" s="1"/>
  <c r="U358" i="22" s="1"/>
  <c r="V358" i="22" s="1"/>
  <c r="W358" i="22" s="1"/>
  <c r="CU71" i="15"/>
  <c r="G358" i="22" s="1"/>
  <c r="CT71" i="15"/>
  <c r="F358" i="22" s="1"/>
  <c r="Y358" i="22" s="1"/>
  <c r="Z358" i="22" s="1"/>
  <c r="AA358" i="22" s="1"/>
  <c r="CS71" i="15"/>
  <c r="CR71" i="15"/>
  <c r="E358" i="22" s="1"/>
  <c r="CQ71" i="15"/>
  <c r="D358" i="22" s="1"/>
  <c r="Q358" i="22" s="1"/>
  <c r="R358" i="22" s="1"/>
  <c r="S358" i="22" s="1"/>
  <c r="CP71" i="15"/>
  <c r="C358" i="22" s="1"/>
  <c r="B71" i="15"/>
  <c r="A71" i="15"/>
  <c r="A358" i="22" s="1"/>
  <c r="AF358" i="22" s="1"/>
  <c r="CW70" i="15"/>
  <c r="I357" i="22" s="1"/>
  <c r="AC357" i="22" s="1"/>
  <c r="AD357" i="22" s="1"/>
  <c r="AE357" i="22" s="1"/>
  <c r="CV70" i="15"/>
  <c r="H357" i="22" s="1"/>
  <c r="U357" i="22" s="1"/>
  <c r="V357" i="22" s="1"/>
  <c r="W357" i="22" s="1"/>
  <c r="CU70" i="15"/>
  <c r="G357" i="22" s="1"/>
  <c r="CS70" i="15"/>
  <c r="CT70" i="15" s="1"/>
  <c r="F357" i="22" s="1"/>
  <c r="Y357" i="22" s="1"/>
  <c r="Z357" i="22" s="1"/>
  <c r="AA357" i="22" s="1"/>
  <c r="CR70" i="15"/>
  <c r="E357" i="22" s="1"/>
  <c r="CQ70" i="15"/>
  <c r="D357" i="22" s="1"/>
  <c r="Q357" i="22" s="1"/>
  <c r="R357" i="22" s="1"/>
  <c r="S357" i="22" s="1"/>
  <c r="CP70" i="15"/>
  <c r="C357" i="22" s="1"/>
  <c r="B70" i="15"/>
  <c r="A70" i="15"/>
  <c r="A357" i="22" s="1"/>
  <c r="AF357" i="22" s="1"/>
  <c r="CW69" i="15"/>
  <c r="I356" i="22" s="1"/>
  <c r="AC356" i="22" s="1"/>
  <c r="AD356" i="22" s="1"/>
  <c r="AE356" i="22" s="1"/>
  <c r="CV69" i="15"/>
  <c r="H356" i="22" s="1"/>
  <c r="U356" i="22" s="1"/>
  <c r="V356" i="22" s="1"/>
  <c r="W356" i="22" s="1"/>
  <c r="CU69" i="15"/>
  <c r="G356" i="22" s="1"/>
  <c r="CS69" i="15"/>
  <c r="CT69" i="15" s="1"/>
  <c r="F356" i="22" s="1"/>
  <c r="Y356" i="22" s="1"/>
  <c r="Z356" i="22" s="1"/>
  <c r="AA356" i="22" s="1"/>
  <c r="CR69" i="15"/>
  <c r="E356" i="22" s="1"/>
  <c r="CQ69" i="15"/>
  <c r="D356" i="22" s="1"/>
  <c r="Q356" i="22" s="1"/>
  <c r="R356" i="22" s="1"/>
  <c r="S356" i="22" s="1"/>
  <c r="CP69" i="15"/>
  <c r="C356" i="22" s="1"/>
  <c r="B69" i="15"/>
  <c r="A69" i="15"/>
  <c r="A356" i="22" s="1"/>
  <c r="AF356" i="22" s="1"/>
  <c r="CX68" i="15"/>
  <c r="J355" i="22" s="1"/>
  <c r="M355" i="22" s="1"/>
  <c r="N355" i="22" s="1"/>
  <c r="O355" i="22" s="1"/>
  <c r="CW68" i="15"/>
  <c r="I355" i="22" s="1"/>
  <c r="AC355" i="22" s="1"/>
  <c r="AD355" i="22" s="1"/>
  <c r="AE355" i="22" s="1"/>
  <c r="CV68" i="15"/>
  <c r="H355" i="22" s="1"/>
  <c r="U355" i="22" s="1"/>
  <c r="V355" i="22" s="1"/>
  <c r="W355" i="22" s="1"/>
  <c r="CU68" i="15"/>
  <c r="G355" i="22" s="1"/>
  <c r="CT68" i="15"/>
  <c r="F355" i="22" s="1"/>
  <c r="Y355" i="22" s="1"/>
  <c r="Z355" i="22" s="1"/>
  <c r="AA355" i="22" s="1"/>
  <c r="CS68" i="15"/>
  <c r="CR68" i="15"/>
  <c r="E355" i="22" s="1"/>
  <c r="CQ68" i="15"/>
  <c r="D355" i="22" s="1"/>
  <c r="Q355" i="22" s="1"/>
  <c r="R355" i="22" s="1"/>
  <c r="S355" i="22" s="1"/>
  <c r="CP68" i="15"/>
  <c r="C355" i="22" s="1"/>
  <c r="B68" i="15"/>
  <c r="A68" i="15"/>
  <c r="A355" i="22" s="1"/>
  <c r="AF355" i="22" s="1"/>
  <c r="CW67" i="15"/>
  <c r="I354" i="22" s="1"/>
  <c r="AC354" i="22" s="1"/>
  <c r="AD354" i="22" s="1"/>
  <c r="AE354" i="22" s="1"/>
  <c r="CV67" i="15"/>
  <c r="H354" i="22" s="1"/>
  <c r="U354" i="22" s="1"/>
  <c r="V354" i="22" s="1"/>
  <c r="W354" i="22" s="1"/>
  <c r="CU67" i="15"/>
  <c r="G354" i="22" s="1"/>
  <c r="CS67" i="15"/>
  <c r="CT67" i="15" s="1"/>
  <c r="F354" i="22" s="1"/>
  <c r="Y354" i="22" s="1"/>
  <c r="Z354" i="22" s="1"/>
  <c r="AA354" i="22" s="1"/>
  <c r="CR67" i="15"/>
  <c r="E354" i="22" s="1"/>
  <c r="CQ67" i="15"/>
  <c r="D354" i="22" s="1"/>
  <c r="Q354" i="22" s="1"/>
  <c r="R354" i="22" s="1"/>
  <c r="S354" i="22" s="1"/>
  <c r="CP67" i="15"/>
  <c r="C354" i="22" s="1"/>
  <c r="B67" i="15"/>
  <c r="A67" i="15"/>
  <c r="A354" i="22" s="1"/>
  <c r="AF354" i="22" s="1"/>
  <c r="CX66" i="15"/>
  <c r="J353" i="22" s="1"/>
  <c r="M353" i="22" s="1"/>
  <c r="N353" i="22" s="1"/>
  <c r="O353" i="22" s="1"/>
  <c r="CW66" i="15"/>
  <c r="I353" i="22" s="1"/>
  <c r="AC353" i="22" s="1"/>
  <c r="AD353" i="22" s="1"/>
  <c r="AE353" i="22" s="1"/>
  <c r="CV66" i="15"/>
  <c r="H353" i="22" s="1"/>
  <c r="U353" i="22" s="1"/>
  <c r="V353" i="22" s="1"/>
  <c r="W353" i="22" s="1"/>
  <c r="CU66" i="15"/>
  <c r="G353" i="22" s="1"/>
  <c r="CT66" i="15"/>
  <c r="F353" i="22" s="1"/>
  <c r="Y353" i="22" s="1"/>
  <c r="Z353" i="22" s="1"/>
  <c r="AA353" i="22" s="1"/>
  <c r="CS66" i="15"/>
  <c r="CR66" i="15"/>
  <c r="E353" i="22" s="1"/>
  <c r="CQ66" i="15"/>
  <c r="D353" i="22" s="1"/>
  <c r="Q353" i="22" s="1"/>
  <c r="R353" i="22" s="1"/>
  <c r="S353" i="22" s="1"/>
  <c r="CP66" i="15"/>
  <c r="C353" i="22" s="1"/>
  <c r="B66" i="15"/>
  <c r="A66" i="15"/>
  <c r="A353" i="22" s="1"/>
  <c r="AF353" i="22" s="1"/>
  <c r="P61" i="15"/>
  <c r="Q382" i="21" s="1"/>
  <c r="O61" i="15"/>
  <c r="P382" i="21" s="1"/>
  <c r="N61" i="15"/>
  <c r="O382" i="21" s="1"/>
  <c r="M61" i="15"/>
  <c r="N382" i="21" s="1"/>
  <c r="L61" i="15"/>
  <c r="M382" i="21" s="1"/>
  <c r="AS382" i="21" s="1"/>
  <c r="AT382" i="21" s="1"/>
  <c r="AU382" i="21" s="1"/>
  <c r="K61" i="15"/>
  <c r="L382" i="21" s="1"/>
  <c r="J61" i="15"/>
  <c r="K382" i="21" s="1"/>
  <c r="I61" i="15"/>
  <c r="J382" i="21" s="1"/>
  <c r="AK382" i="21" s="1"/>
  <c r="AL382" i="21" s="1"/>
  <c r="AM382" i="21" s="1"/>
  <c r="H61" i="15"/>
  <c r="I382" i="21" s="1"/>
  <c r="AG382" i="21" s="1"/>
  <c r="AH382" i="21" s="1"/>
  <c r="AI382" i="21" s="1"/>
  <c r="G61" i="15"/>
  <c r="H382" i="21" s="1"/>
  <c r="F61" i="15"/>
  <c r="G382" i="21" s="1"/>
  <c r="E61" i="15"/>
  <c r="F382" i="21" s="1"/>
  <c r="AO382" i="21" s="1"/>
  <c r="AP382" i="21" s="1"/>
  <c r="AQ382" i="21" s="1"/>
  <c r="D61" i="15"/>
  <c r="E382" i="21" s="1"/>
  <c r="AW382" i="21" s="1"/>
  <c r="AX382" i="21" s="1"/>
  <c r="AY382" i="21" s="1"/>
  <c r="C61" i="15"/>
  <c r="D382" i="21" s="1"/>
  <c r="B61" i="15"/>
  <c r="B382" i="21" s="1"/>
  <c r="A61" i="15"/>
  <c r="A382" i="21" s="1"/>
  <c r="P60" i="15"/>
  <c r="Q381" i="21" s="1"/>
  <c r="O60" i="15"/>
  <c r="P381" i="21" s="1"/>
  <c r="N60" i="15"/>
  <c r="O381" i="21" s="1"/>
  <c r="M60" i="15"/>
  <c r="N381" i="21" s="1"/>
  <c r="L60" i="15"/>
  <c r="M381" i="21" s="1"/>
  <c r="AS381" i="21" s="1"/>
  <c r="AT381" i="21" s="1"/>
  <c r="AU381" i="21" s="1"/>
  <c r="K60" i="15"/>
  <c r="L381" i="21" s="1"/>
  <c r="J60" i="15"/>
  <c r="K381" i="21" s="1"/>
  <c r="I60" i="15"/>
  <c r="J381" i="21" s="1"/>
  <c r="AK381" i="21" s="1"/>
  <c r="AL381" i="21" s="1"/>
  <c r="AM381" i="21" s="1"/>
  <c r="H60" i="15"/>
  <c r="I381" i="21" s="1"/>
  <c r="AG381" i="21" s="1"/>
  <c r="AH381" i="21" s="1"/>
  <c r="AI381" i="21" s="1"/>
  <c r="G60" i="15"/>
  <c r="H381" i="21" s="1"/>
  <c r="F60" i="15"/>
  <c r="G381" i="21" s="1"/>
  <c r="E60" i="15"/>
  <c r="F381" i="21" s="1"/>
  <c r="AO381" i="21" s="1"/>
  <c r="AP381" i="21" s="1"/>
  <c r="AQ381" i="21" s="1"/>
  <c r="D60" i="15"/>
  <c r="E381" i="21" s="1"/>
  <c r="AW381" i="21" s="1"/>
  <c r="AX381" i="21" s="1"/>
  <c r="AY381" i="21" s="1"/>
  <c r="C60" i="15"/>
  <c r="D381" i="21" s="1"/>
  <c r="B60" i="15"/>
  <c r="B381" i="21" s="1"/>
  <c r="A60" i="15"/>
  <c r="A381" i="21" s="1"/>
  <c r="R59" i="15"/>
  <c r="S380" i="21" s="1"/>
  <c r="P59" i="15"/>
  <c r="Q380" i="21" s="1"/>
  <c r="O59" i="15"/>
  <c r="P380" i="21" s="1"/>
  <c r="N59" i="15"/>
  <c r="O380" i="21" s="1"/>
  <c r="M59" i="15"/>
  <c r="N380" i="21" s="1"/>
  <c r="L59" i="15"/>
  <c r="M380" i="21" s="1"/>
  <c r="AS380" i="21" s="1"/>
  <c r="AT380" i="21" s="1"/>
  <c r="AU380" i="21" s="1"/>
  <c r="K59" i="15"/>
  <c r="L380" i="21" s="1"/>
  <c r="J59" i="15"/>
  <c r="K380" i="21" s="1"/>
  <c r="I59" i="15"/>
  <c r="J380" i="21" s="1"/>
  <c r="AK380" i="21" s="1"/>
  <c r="AL380" i="21" s="1"/>
  <c r="AM380" i="21" s="1"/>
  <c r="H59" i="15"/>
  <c r="I380" i="21" s="1"/>
  <c r="AG380" i="21" s="1"/>
  <c r="AH380" i="21" s="1"/>
  <c r="AI380" i="21" s="1"/>
  <c r="G59" i="15"/>
  <c r="H380" i="21" s="1"/>
  <c r="F59" i="15"/>
  <c r="G380" i="21" s="1"/>
  <c r="E59" i="15"/>
  <c r="F380" i="21" s="1"/>
  <c r="AO380" i="21" s="1"/>
  <c r="AP380" i="21" s="1"/>
  <c r="AQ380" i="21" s="1"/>
  <c r="D59" i="15"/>
  <c r="E380" i="21" s="1"/>
  <c r="AW380" i="21" s="1"/>
  <c r="AX380" i="21" s="1"/>
  <c r="AY380" i="21" s="1"/>
  <c r="C59" i="15"/>
  <c r="D380" i="21" s="1"/>
  <c r="B59" i="15"/>
  <c r="B380" i="21" s="1"/>
  <c r="A59" i="15"/>
  <c r="A380" i="21" s="1"/>
  <c r="P58" i="15"/>
  <c r="Q379" i="21" s="1"/>
  <c r="O58" i="15"/>
  <c r="P379" i="21" s="1"/>
  <c r="N58" i="15"/>
  <c r="O379" i="21" s="1"/>
  <c r="M58" i="15"/>
  <c r="N379" i="21" s="1"/>
  <c r="L58" i="15"/>
  <c r="M379" i="21" s="1"/>
  <c r="AS379" i="21" s="1"/>
  <c r="AT379" i="21" s="1"/>
  <c r="AU379" i="21" s="1"/>
  <c r="K58" i="15"/>
  <c r="L379" i="21" s="1"/>
  <c r="J58" i="15"/>
  <c r="K379" i="21" s="1"/>
  <c r="I58" i="15"/>
  <c r="J379" i="21" s="1"/>
  <c r="AK379" i="21" s="1"/>
  <c r="AL379" i="21" s="1"/>
  <c r="AM379" i="21" s="1"/>
  <c r="H58" i="15"/>
  <c r="I379" i="21" s="1"/>
  <c r="AG379" i="21" s="1"/>
  <c r="AH379" i="21" s="1"/>
  <c r="AI379" i="21" s="1"/>
  <c r="G58" i="15"/>
  <c r="H379" i="21" s="1"/>
  <c r="F58" i="15"/>
  <c r="G379" i="21" s="1"/>
  <c r="E58" i="15"/>
  <c r="F379" i="21" s="1"/>
  <c r="AO379" i="21" s="1"/>
  <c r="AP379" i="21" s="1"/>
  <c r="AQ379" i="21" s="1"/>
  <c r="D58" i="15"/>
  <c r="E379" i="21" s="1"/>
  <c r="AW379" i="21" s="1"/>
  <c r="AX379" i="21" s="1"/>
  <c r="AY379" i="21" s="1"/>
  <c r="C58" i="15"/>
  <c r="D379" i="21" s="1"/>
  <c r="B58" i="15"/>
  <c r="B379" i="21" s="1"/>
  <c r="A58" i="15"/>
  <c r="A379" i="21" s="1"/>
  <c r="P57" i="15"/>
  <c r="Q378" i="21" s="1"/>
  <c r="O57" i="15"/>
  <c r="P378" i="21" s="1"/>
  <c r="N57" i="15"/>
  <c r="O378" i="21" s="1"/>
  <c r="M57" i="15"/>
  <c r="N378" i="21" s="1"/>
  <c r="L57" i="15"/>
  <c r="M378" i="21" s="1"/>
  <c r="AS378" i="21" s="1"/>
  <c r="AT378" i="21" s="1"/>
  <c r="AU378" i="21" s="1"/>
  <c r="K57" i="15"/>
  <c r="L378" i="21" s="1"/>
  <c r="J57" i="15"/>
  <c r="K378" i="21" s="1"/>
  <c r="I57" i="15"/>
  <c r="J378" i="21" s="1"/>
  <c r="AK378" i="21" s="1"/>
  <c r="AL378" i="21" s="1"/>
  <c r="AM378" i="21" s="1"/>
  <c r="H57" i="15"/>
  <c r="I378" i="21" s="1"/>
  <c r="AG378" i="21" s="1"/>
  <c r="AH378" i="21" s="1"/>
  <c r="AI378" i="21" s="1"/>
  <c r="G57" i="15"/>
  <c r="H378" i="21" s="1"/>
  <c r="F57" i="15"/>
  <c r="G378" i="21" s="1"/>
  <c r="E57" i="15"/>
  <c r="F378" i="21" s="1"/>
  <c r="AO378" i="21" s="1"/>
  <c r="AP378" i="21" s="1"/>
  <c r="AQ378" i="21" s="1"/>
  <c r="D57" i="15"/>
  <c r="E378" i="21" s="1"/>
  <c r="AW378" i="21" s="1"/>
  <c r="AX378" i="21" s="1"/>
  <c r="AY378" i="21" s="1"/>
  <c r="C57" i="15"/>
  <c r="D378" i="21" s="1"/>
  <c r="B57" i="15"/>
  <c r="B378" i="21" s="1"/>
  <c r="A57" i="15"/>
  <c r="A378" i="21" s="1"/>
  <c r="P56" i="15"/>
  <c r="Q377" i="21" s="1"/>
  <c r="O56" i="15"/>
  <c r="P377" i="21" s="1"/>
  <c r="N56" i="15"/>
  <c r="O377" i="21" s="1"/>
  <c r="M56" i="15"/>
  <c r="N377" i="21" s="1"/>
  <c r="L56" i="15"/>
  <c r="M377" i="21" s="1"/>
  <c r="AS377" i="21" s="1"/>
  <c r="AT377" i="21" s="1"/>
  <c r="AU377" i="21" s="1"/>
  <c r="K56" i="15"/>
  <c r="L377" i="21" s="1"/>
  <c r="J56" i="15"/>
  <c r="K377" i="21" s="1"/>
  <c r="I56" i="15"/>
  <c r="J377" i="21" s="1"/>
  <c r="AK377" i="21" s="1"/>
  <c r="AL377" i="21" s="1"/>
  <c r="AM377" i="21" s="1"/>
  <c r="H56" i="15"/>
  <c r="I377" i="21" s="1"/>
  <c r="AG377" i="21" s="1"/>
  <c r="AH377" i="21" s="1"/>
  <c r="AI377" i="21" s="1"/>
  <c r="G56" i="15"/>
  <c r="H377" i="21" s="1"/>
  <c r="F56" i="15"/>
  <c r="G377" i="21" s="1"/>
  <c r="E56" i="15"/>
  <c r="F377" i="21" s="1"/>
  <c r="AO377" i="21" s="1"/>
  <c r="AP377" i="21" s="1"/>
  <c r="AQ377" i="21" s="1"/>
  <c r="D56" i="15"/>
  <c r="E377" i="21" s="1"/>
  <c r="AW377" i="21" s="1"/>
  <c r="AX377" i="21" s="1"/>
  <c r="AY377" i="21" s="1"/>
  <c r="C56" i="15"/>
  <c r="D377" i="21" s="1"/>
  <c r="B56" i="15"/>
  <c r="B377" i="21" s="1"/>
  <c r="A56" i="15"/>
  <c r="A377" i="21" s="1"/>
  <c r="P55" i="15"/>
  <c r="Q376" i="21" s="1"/>
  <c r="O55" i="15"/>
  <c r="P376" i="21" s="1"/>
  <c r="N55" i="15"/>
  <c r="O376" i="21" s="1"/>
  <c r="M55" i="15"/>
  <c r="N376" i="21" s="1"/>
  <c r="L55" i="15"/>
  <c r="M376" i="21" s="1"/>
  <c r="AS376" i="21" s="1"/>
  <c r="AT376" i="21" s="1"/>
  <c r="AU376" i="21" s="1"/>
  <c r="K55" i="15"/>
  <c r="L376" i="21" s="1"/>
  <c r="J55" i="15"/>
  <c r="K376" i="21" s="1"/>
  <c r="I55" i="15"/>
  <c r="J376" i="21" s="1"/>
  <c r="AK376" i="21" s="1"/>
  <c r="AL376" i="21" s="1"/>
  <c r="AM376" i="21" s="1"/>
  <c r="H55" i="15"/>
  <c r="I376" i="21" s="1"/>
  <c r="AG376" i="21" s="1"/>
  <c r="AH376" i="21" s="1"/>
  <c r="AI376" i="21" s="1"/>
  <c r="G55" i="15"/>
  <c r="H376" i="21" s="1"/>
  <c r="F55" i="15"/>
  <c r="G376" i="21" s="1"/>
  <c r="E55" i="15"/>
  <c r="F376" i="21" s="1"/>
  <c r="AO376" i="21" s="1"/>
  <c r="AP376" i="21" s="1"/>
  <c r="AQ376" i="21" s="1"/>
  <c r="D55" i="15"/>
  <c r="E376" i="21" s="1"/>
  <c r="AW376" i="21" s="1"/>
  <c r="AX376" i="21" s="1"/>
  <c r="AY376" i="21" s="1"/>
  <c r="C55" i="15"/>
  <c r="D376" i="21" s="1"/>
  <c r="B55" i="15"/>
  <c r="B376" i="21" s="1"/>
  <c r="A55" i="15"/>
  <c r="A376" i="21" s="1"/>
  <c r="P54" i="15"/>
  <c r="Q375" i="21" s="1"/>
  <c r="O54" i="15"/>
  <c r="P375" i="21" s="1"/>
  <c r="N54" i="15"/>
  <c r="O375" i="21" s="1"/>
  <c r="M54" i="15"/>
  <c r="N375" i="21" s="1"/>
  <c r="L54" i="15"/>
  <c r="M375" i="21" s="1"/>
  <c r="AS375" i="21" s="1"/>
  <c r="AT375" i="21" s="1"/>
  <c r="AU375" i="21" s="1"/>
  <c r="K54" i="15"/>
  <c r="L375" i="21" s="1"/>
  <c r="J54" i="15"/>
  <c r="K375" i="21" s="1"/>
  <c r="I54" i="15"/>
  <c r="J375" i="21" s="1"/>
  <c r="AK375" i="21" s="1"/>
  <c r="AL375" i="21" s="1"/>
  <c r="AM375" i="21" s="1"/>
  <c r="H54" i="15"/>
  <c r="I375" i="21" s="1"/>
  <c r="AG375" i="21" s="1"/>
  <c r="AH375" i="21" s="1"/>
  <c r="AI375" i="21" s="1"/>
  <c r="G54" i="15"/>
  <c r="H375" i="21" s="1"/>
  <c r="F54" i="15"/>
  <c r="G375" i="21" s="1"/>
  <c r="E54" i="15"/>
  <c r="F375" i="21" s="1"/>
  <c r="AO375" i="21" s="1"/>
  <c r="AP375" i="21" s="1"/>
  <c r="AQ375" i="21" s="1"/>
  <c r="D54" i="15"/>
  <c r="E375" i="21" s="1"/>
  <c r="AW375" i="21" s="1"/>
  <c r="AX375" i="21" s="1"/>
  <c r="AY375" i="21" s="1"/>
  <c r="C54" i="15"/>
  <c r="D375" i="21" s="1"/>
  <c r="B54" i="15"/>
  <c r="B375" i="21" s="1"/>
  <c r="A54" i="15"/>
  <c r="A375" i="21" s="1"/>
  <c r="P53" i="15"/>
  <c r="Q374" i="21" s="1"/>
  <c r="O53" i="15"/>
  <c r="P374" i="21" s="1"/>
  <c r="N53" i="15"/>
  <c r="O374" i="21" s="1"/>
  <c r="M53" i="15"/>
  <c r="N374" i="21" s="1"/>
  <c r="L53" i="15"/>
  <c r="M374" i="21" s="1"/>
  <c r="AS374" i="21" s="1"/>
  <c r="AT374" i="21" s="1"/>
  <c r="AU374" i="21" s="1"/>
  <c r="K53" i="15"/>
  <c r="L374" i="21" s="1"/>
  <c r="J53" i="15"/>
  <c r="K374" i="21" s="1"/>
  <c r="I53" i="15"/>
  <c r="J374" i="21" s="1"/>
  <c r="AK374" i="21" s="1"/>
  <c r="AL374" i="21" s="1"/>
  <c r="AM374" i="21" s="1"/>
  <c r="H53" i="15"/>
  <c r="I374" i="21" s="1"/>
  <c r="AG374" i="21" s="1"/>
  <c r="AH374" i="21" s="1"/>
  <c r="AI374" i="21" s="1"/>
  <c r="G53" i="15"/>
  <c r="H374" i="21" s="1"/>
  <c r="F53" i="15"/>
  <c r="G374" i="21" s="1"/>
  <c r="E53" i="15"/>
  <c r="F374" i="21" s="1"/>
  <c r="AO374" i="21" s="1"/>
  <c r="AP374" i="21" s="1"/>
  <c r="AQ374" i="21" s="1"/>
  <c r="D53" i="15"/>
  <c r="E374" i="21" s="1"/>
  <c r="AW374" i="21" s="1"/>
  <c r="AX374" i="21" s="1"/>
  <c r="AY374" i="21" s="1"/>
  <c r="C53" i="15"/>
  <c r="D374" i="21" s="1"/>
  <c r="B53" i="15"/>
  <c r="B374" i="21" s="1"/>
  <c r="A53" i="15"/>
  <c r="A374" i="21" s="1"/>
  <c r="P52" i="15"/>
  <c r="Q373" i="21" s="1"/>
  <c r="O52" i="15"/>
  <c r="P373" i="21" s="1"/>
  <c r="N52" i="15"/>
  <c r="O373" i="21" s="1"/>
  <c r="M52" i="15"/>
  <c r="N373" i="21" s="1"/>
  <c r="L52" i="15"/>
  <c r="M373" i="21" s="1"/>
  <c r="AS373" i="21" s="1"/>
  <c r="AT373" i="21" s="1"/>
  <c r="AU373" i="21" s="1"/>
  <c r="K52" i="15"/>
  <c r="L373" i="21" s="1"/>
  <c r="J52" i="15"/>
  <c r="K373" i="21" s="1"/>
  <c r="I52" i="15"/>
  <c r="J373" i="21" s="1"/>
  <c r="AK373" i="21" s="1"/>
  <c r="AL373" i="21" s="1"/>
  <c r="AM373" i="21" s="1"/>
  <c r="H52" i="15"/>
  <c r="I373" i="21" s="1"/>
  <c r="AG373" i="21" s="1"/>
  <c r="AH373" i="21" s="1"/>
  <c r="AI373" i="21" s="1"/>
  <c r="G52" i="15"/>
  <c r="H373" i="21" s="1"/>
  <c r="F52" i="15"/>
  <c r="G373" i="21" s="1"/>
  <c r="E52" i="15"/>
  <c r="F373" i="21" s="1"/>
  <c r="AO373" i="21" s="1"/>
  <c r="AP373" i="21" s="1"/>
  <c r="AQ373" i="21" s="1"/>
  <c r="D52" i="15"/>
  <c r="E373" i="21" s="1"/>
  <c r="AW373" i="21" s="1"/>
  <c r="AX373" i="21" s="1"/>
  <c r="AY373" i="21" s="1"/>
  <c r="C52" i="15"/>
  <c r="D373" i="21" s="1"/>
  <c r="B52" i="15"/>
  <c r="B373" i="21" s="1"/>
  <c r="A52" i="15"/>
  <c r="A373" i="21" s="1"/>
  <c r="P51" i="15"/>
  <c r="Q372" i="21" s="1"/>
  <c r="O51" i="15"/>
  <c r="P372" i="21" s="1"/>
  <c r="N51" i="15"/>
  <c r="O372" i="21" s="1"/>
  <c r="M51" i="15"/>
  <c r="N372" i="21" s="1"/>
  <c r="L51" i="15"/>
  <c r="M372" i="21" s="1"/>
  <c r="AS372" i="21" s="1"/>
  <c r="AT372" i="21" s="1"/>
  <c r="AU372" i="21" s="1"/>
  <c r="K51" i="15"/>
  <c r="L372" i="21" s="1"/>
  <c r="J51" i="15"/>
  <c r="K372" i="21" s="1"/>
  <c r="I51" i="15"/>
  <c r="J372" i="21" s="1"/>
  <c r="AK372" i="21" s="1"/>
  <c r="AL372" i="21" s="1"/>
  <c r="AM372" i="21" s="1"/>
  <c r="H51" i="15"/>
  <c r="I372" i="21" s="1"/>
  <c r="AG372" i="21" s="1"/>
  <c r="AH372" i="21" s="1"/>
  <c r="AI372" i="21" s="1"/>
  <c r="G51" i="15"/>
  <c r="H372" i="21" s="1"/>
  <c r="F51" i="15"/>
  <c r="G372" i="21" s="1"/>
  <c r="E51" i="15"/>
  <c r="F372" i="21" s="1"/>
  <c r="AO372" i="21" s="1"/>
  <c r="AP372" i="21" s="1"/>
  <c r="AQ372" i="21" s="1"/>
  <c r="D51" i="15"/>
  <c r="E372" i="21" s="1"/>
  <c r="AW372" i="21" s="1"/>
  <c r="AX372" i="21" s="1"/>
  <c r="AY372" i="21" s="1"/>
  <c r="C51" i="15"/>
  <c r="D372" i="21" s="1"/>
  <c r="B51" i="15"/>
  <c r="B372" i="21" s="1"/>
  <c r="A51" i="15"/>
  <c r="A372" i="21" s="1"/>
  <c r="P50" i="15"/>
  <c r="Q371" i="21" s="1"/>
  <c r="O50" i="15"/>
  <c r="P371" i="21" s="1"/>
  <c r="N50" i="15"/>
  <c r="O371" i="21" s="1"/>
  <c r="M50" i="15"/>
  <c r="N371" i="21" s="1"/>
  <c r="L50" i="15"/>
  <c r="M371" i="21" s="1"/>
  <c r="AS371" i="21" s="1"/>
  <c r="AT371" i="21" s="1"/>
  <c r="AU371" i="21" s="1"/>
  <c r="K50" i="15"/>
  <c r="L371" i="21" s="1"/>
  <c r="J50" i="15"/>
  <c r="K371" i="21" s="1"/>
  <c r="I50" i="15"/>
  <c r="J371" i="21" s="1"/>
  <c r="AK371" i="21" s="1"/>
  <c r="AL371" i="21" s="1"/>
  <c r="AM371" i="21" s="1"/>
  <c r="H50" i="15"/>
  <c r="I371" i="21" s="1"/>
  <c r="AG371" i="21" s="1"/>
  <c r="AH371" i="21" s="1"/>
  <c r="AI371" i="21" s="1"/>
  <c r="G50" i="15"/>
  <c r="H371" i="21" s="1"/>
  <c r="F50" i="15"/>
  <c r="G371" i="21" s="1"/>
  <c r="E50" i="15"/>
  <c r="F371" i="21" s="1"/>
  <c r="AO371" i="21" s="1"/>
  <c r="AP371" i="21" s="1"/>
  <c r="AQ371" i="21" s="1"/>
  <c r="D50" i="15"/>
  <c r="E371" i="21" s="1"/>
  <c r="AW371" i="21" s="1"/>
  <c r="AX371" i="21" s="1"/>
  <c r="AY371" i="21" s="1"/>
  <c r="C50" i="15"/>
  <c r="D371" i="21" s="1"/>
  <c r="B50" i="15"/>
  <c r="B371" i="21" s="1"/>
  <c r="A50" i="15"/>
  <c r="A371" i="21" s="1"/>
  <c r="P49" i="15"/>
  <c r="Q370" i="21" s="1"/>
  <c r="O49" i="15"/>
  <c r="P370" i="21" s="1"/>
  <c r="N49" i="15"/>
  <c r="O370" i="21" s="1"/>
  <c r="M49" i="15"/>
  <c r="N370" i="21" s="1"/>
  <c r="L49" i="15"/>
  <c r="M370" i="21" s="1"/>
  <c r="AS370" i="21" s="1"/>
  <c r="AT370" i="21" s="1"/>
  <c r="AU370" i="21" s="1"/>
  <c r="K49" i="15"/>
  <c r="L370" i="21" s="1"/>
  <c r="J49" i="15"/>
  <c r="K370" i="21" s="1"/>
  <c r="I49" i="15"/>
  <c r="J370" i="21" s="1"/>
  <c r="AK370" i="21" s="1"/>
  <c r="AL370" i="21" s="1"/>
  <c r="AM370" i="21" s="1"/>
  <c r="H49" i="15"/>
  <c r="I370" i="21" s="1"/>
  <c r="AG370" i="21" s="1"/>
  <c r="AH370" i="21" s="1"/>
  <c r="AI370" i="21" s="1"/>
  <c r="G49" i="15"/>
  <c r="H370" i="21" s="1"/>
  <c r="F49" i="15"/>
  <c r="G370" i="21" s="1"/>
  <c r="E49" i="15"/>
  <c r="F370" i="21" s="1"/>
  <c r="AO370" i="21" s="1"/>
  <c r="AP370" i="21" s="1"/>
  <c r="AQ370" i="21" s="1"/>
  <c r="D49" i="15"/>
  <c r="E370" i="21" s="1"/>
  <c r="AW370" i="21" s="1"/>
  <c r="AX370" i="21" s="1"/>
  <c r="AY370" i="21" s="1"/>
  <c r="C49" i="15"/>
  <c r="D370" i="21" s="1"/>
  <c r="B49" i="15"/>
  <c r="B370" i="21" s="1"/>
  <c r="A49" i="15"/>
  <c r="A370" i="21" s="1"/>
  <c r="P48" i="15"/>
  <c r="Q369" i="21" s="1"/>
  <c r="O48" i="15"/>
  <c r="P369" i="21" s="1"/>
  <c r="N48" i="15"/>
  <c r="O369" i="21" s="1"/>
  <c r="M48" i="15"/>
  <c r="N369" i="21" s="1"/>
  <c r="L48" i="15"/>
  <c r="M369" i="21" s="1"/>
  <c r="AS369" i="21" s="1"/>
  <c r="AT369" i="21" s="1"/>
  <c r="AU369" i="21" s="1"/>
  <c r="K48" i="15"/>
  <c r="L369" i="21" s="1"/>
  <c r="J48" i="15"/>
  <c r="K369" i="21" s="1"/>
  <c r="I48" i="15"/>
  <c r="J369" i="21" s="1"/>
  <c r="AK369" i="21" s="1"/>
  <c r="AL369" i="21" s="1"/>
  <c r="AM369" i="21" s="1"/>
  <c r="H48" i="15"/>
  <c r="I369" i="21" s="1"/>
  <c r="AG369" i="21" s="1"/>
  <c r="AH369" i="21" s="1"/>
  <c r="AI369" i="21" s="1"/>
  <c r="G48" i="15"/>
  <c r="H369" i="21" s="1"/>
  <c r="F48" i="15"/>
  <c r="G369" i="21" s="1"/>
  <c r="E48" i="15"/>
  <c r="F369" i="21" s="1"/>
  <c r="AO369" i="21" s="1"/>
  <c r="AP369" i="21" s="1"/>
  <c r="AQ369" i="21" s="1"/>
  <c r="D48" i="15"/>
  <c r="E369" i="21" s="1"/>
  <c r="AW369" i="21" s="1"/>
  <c r="AX369" i="21" s="1"/>
  <c r="AY369" i="21" s="1"/>
  <c r="C48" i="15"/>
  <c r="D369" i="21" s="1"/>
  <c r="B48" i="15"/>
  <c r="B369" i="21" s="1"/>
  <c r="A48" i="15"/>
  <c r="A369" i="21" s="1"/>
  <c r="P47" i="15"/>
  <c r="Q368" i="21" s="1"/>
  <c r="O47" i="15"/>
  <c r="P368" i="21" s="1"/>
  <c r="N47" i="15"/>
  <c r="O368" i="21" s="1"/>
  <c r="M47" i="15"/>
  <c r="N368" i="21" s="1"/>
  <c r="L47" i="15"/>
  <c r="M368" i="21" s="1"/>
  <c r="AS368" i="21" s="1"/>
  <c r="AT368" i="21" s="1"/>
  <c r="AU368" i="21" s="1"/>
  <c r="K47" i="15"/>
  <c r="L368" i="21" s="1"/>
  <c r="J47" i="15"/>
  <c r="K368" i="21" s="1"/>
  <c r="I47" i="15"/>
  <c r="J368" i="21" s="1"/>
  <c r="AK368" i="21" s="1"/>
  <c r="AL368" i="21" s="1"/>
  <c r="AM368" i="21" s="1"/>
  <c r="H47" i="15"/>
  <c r="I368" i="21" s="1"/>
  <c r="AG368" i="21" s="1"/>
  <c r="AH368" i="21" s="1"/>
  <c r="AI368" i="21" s="1"/>
  <c r="G47" i="15"/>
  <c r="H368" i="21" s="1"/>
  <c r="F47" i="15"/>
  <c r="G368" i="21" s="1"/>
  <c r="E47" i="15"/>
  <c r="F368" i="21" s="1"/>
  <c r="AO368" i="21" s="1"/>
  <c r="AP368" i="21" s="1"/>
  <c r="AQ368" i="21" s="1"/>
  <c r="D47" i="15"/>
  <c r="E368" i="21" s="1"/>
  <c r="AW368" i="21" s="1"/>
  <c r="AX368" i="21" s="1"/>
  <c r="AY368" i="21" s="1"/>
  <c r="C47" i="15"/>
  <c r="D368" i="21" s="1"/>
  <c r="B47" i="15"/>
  <c r="B368" i="21" s="1"/>
  <c r="A47" i="15"/>
  <c r="A368" i="21" s="1"/>
  <c r="P46" i="15"/>
  <c r="Q367" i="21" s="1"/>
  <c r="O46" i="15"/>
  <c r="P367" i="21" s="1"/>
  <c r="N46" i="15"/>
  <c r="O367" i="21" s="1"/>
  <c r="M46" i="15"/>
  <c r="N367" i="21" s="1"/>
  <c r="L46" i="15"/>
  <c r="M367" i="21" s="1"/>
  <c r="AS367" i="21" s="1"/>
  <c r="AT367" i="21" s="1"/>
  <c r="AU367" i="21" s="1"/>
  <c r="K46" i="15"/>
  <c r="L367" i="21" s="1"/>
  <c r="J46" i="15"/>
  <c r="K367" i="21" s="1"/>
  <c r="I46" i="15"/>
  <c r="J367" i="21" s="1"/>
  <c r="AK367" i="21" s="1"/>
  <c r="AL367" i="21" s="1"/>
  <c r="AM367" i="21" s="1"/>
  <c r="H46" i="15"/>
  <c r="I367" i="21" s="1"/>
  <c r="AG367" i="21" s="1"/>
  <c r="AH367" i="21" s="1"/>
  <c r="AI367" i="21" s="1"/>
  <c r="G46" i="15"/>
  <c r="H367" i="21" s="1"/>
  <c r="F46" i="15"/>
  <c r="G367" i="21" s="1"/>
  <c r="E46" i="15"/>
  <c r="F367" i="21" s="1"/>
  <c r="AO367" i="21" s="1"/>
  <c r="AP367" i="21" s="1"/>
  <c r="AQ367" i="21" s="1"/>
  <c r="D46" i="15"/>
  <c r="E367" i="21" s="1"/>
  <c r="AW367" i="21" s="1"/>
  <c r="AX367" i="21" s="1"/>
  <c r="AY367" i="21" s="1"/>
  <c r="C46" i="15"/>
  <c r="D367" i="21" s="1"/>
  <c r="B46" i="15"/>
  <c r="B367" i="21" s="1"/>
  <c r="A46" i="15"/>
  <c r="A367" i="21" s="1"/>
  <c r="P45" i="15"/>
  <c r="Q366" i="21" s="1"/>
  <c r="O45" i="15"/>
  <c r="P366" i="21" s="1"/>
  <c r="N45" i="15"/>
  <c r="O366" i="21" s="1"/>
  <c r="M45" i="15"/>
  <c r="N366" i="21" s="1"/>
  <c r="L45" i="15"/>
  <c r="M366" i="21" s="1"/>
  <c r="AS366" i="21" s="1"/>
  <c r="AT366" i="21" s="1"/>
  <c r="AU366" i="21" s="1"/>
  <c r="K45" i="15"/>
  <c r="L366" i="21" s="1"/>
  <c r="J45" i="15"/>
  <c r="K366" i="21" s="1"/>
  <c r="I45" i="15"/>
  <c r="J366" i="21" s="1"/>
  <c r="AK366" i="21" s="1"/>
  <c r="AL366" i="21" s="1"/>
  <c r="AM366" i="21" s="1"/>
  <c r="H45" i="15"/>
  <c r="I366" i="21" s="1"/>
  <c r="AG366" i="21" s="1"/>
  <c r="AH366" i="21" s="1"/>
  <c r="AI366" i="21" s="1"/>
  <c r="G45" i="15"/>
  <c r="H366" i="21" s="1"/>
  <c r="F45" i="15"/>
  <c r="G366" i="21" s="1"/>
  <c r="E45" i="15"/>
  <c r="F366" i="21" s="1"/>
  <c r="AO366" i="21" s="1"/>
  <c r="AP366" i="21" s="1"/>
  <c r="AQ366" i="21" s="1"/>
  <c r="D45" i="15"/>
  <c r="E366" i="21" s="1"/>
  <c r="AW366" i="21" s="1"/>
  <c r="AX366" i="21" s="1"/>
  <c r="AY366" i="21" s="1"/>
  <c r="C45" i="15"/>
  <c r="D366" i="21" s="1"/>
  <c r="B45" i="15"/>
  <c r="B366" i="21" s="1"/>
  <c r="A45" i="15"/>
  <c r="A366" i="21" s="1"/>
  <c r="R44" i="15"/>
  <c r="S365" i="21" s="1"/>
  <c r="P44" i="15"/>
  <c r="Q365" i="21" s="1"/>
  <c r="O44" i="15"/>
  <c r="P365" i="21" s="1"/>
  <c r="N44" i="15"/>
  <c r="O365" i="21" s="1"/>
  <c r="M44" i="15"/>
  <c r="N365" i="21" s="1"/>
  <c r="L44" i="15"/>
  <c r="M365" i="21" s="1"/>
  <c r="AS365" i="21" s="1"/>
  <c r="AT365" i="21" s="1"/>
  <c r="AU365" i="21" s="1"/>
  <c r="K44" i="15"/>
  <c r="L365" i="21" s="1"/>
  <c r="J44" i="15"/>
  <c r="K365" i="21" s="1"/>
  <c r="I44" i="15"/>
  <c r="J365" i="21" s="1"/>
  <c r="AK365" i="21" s="1"/>
  <c r="AL365" i="21" s="1"/>
  <c r="AM365" i="21" s="1"/>
  <c r="H44" i="15"/>
  <c r="I365" i="21" s="1"/>
  <c r="AG365" i="21" s="1"/>
  <c r="AH365" i="21" s="1"/>
  <c r="AI365" i="21" s="1"/>
  <c r="G44" i="15"/>
  <c r="H365" i="21" s="1"/>
  <c r="F44" i="15"/>
  <c r="G365" i="21" s="1"/>
  <c r="E44" i="15"/>
  <c r="F365" i="21" s="1"/>
  <c r="AO365" i="21" s="1"/>
  <c r="AP365" i="21" s="1"/>
  <c r="AQ365" i="21" s="1"/>
  <c r="D44" i="15"/>
  <c r="E365" i="21" s="1"/>
  <c r="AW365" i="21" s="1"/>
  <c r="AX365" i="21" s="1"/>
  <c r="AY365" i="21" s="1"/>
  <c r="C44" i="15"/>
  <c r="D365" i="21" s="1"/>
  <c r="B44" i="15"/>
  <c r="B365" i="21" s="1"/>
  <c r="A44" i="15"/>
  <c r="A365" i="21" s="1"/>
  <c r="P43" i="15"/>
  <c r="Q364" i="21" s="1"/>
  <c r="O43" i="15"/>
  <c r="P364" i="21" s="1"/>
  <c r="N43" i="15"/>
  <c r="O364" i="21" s="1"/>
  <c r="M43" i="15"/>
  <c r="N364" i="21" s="1"/>
  <c r="L43" i="15"/>
  <c r="M364" i="21" s="1"/>
  <c r="AS364" i="21" s="1"/>
  <c r="AT364" i="21" s="1"/>
  <c r="AU364" i="21" s="1"/>
  <c r="K43" i="15"/>
  <c r="L364" i="21" s="1"/>
  <c r="J43" i="15"/>
  <c r="K364" i="21" s="1"/>
  <c r="I43" i="15"/>
  <c r="J364" i="21" s="1"/>
  <c r="AK364" i="21" s="1"/>
  <c r="AL364" i="21" s="1"/>
  <c r="AM364" i="21" s="1"/>
  <c r="H43" i="15"/>
  <c r="I364" i="21" s="1"/>
  <c r="AG364" i="21" s="1"/>
  <c r="AH364" i="21" s="1"/>
  <c r="AI364" i="21" s="1"/>
  <c r="G43" i="15"/>
  <c r="H364" i="21" s="1"/>
  <c r="F43" i="15"/>
  <c r="G364" i="21" s="1"/>
  <c r="E43" i="15"/>
  <c r="F364" i="21" s="1"/>
  <c r="AO364" i="21" s="1"/>
  <c r="AP364" i="21" s="1"/>
  <c r="AQ364" i="21" s="1"/>
  <c r="D43" i="15"/>
  <c r="E364" i="21" s="1"/>
  <c r="AW364" i="21" s="1"/>
  <c r="AX364" i="21" s="1"/>
  <c r="AY364" i="21" s="1"/>
  <c r="C43" i="15"/>
  <c r="D364" i="21" s="1"/>
  <c r="B43" i="15"/>
  <c r="B364" i="21" s="1"/>
  <c r="A43" i="15"/>
  <c r="A364" i="21" s="1"/>
  <c r="P42" i="15"/>
  <c r="Q363" i="21" s="1"/>
  <c r="O42" i="15"/>
  <c r="P363" i="21" s="1"/>
  <c r="N42" i="15"/>
  <c r="O363" i="21" s="1"/>
  <c r="M42" i="15"/>
  <c r="N363" i="21" s="1"/>
  <c r="L42" i="15"/>
  <c r="M363" i="21" s="1"/>
  <c r="AS363" i="21" s="1"/>
  <c r="AT363" i="21" s="1"/>
  <c r="AU363" i="21" s="1"/>
  <c r="K42" i="15"/>
  <c r="L363" i="21" s="1"/>
  <c r="J42" i="15"/>
  <c r="K363" i="21" s="1"/>
  <c r="I42" i="15"/>
  <c r="J363" i="21" s="1"/>
  <c r="AK363" i="21" s="1"/>
  <c r="AL363" i="21" s="1"/>
  <c r="AM363" i="21" s="1"/>
  <c r="H42" i="15"/>
  <c r="I363" i="21" s="1"/>
  <c r="AG363" i="21" s="1"/>
  <c r="AH363" i="21" s="1"/>
  <c r="AI363" i="21" s="1"/>
  <c r="G42" i="15"/>
  <c r="H363" i="21" s="1"/>
  <c r="F42" i="15"/>
  <c r="G363" i="21" s="1"/>
  <c r="E42" i="15"/>
  <c r="F363" i="21" s="1"/>
  <c r="AO363" i="21" s="1"/>
  <c r="AP363" i="21" s="1"/>
  <c r="AQ363" i="21" s="1"/>
  <c r="D42" i="15"/>
  <c r="E363" i="21" s="1"/>
  <c r="AW363" i="21" s="1"/>
  <c r="AX363" i="21" s="1"/>
  <c r="AY363" i="21" s="1"/>
  <c r="C42" i="15"/>
  <c r="D363" i="21" s="1"/>
  <c r="B42" i="15"/>
  <c r="B363" i="21" s="1"/>
  <c r="A42" i="15"/>
  <c r="A363" i="21" s="1"/>
  <c r="P41" i="15"/>
  <c r="Q362" i="21" s="1"/>
  <c r="O41" i="15"/>
  <c r="P362" i="21" s="1"/>
  <c r="N41" i="15"/>
  <c r="O362" i="21" s="1"/>
  <c r="M41" i="15"/>
  <c r="N362" i="21" s="1"/>
  <c r="L41" i="15"/>
  <c r="M362" i="21" s="1"/>
  <c r="AS362" i="21" s="1"/>
  <c r="AT362" i="21" s="1"/>
  <c r="AU362" i="21" s="1"/>
  <c r="K41" i="15"/>
  <c r="L362" i="21" s="1"/>
  <c r="J41" i="15"/>
  <c r="K362" i="21" s="1"/>
  <c r="I41" i="15"/>
  <c r="J362" i="21" s="1"/>
  <c r="AK362" i="21" s="1"/>
  <c r="AL362" i="21" s="1"/>
  <c r="AM362" i="21" s="1"/>
  <c r="H41" i="15"/>
  <c r="I362" i="21" s="1"/>
  <c r="AG362" i="21" s="1"/>
  <c r="AH362" i="21" s="1"/>
  <c r="AI362" i="21" s="1"/>
  <c r="G41" i="15"/>
  <c r="H362" i="21" s="1"/>
  <c r="F41" i="15"/>
  <c r="G362" i="21" s="1"/>
  <c r="E41" i="15"/>
  <c r="F362" i="21" s="1"/>
  <c r="AO362" i="21" s="1"/>
  <c r="AP362" i="21" s="1"/>
  <c r="AQ362" i="21" s="1"/>
  <c r="D41" i="15"/>
  <c r="E362" i="21" s="1"/>
  <c r="AW362" i="21" s="1"/>
  <c r="AX362" i="21" s="1"/>
  <c r="AY362" i="21" s="1"/>
  <c r="C41" i="15"/>
  <c r="D362" i="21" s="1"/>
  <c r="B41" i="15"/>
  <c r="B362" i="21" s="1"/>
  <c r="A41" i="15"/>
  <c r="A362" i="21" s="1"/>
  <c r="P40" i="15"/>
  <c r="Q361" i="21" s="1"/>
  <c r="O40" i="15"/>
  <c r="P361" i="21" s="1"/>
  <c r="N40" i="15"/>
  <c r="O361" i="21" s="1"/>
  <c r="M40" i="15"/>
  <c r="N361" i="21" s="1"/>
  <c r="L40" i="15"/>
  <c r="M361" i="21" s="1"/>
  <c r="AS361" i="21" s="1"/>
  <c r="AT361" i="21" s="1"/>
  <c r="AU361" i="21" s="1"/>
  <c r="K40" i="15"/>
  <c r="L361" i="21" s="1"/>
  <c r="J40" i="15"/>
  <c r="K361" i="21" s="1"/>
  <c r="I40" i="15"/>
  <c r="J361" i="21" s="1"/>
  <c r="AK361" i="21" s="1"/>
  <c r="AL361" i="21" s="1"/>
  <c r="AM361" i="21" s="1"/>
  <c r="H40" i="15"/>
  <c r="I361" i="21" s="1"/>
  <c r="AG361" i="21" s="1"/>
  <c r="AH361" i="21" s="1"/>
  <c r="AI361" i="21" s="1"/>
  <c r="G40" i="15"/>
  <c r="H361" i="21" s="1"/>
  <c r="F40" i="15"/>
  <c r="G361" i="21" s="1"/>
  <c r="E40" i="15"/>
  <c r="F361" i="21" s="1"/>
  <c r="AO361" i="21" s="1"/>
  <c r="AP361" i="21" s="1"/>
  <c r="AQ361" i="21" s="1"/>
  <c r="D40" i="15"/>
  <c r="E361" i="21" s="1"/>
  <c r="AW361" i="21" s="1"/>
  <c r="AX361" i="21" s="1"/>
  <c r="AY361" i="21" s="1"/>
  <c r="C40" i="15"/>
  <c r="D361" i="21" s="1"/>
  <c r="B40" i="15"/>
  <c r="B361" i="21" s="1"/>
  <c r="A40" i="15"/>
  <c r="A361" i="21" s="1"/>
  <c r="P39" i="15"/>
  <c r="Q360" i="21" s="1"/>
  <c r="O39" i="15"/>
  <c r="P360" i="21" s="1"/>
  <c r="N39" i="15"/>
  <c r="O360" i="21" s="1"/>
  <c r="M39" i="15"/>
  <c r="N360" i="21" s="1"/>
  <c r="L39" i="15"/>
  <c r="M360" i="21" s="1"/>
  <c r="AS360" i="21" s="1"/>
  <c r="AT360" i="21" s="1"/>
  <c r="AU360" i="21" s="1"/>
  <c r="K39" i="15"/>
  <c r="L360" i="21" s="1"/>
  <c r="J39" i="15"/>
  <c r="I39" i="15"/>
  <c r="J360" i="21" s="1"/>
  <c r="AK360" i="21" s="1"/>
  <c r="AL360" i="21" s="1"/>
  <c r="AM360" i="21" s="1"/>
  <c r="H39" i="15"/>
  <c r="I360" i="21" s="1"/>
  <c r="AG360" i="21" s="1"/>
  <c r="AH360" i="21" s="1"/>
  <c r="AI360" i="21" s="1"/>
  <c r="G39" i="15"/>
  <c r="H360" i="21" s="1"/>
  <c r="F39" i="15"/>
  <c r="G360" i="21" s="1"/>
  <c r="E39" i="15"/>
  <c r="F360" i="21" s="1"/>
  <c r="AO360" i="21" s="1"/>
  <c r="AP360" i="21" s="1"/>
  <c r="AQ360" i="21" s="1"/>
  <c r="D39" i="15"/>
  <c r="E360" i="21" s="1"/>
  <c r="AW360" i="21" s="1"/>
  <c r="AX360" i="21" s="1"/>
  <c r="AY360" i="21" s="1"/>
  <c r="C39" i="15"/>
  <c r="D360" i="21" s="1"/>
  <c r="B39" i="15"/>
  <c r="B360" i="21" s="1"/>
  <c r="A39" i="15"/>
  <c r="A360" i="21" s="1"/>
  <c r="P38" i="15"/>
  <c r="Q359" i="21" s="1"/>
  <c r="O38" i="15"/>
  <c r="P359" i="21" s="1"/>
  <c r="N38" i="15"/>
  <c r="O359" i="21" s="1"/>
  <c r="M38" i="15"/>
  <c r="N359" i="21" s="1"/>
  <c r="L38" i="15"/>
  <c r="M359" i="21" s="1"/>
  <c r="AS359" i="21" s="1"/>
  <c r="AT359" i="21" s="1"/>
  <c r="AU359" i="21" s="1"/>
  <c r="K38" i="15"/>
  <c r="L359" i="21" s="1"/>
  <c r="J38" i="15"/>
  <c r="K359" i="21" s="1"/>
  <c r="I38" i="15"/>
  <c r="J359" i="21" s="1"/>
  <c r="AK359" i="21" s="1"/>
  <c r="AL359" i="21" s="1"/>
  <c r="AM359" i="21" s="1"/>
  <c r="H38" i="15"/>
  <c r="I359" i="21" s="1"/>
  <c r="AG359" i="21" s="1"/>
  <c r="AH359" i="21" s="1"/>
  <c r="AI359" i="21" s="1"/>
  <c r="G38" i="15"/>
  <c r="H359" i="21" s="1"/>
  <c r="F38" i="15"/>
  <c r="E38" i="15"/>
  <c r="F359" i="21" s="1"/>
  <c r="AO359" i="21" s="1"/>
  <c r="AP359" i="21" s="1"/>
  <c r="AQ359" i="21" s="1"/>
  <c r="D38" i="15"/>
  <c r="E359" i="21" s="1"/>
  <c r="AW359" i="21" s="1"/>
  <c r="AX359" i="21" s="1"/>
  <c r="AY359" i="21" s="1"/>
  <c r="C38" i="15"/>
  <c r="D359" i="21" s="1"/>
  <c r="B38" i="15"/>
  <c r="B359" i="21" s="1"/>
  <c r="A38" i="15"/>
  <c r="A359" i="21" s="1"/>
  <c r="P37" i="15"/>
  <c r="Q358" i="21" s="1"/>
  <c r="O37" i="15"/>
  <c r="P358" i="21" s="1"/>
  <c r="N37" i="15"/>
  <c r="M37" i="15"/>
  <c r="N358" i="21" s="1"/>
  <c r="L37" i="15"/>
  <c r="M358" i="21" s="1"/>
  <c r="AS358" i="21" s="1"/>
  <c r="AT358" i="21" s="1"/>
  <c r="AU358" i="21" s="1"/>
  <c r="K37" i="15"/>
  <c r="L358" i="21" s="1"/>
  <c r="J37" i="15"/>
  <c r="K358" i="21" s="1"/>
  <c r="I37" i="15"/>
  <c r="J358" i="21" s="1"/>
  <c r="AK358" i="21" s="1"/>
  <c r="AL358" i="21" s="1"/>
  <c r="AM358" i="21" s="1"/>
  <c r="H37" i="15"/>
  <c r="I358" i="21" s="1"/>
  <c r="AG358" i="21" s="1"/>
  <c r="AH358" i="21" s="1"/>
  <c r="AI358" i="21" s="1"/>
  <c r="G37" i="15"/>
  <c r="H358" i="21" s="1"/>
  <c r="F37" i="15"/>
  <c r="G358" i="21" s="1"/>
  <c r="E37" i="15"/>
  <c r="F358" i="21" s="1"/>
  <c r="AO358" i="21" s="1"/>
  <c r="AP358" i="21" s="1"/>
  <c r="AQ358" i="21" s="1"/>
  <c r="D37" i="15"/>
  <c r="E358" i="21" s="1"/>
  <c r="AW358" i="21" s="1"/>
  <c r="AX358" i="21" s="1"/>
  <c r="AY358" i="21" s="1"/>
  <c r="C37" i="15"/>
  <c r="D358" i="21" s="1"/>
  <c r="B37" i="15"/>
  <c r="B358" i="21" s="1"/>
  <c r="A37" i="15"/>
  <c r="A358" i="21" s="1"/>
  <c r="IV33" i="15"/>
  <c r="IU33" i="15"/>
  <c r="IT33" i="15"/>
  <c r="IS33" i="15"/>
  <c r="IR33" i="15"/>
  <c r="IQ33" i="15"/>
  <c r="IP33" i="15"/>
  <c r="IO33" i="15"/>
  <c r="IN33" i="15"/>
  <c r="IM33" i="15"/>
  <c r="IL33" i="15"/>
  <c r="IK33" i="15"/>
  <c r="IJ33" i="15"/>
  <c r="II33" i="15"/>
  <c r="IH33" i="15"/>
  <c r="IG33" i="15"/>
  <c r="IE33" i="15"/>
  <c r="ID33" i="15"/>
  <c r="IC33" i="15"/>
  <c r="IB33" i="15"/>
  <c r="IA33" i="15"/>
  <c r="HZ33" i="15"/>
  <c r="HY33" i="15"/>
  <c r="HX33" i="15"/>
  <c r="HW33" i="15"/>
  <c r="HV33" i="15"/>
  <c r="HU33" i="15"/>
  <c r="HT33" i="15"/>
  <c r="HS33" i="15"/>
  <c r="HR33" i="15"/>
  <c r="HQ33" i="15"/>
  <c r="HP33" i="15"/>
  <c r="HN33" i="15"/>
  <c r="HM33" i="15"/>
  <c r="HL33" i="15"/>
  <c r="HK33" i="15"/>
  <c r="HJ33" i="15"/>
  <c r="HI33" i="15"/>
  <c r="HH33" i="15"/>
  <c r="HG33" i="15"/>
  <c r="HF33" i="15"/>
  <c r="HE33" i="15"/>
  <c r="HD33" i="15"/>
  <c r="HC33" i="15"/>
  <c r="HB33" i="15"/>
  <c r="HA33" i="15"/>
  <c r="GZ33" i="15"/>
  <c r="GY33" i="15"/>
  <c r="GW33" i="15"/>
  <c r="GV33" i="15"/>
  <c r="GU33" i="15"/>
  <c r="GT33" i="15"/>
  <c r="GS33" i="15"/>
  <c r="GR33" i="15"/>
  <c r="GQ33" i="15"/>
  <c r="GP33" i="15"/>
  <c r="GO33" i="15"/>
  <c r="GN33" i="15"/>
  <c r="GM33" i="15"/>
  <c r="GL33" i="15"/>
  <c r="GK33" i="15"/>
  <c r="GJ33" i="15"/>
  <c r="GI33" i="15"/>
  <c r="GH33" i="15"/>
  <c r="GF33" i="15"/>
  <c r="GE33" i="15"/>
  <c r="GD33" i="15"/>
  <c r="GC33" i="15"/>
  <c r="GB33" i="15"/>
  <c r="GA33" i="15"/>
  <c r="FZ33" i="15"/>
  <c r="FY33" i="15"/>
  <c r="FX33" i="15"/>
  <c r="FW33" i="15"/>
  <c r="FV33" i="15"/>
  <c r="FU33" i="15"/>
  <c r="FT33" i="15"/>
  <c r="FS33" i="15"/>
  <c r="FR33" i="15"/>
  <c r="FQ33" i="15"/>
  <c r="FO33" i="15"/>
  <c r="FN33" i="15"/>
  <c r="FM33" i="15"/>
  <c r="FL33" i="15"/>
  <c r="FK33" i="15"/>
  <c r="FJ33" i="15"/>
  <c r="FI33" i="15"/>
  <c r="FH33" i="15"/>
  <c r="FG33" i="15"/>
  <c r="FF33" i="15"/>
  <c r="FE33" i="15"/>
  <c r="FD33" i="15"/>
  <c r="FC33" i="15"/>
  <c r="FB33" i="15"/>
  <c r="FA33" i="15"/>
  <c r="EZ33" i="15"/>
  <c r="EX33" i="15"/>
  <c r="EW33" i="15"/>
  <c r="EV33" i="15"/>
  <c r="EU33" i="15"/>
  <c r="ET33" i="15"/>
  <c r="ES33" i="15"/>
  <c r="ER33" i="15"/>
  <c r="EQ33" i="15"/>
  <c r="EP33" i="15"/>
  <c r="EO33" i="15"/>
  <c r="EN33" i="15"/>
  <c r="EM33" i="15"/>
  <c r="EL33" i="15"/>
  <c r="EK33" i="15"/>
  <c r="EJ33" i="15"/>
  <c r="EI33" i="15"/>
  <c r="EG33" i="15"/>
  <c r="EF33" i="15"/>
  <c r="EE33" i="15"/>
  <c r="ED33" i="15"/>
  <c r="EC33" i="15"/>
  <c r="EB33" i="15"/>
  <c r="EA33" i="15"/>
  <c r="DZ33" i="15"/>
  <c r="DY33" i="15"/>
  <c r="DX33" i="15"/>
  <c r="DW33" i="15"/>
  <c r="DV33" i="15"/>
  <c r="DU33" i="15"/>
  <c r="DT33" i="15"/>
  <c r="DS33" i="15"/>
  <c r="DR33" i="15"/>
  <c r="DP33" i="15"/>
  <c r="DO33" i="15"/>
  <c r="DN33" i="15"/>
  <c r="DM33" i="15"/>
  <c r="DL33" i="15"/>
  <c r="DK33" i="15"/>
  <c r="DJ33" i="15"/>
  <c r="DI33" i="15"/>
  <c r="DH33" i="15"/>
  <c r="DG33" i="15"/>
  <c r="DF33" i="15"/>
  <c r="DE33" i="15"/>
  <c r="DD33" i="15"/>
  <c r="DC33" i="15"/>
  <c r="DB33" i="15"/>
  <c r="DA33" i="15"/>
  <c r="CY33" i="15"/>
  <c r="CX33" i="15"/>
  <c r="CW33" i="15"/>
  <c r="CV33" i="15"/>
  <c r="CU33" i="15"/>
  <c r="CT33" i="15"/>
  <c r="CS33" i="15"/>
  <c r="CR33" i="15"/>
  <c r="CQ33" i="15"/>
  <c r="CP33" i="15"/>
  <c r="CO33" i="15"/>
  <c r="CN33" i="15"/>
  <c r="CM33" i="15"/>
  <c r="CL33" i="15"/>
  <c r="CK33" i="15"/>
  <c r="CJ33" i="15"/>
  <c r="CH33" i="15"/>
  <c r="CG33" i="15"/>
  <c r="CF33" i="15"/>
  <c r="CE33" i="15"/>
  <c r="CD33" i="15"/>
  <c r="CC33" i="15"/>
  <c r="CB33" i="15"/>
  <c r="CA33" i="15"/>
  <c r="BZ33" i="15"/>
  <c r="BY33" i="15"/>
  <c r="BX33" i="15"/>
  <c r="BW33" i="15"/>
  <c r="BV33" i="15"/>
  <c r="BU33" i="15"/>
  <c r="BT33" i="15"/>
  <c r="BS33" i="15"/>
  <c r="BQ33" i="15"/>
  <c r="BP33" i="15"/>
  <c r="BO33" i="15"/>
  <c r="BN33" i="15"/>
  <c r="BM33" i="15"/>
  <c r="BL33" i="15"/>
  <c r="BK33" i="15"/>
  <c r="BJ33" i="15"/>
  <c r="BI33" i="15"/>
  <c r="BH33" i="15"/>
  <c r="BG33" i="15"/>
  <c r="BF33" i="15"/>
  <c r="BE33" i="15"/>
  <c r="BD33" i="15"/>
  <c r="BC33" i="15"/>
  <c r="BB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AI32" i="15"/>
  <c r="AH32" i="15"/>
  <c r="R32" i="15"/>
  <c r="R61" i="15" s="1"/>
  <c r="S382" i="21" s="1"/>
  <c r="Q32" i="15"/>
  <c r="AI31" i="15"/>
  <c r="AH31" i="15"/>
  <c r="R31" i="15"/>
  <c r="R60" i="15" s="1"/>
  <c r="S381" i="21" s="1"/>
  <c r="Q31" i="15"/>
  <c r="Q60" i="15" s="1"/>
  <c r="AI30" i="15"/>
  <c r="AH30" i="15"/>
  <c r="R30" i="15"/>
  <c r="Q30" i="15"/>
  <c r="AI29" i="15"/>
  <c r="AH29" i="15"/>
  <c r="R29" i="15"/>
  <c r="R58" i="15" s="1"/>
  <c r="S379" i="21" s="1"/>
  <c r="Q29" i="15"/>
  <c r="AI28" i="15"/>
  <c r="AH28" i="15"/>
  <c r="R28" i="15"/>
  <c r="Q28" i="15"/>
  <c r="Q57" i="15" s="1"/>
  <c r="AI27" i="15"/>
  <c r="AH27" i="15"/>
  <c r="R27" i="15"/>
  <c r="R56" i="15" s="1"/>
  <c r="S377" i="21" s="1"/>
  <c r="Q27" i="15"/>
  <c r="AI26" i="15"/>
  <c r="AH26" i="15"/>
  <c r="R26" i="15"/>
  <c r="R55" i="15" s="1"/>
  <c r="S376" i="21" s="1"/>
  <c r="Q26" i="15"/>
  <c r="AI25" i="15"/>
  <c r="AH25" i="15"/>
  <c r="R25" i="15"/>
  <c r="Q25" i="15"/>
  <c r="AI24" i="15"/>
  <c r="AH24" i="15"/>
  <c r="R24" i="15"/>
  <c r="R53" i="15" s="1"/>
  <c r="S374" i="21" s="1"/>
  <c r="Q24" i="15"/>
  <c r="AI23" i="15"/>
  <c r="AH23" i="15"/>
  <c r="R23" i="15"/>
  <c r="R52" i="15" s="1"/>
  <c r="S373" i="21" s="1"/>
  <c r="Q23" i="15"/>
  <c r="AI22" i="15"/>
  <c r="AH22" i="15"/>
  <c r="R22" i="15"/>
  <c r="Q22" i="15"/>
  <c r="AI21" i="15"/>
  <c r="AH21" i="15"/>
  <c r="R21" i="15"/>
  <c r="R50" i="15" s="1"/>
  <c r="S371" i="21" s="1"/>
  <c r="Q21" i="15"/>
  <c r="AI20" i="15"/>
  <c r="AH20" i="15"/>
  <c r="R20" i="15"/>
  <c r="R49" i="15" s="1"/>
  <c r="S370" i="21" s="1"/>
  <c r="Q20" i="15"/>
  <c r="AI19" i="15"/>
  <c r="AH19" i="15"/>
  <c r="R19" i="15"/>
  <c r="Q19" i="15"/>
  <c r="AI18" i="15"/>
  <c r="AH18" i="15"/>
  <c r="R18" i="15"/>
  <c r="R47" i="15" s="1"/>
  <c r="S368" i="21" s="1"/>
  <c r="Q18" i="15"/>
  <c r="AI17" i="15"/>
  <c r="AH17" i="15"/>
  <c r="R17" i="15"/>
  <c r="R46" i="15" s="1"/>
  <c r="S367" i="21" s="1"/>
  <c r="Q17" i="15"/>
  <c r="AI16" i="15"/>
  <c r="AH16" i="15"/>
  <c r="R16" i="15"/>
  <c r="Q16" i="15"/>
  <c r="AI15" i="15"/>
  <c r="AH15" i="15"/>
  <c r="R15" i="15"/>
  <c r="Q15" i="15"/>
  <c r="AI14" i="15"/>
  <c r="AH14" i="15"/>
  <c r="R14" i="15"/>
  <c r="R43" i="15" s="1"/>
  <c r="S364" i="21" s="1"/>
  <c r="Q14" i="15"/>
  <c r="AI13" i="15"/>
  <c r="AH13" i="15"/>
  <c r="R13" i="15"/>
  <c r="Q13" i="15"/>
  <c r="AI12" i="15"/>
  <c r="AH12" i="15"/>
  <c r="R12" i="15"/>
  <c r="R41" i="15" s="1"/>
  <c r="S362" i="21" s="1"/>
  <c r="Q12" i="15"/>
  <c r="AI11" i="15"/>
  <c r="AH11" i="15"/>
  <c r="R11" i="15"/>
  <c r="R40" i="15" s="1"/>
  <c r="S361" i="21" s="1"/>
  <c r="Q11" i="15"/>
  <c r="AI10" i="15"/>
  <c r="AH10" i="15"/>
  <c r="R10" i="15"/>
  <c r="Q10" i="15"/>
  <c r="AI9" i="15"/>
  <c r="AH9" i="15"/>
  <c r="R9" i="15"/>
  <c r="Q9" i="15"/>
  <c r="AI8" i="15"/>
  <c r="AI33" i="15" s="1"/>
  <c r="AH8" i="15"/>
  <c r="AH33" i="15" s="1"/>
  <c r="R8" i="15"/>
  <c r="R37" i="15" s="1"/>
  <c r="Q8" i="15"/>
  <c r="G111" i="14"/>
  <c r="G16" i="23" s="1"/>
  <c r="J16" i="23" s="1"/>
  <c r="F111" i="14"/>
  <c r="F16" i="23" s="1"/>
  <c r="E111" i="14"/>
  <c r="E16" i="23" s="1"/>
  <c r="D111" i="14"/>
  <c r="D16" i="23" s="1"/>
  <c r="C111" i="14"/>
  <c r="C16" i="23" s="1"/>
  <c r="B111" i="14"/>
  <c r="B16" i="23" s="1"/>
  <c r="CW90" i="14"/>
  <c r="I352" i="22" s="1"/>
  <c r="AC352" i="22" s="1"/>
  <c r="AD352" i="22" s="1"/>
  <c r="AE352" i="22" s="1"/>
  <c r="CV90" i="14"/>
  <c r="H352" i="22" s="1"/>
  <c r="U352" i="22" s="1"/>
  <c r="V352" i="22" s="1"/>
  <c r="W352" i="22" s="1"/>
  <c r="CU90" i="14"/>
  <c r="CS90" i="14"/>
  <c r="CT90" i="14" s="1"/>
  <c r="F352" i="22" s="1"/>
  <c r="Y352" i="22" s="1"/>
  <c r="Z352" i="22" s="1"/>
  <c r="AA352" i="22" s="1"/>
  <c r="CR90" i="14"/>
  <c r="E352" i="22" s="1"/>
  <c r="CQ90" i="14"/>
  <c r="D352" i="22" s="1"/>
  <c r="Q352" i="22" s="1"/>
  <c r="R352" i="22" s="1"/>
  <c r="S352" i="22" s="1"/>
  <c r="CP90" i="14"/>
  <c r="C352" i="22" s="1"/>
  <c r="B90" i="14"/>
  <c r="A90" i="14"/>
  <c r="A352" i="22" s="1"/>
  <c r="AF352" i="22" s="1"/>
  <c r="CW89" i="14"/>
  <c r="I351" i="22" s="1"/>
  <c r="AC351" i="22" s="1"/>
  <c r="AD351" i="22" s="1"/>
  <c r="AE351" i="22" s="1"/>
  <c r="CV89" i="14"/>
  <c r="H351" i="22" s="1"/>
  <c r="U351" i="22" s="1"/>
  <c r="V351" i="22" s="1"/>
  <c r="W351" i="22" s="1"/>
  <c r="CU89" i="14"/>
  <c r="G351" i="22" s="1"/>
  <c r="CS89" i="14"/>
  <c r="CT89" i="14" s="1"/>
  <c r="F351" i="22" s="1"/>
  <c r="Y351" i="22" s="1"/>
  <c r="Z351" i="22" s="1"/>
  <c r="AA351" i="22" s="1"/>
  <c r="CR89" i="14"/>
  <c r="E351" i="22" s="1"/>
  <c r="CQ89" i="14"/>
  <c r="D351" i="22" s="1"/>
  <c r="Q351" i="22" s="1"/>
  <c r="R351" i="22" s="1"/>
  <c r="S351" i="22" s="1"/>
  <c r="CP89" i="14"/>
  <c r="C351" i="22" s="1"/>
  <c r="B89" i="14"/>
  <c r="A89" i="14"/>
  <c r="A351" i="22" s="1"/>
  <c r="AF351" i="22" s="1"/>
  <c r="CW88" i="14"/>
  <c r="I350" i="22" s="1"/>
  <c r="AC350" i="22" s="1"/>
  <c r="AD350" i="22" s="1"/>
  <c r="AE350" i="22" s="1"/>
  <c r="CV88" i="14"/>
  <c r="H350" i="22" s="1"/>
  <c r="U350" i="22" s="1"/>
  <c r="V350" i="22" s="1"/>
  <c r="W350" i="22" s="1"/>
  <c r="CU88" i="14"/>
  <c r="G350" i="22" s="1"/>
  <c r="CS88" i="14"/>
  <c r="CR88" i="14"/>
  <c r="E350" i="22" s="1"/>
  <c r="CQ88" i="14"/>
  <c r="D350" i="22" s="1"/>
  <c r="Q350" i="22" s="1"/>
  <c r="R350" i="22" s="1"/>
  <c r="S350" i="22" s="1"/>
  <c r="CP88" i="14"/>
  <c r="C350" i="22" s="1"/>
  <c r="B88" i="14"/>
  <c r="A88" i="14"/>
  <c r="A350" i="22" s="1"/>
  <c r="AF350" i="22" s="1"/>
  <c r="CX87" i="14"/>
  <c r="J349" i="22" s="1"/>
  <c r="M349" i="22" s="1"/>
  <c r="N349" i="22" s="1"/>
  <c r="O349" i="22" s="1"/>
  <c r="CW87" i="14"/>
  <c r="I349" i="22" s="1"/>
  <c r="AC349" i="22" s="1"/>
  <c r="AD349" i="22" s="1"/>
  <c r="AE349" i="22" s="1"/>
  <c r="CV87" i="14"/>
  <c r="H349" i="22" s="1"/>
  <c r="U349" i="22" s="1"/>
  <c r="V349" i="22" s="1"/>
  <c r="W349" i="22" s="1"/>
  <c r="CU87" i="14"/>
  <c r="G349" i="22" s="1"/>
  <c r="CS87" i="14"/>
  <c r="CT87" i="14" s="1"/>
  <c r="F349" i="22" s="1"/>
  <c r="Y349" i="22" s="1"/>
  <c r="Z349" i="22" s="1"/>
  <c r="AA349" i="22" s="1"/>
  <c r="CR87" i="14"/>
  <c r="E349" i="22" s="1"/>
  <c r="CQ87" i="14"/>
  <c r="D349" i="22" s="1"/>
  <c r="Q349" i="22" s="1"/>
  <c r="R349" i="22" s="1"/>
  <c r="S349" i="22" s="1"/>
  <c r="CP87" i="14"/>
  <c r="C349" i="22" s="1"/>
  <c r="B87" i="14"/>
  <c r="A87" i="14"/>
  <c r="A349" i="22" s="1"/>
  <c r="AF349" i="22" s="1"/>
  <c r="CX86" i="14"/>
  <c r="J348" i="22" s="1"/>
  <c r="M348" i="22" s="1"/>
  <c r="N348" i="22" s="1"/>
  <c r="O348" i="22" s="1"/>
  <c r="CW86" i="14"/>
  <c r="I348" i="22" s="1"/>
  <c r="AC348" i="22" s="1"/>
  <c r="AD348" i="22" s="1"/>
  <c r="AE348" i="22" s="1"/>
  <c r="CV86" i="14"/>
  <c r="H348" i="22" s="1"/>
  <c r="U348" i="22" s="1"/>
  <c r="V348" i="22" s="1"/>
  <c r="W348" i="22" s="1"/>
  <c r="CU86" i="14"/>
  <c r="G348" i="22" s="1"/>
  <c r="CS86" i="14"/>
  <c r="CT86" i="14" s="1"/>
  <c r="F348" i="22" s="1"/>
  <c r="Y348" i="22" s="1"/>
  <c r="Z348" i="22" s="1"/>
  <c r="AA348" i="22" s="1"/>
  <c r="CR86" i="14"/>
  <c r="E348" i="22" s="1"/>
  <c r="CQ86" i="14"/>
  <c r="D348" i="22" s="1"/>
  <c r="Q348" i="22" s="1"/>
  <c r="R348" i="22" s="1"/>
  <c r="S348" i="22" s="1"/>
  <c r="CP86" i="14"/>
  <c r="C348" i="22" s="1"/>
  <c r="B86" i="14"/>
  <c r="A86" i="14"/>
  <c r="A348" i="22" s="1"/>
  <c r="AF348" i="22" s="1"/>
  <c r="CW85" i="14"/>
  <c r="I347" i="22" s="1"/>
  <c r="AC347" i="22" s="1"/>
  <c r="AD347" i="22" s="1"/>
  <c r="AE347" i="22" s="1"/>
  <c r="CV85" i="14"/>
  <c r="H347" i="22" s="1"/>
  <c r="U347" i="22" s="1"/>
  <c r="V347" i="22" s="1"/>
  <c r="W347" i="22" s="1"/>
  <c r="CU85" i="14"/>
  <c r="G347" i="22" s="1"/>
  <c r="CS85" i="14"/>
  <c r="CT85" i="14" s="1"/>
  <c r="F347" i="22" s="1"/>
  <c r="Y347" i="22" s="1"/>
  <c r="Z347" i="22" s="1"/>
  <c r="AA347" i="22" s="1"/>
  <c r="CR85" i="14"/>
  <c r="E347" i="22" s="1"/>
  <c r="CQ85" i="14"/>
  <c r="D347" i="22" s="1"/>
  <c r="Q347" i="22" s="1"/>
  <c r="R347" i="22" s="1"/>
  <c r="S347" i="22" s="1"/>
  <c r="CP85" i="14"/>
  <c r="C347" i="22" s="1"/>
  <c r="B85" i="14"/>
  <c r="A85" i="14"/>
  <c r="A347" i="22" s="1"/>
  <c r="AF347" i="22" s="1"/>
  <c r="CX84" i="14"/>
  <c r="J346" i="22" s="1"/>
  <c r="M346" i="22" s="1"/>
  <c r="N346" i="22" s="1"/>
  <c r="O346" i="22" s="1"/>
  <c r="CW84" i="14"/>
  <c r="I346" i="22" s="1"/>
  <c r="AC346" i="22" s="1"/>
  <c r="AD346" i="22" s="1"/>
  <c r="AE346" i="22" s="1"/>
  <c r="CV84" i="14"/>
  <c r="H346" i="22" s="1"/>
  <c r="U346" i="22" s="1"/>
  <c r="V346" i="22" s="1"/>
  <c r="W346" i="22" s="1"/>
  <c r="CU84" i="14"/>
  <c r="G346" i="22" s="1"/>
  <c r="CS84" i="14"/>
  <c r="CT84" i="14" s="1"/>
  <c r="F346" i="22" s="1"/>
  <c r="Y346" i="22" s="1"/>
  <c r="Z346" i="22" s="1"/>
  <c r="AA346" i="22" s="1"/>
  <c r="CR84" i="14"/>
  <c r="E346" i="22" s="1"/>
  <c r="CQ84" i="14"/>
  <c r="D346" i="22" s="1"/>
  <c r="Q346" i="22" s="1"/>
  <c r="R346" i="22" s="1"/>
  <c r="S346" i="22" s="1"/>
  <c r="CP84" i="14"/>
  <c r="C346" i="22" s="1"/>
  <c r="B84" i="14"/>
  <c r="A84" i="14"/>
  <c r="A346" i="22" s="1"/>
  <c r="AF346" i="22" s="1"/>
  <c r="CX83" i="14"/>
  <c r="J345" i="22" s="1"/>
  <c r="M345" i="22" s="1"/>
  <c r="N345" i="22" s="1"/>
  <c r="O345" i="22" s="1"/>
  <c r="CW83" i="14"/>
  <c r="I345" i="22" s="1"/>
  <c r="AC345" i="22" s="1"/>
  <c r="AD345" i="22" s="1"/>
  <c r="AE345" i="22" s="1"/>
  <c r="CV83" i="14"/>
  <c r="H345" i="22" s="1"/>
  <c r="U345" i="22" s="1"/>
  <c r="V345" i="22" s="1"/>
  <c r="W345" i="22" s="1"/>
  <c r="CU83" i="14"/>
  <c r="G345" i="22" s="1"/>
  <c r="CS83" i="14"/>
  <c r="CT83" i="14" s="1"/>
  <c r="F345" i="22" s="1"/>
  <c r="Y345" i="22" s="1"/>
  <c r="Z345" i="22" s="1"/>
  <c r="AA345" i="22" s="1"/>
  <c r="CR83" i="14"/>
  <c r="E345" i="22" s="1"/>
  <c r="CQ83" i="14"/>
  <c r="D345" i="22" s="1"/>
  <c r="Q345" i="22" s="1"/>
  <c r="R345" i="22" s="1"/>
  <c r="S345" i="22" s="1"/>
  <c r="CP83" i="14"/>
  <c r="C345" i="22" s="1"/>
  <c r="B83" i="14"/>
  <c r="A83" i="14"/>
  <c r="A345" i="22" s="1"/>
  <c r="AF345" i="22" s="1"/>
  <c r="CW82" i="14"/>
  <c r="I344" i="22" s="1"/>
  <c r="AC344" i="22" s="1"/>
  <c r="AD344" i="22" s="1"/>
  <c r="AE344" i="22" s="1"/>
  <c r="CV82" i="14"/>
  <c r="H344" i="22" s="1"/>
  <c r="U344" i="22" s="1"/>
  <c r="V344" i="22" s="1"/>
  <c r="W344" i="22" s="1"/>
  <c r="CU82" i="14"/>
  <c r="G344" i="22" s="1"/>
  <c r="CS82" i="14"/>
  <c r="CT82" i="14" s="1"/>
  <c r="F344" i="22" s="1"/>
  <c r="Y344" i="22" s="1"/>
  <c r="Z344" i="22" s="1"/>
  <c r="AA344" i="22" s="1"/>
  <c r="CR82" i="14"/>
  <c r="E344" i="22" s="1"/>
  <c r="CQ82" i="14"/>
  <c r="D344" i="22" s="1"/>
  <c r="Q344" i="22" s="1"/>
  <c r="R344" i="22" s="1"/>
  <c r="S344" i="22" s="1"/>
  <c r="CP82" i="14"/>
  <c r="C344" i="22" s="1"/>
  <c r="B82" i="14"/>
  <c r="A82" i="14"/>
  <c r="A344" i="22" s="1"/>
  <c r="AF344" i="22" s="1"/>
  <c r="CW81" i="14"/>
  <c r="I343" i="22" s="1"/>
  <c r="AC343" i="22" s="1"/>
  <c r="AD343" i="22" s="1"/>
  <c r="AE343" i="22" s="1"/>
  <c r="CV81" i="14"/>
  <c r="H343" i="22" s="1"/>
  <c r="U343" i="22" s="1"/>
  <c r="V343" i="22" s="1"/>
  <c r="W343" i="22" s="1"/>
  <c r="CU81" i="14"/>
  <c r="G343" i="22" s="1"/>
  <c r="CS81" i="14"/>
  <c r="CT81" i="14" s="1"/>
  <c r="F343" i="22" s="1"/>
  <c r="Y343" i="22" s="1"/>
  <c r="Z343" i="22" s="1"/>
  <c r="AA343" i="22" s="1"/>
  <c r="CR81" i="14"/>
  <c r="E343" i="22" s="1"/>
  <c r="CQ81" i="14"/>
  <c r="D343" i="22" s="1"/>
  <c r="Q343" i="22" s="1"/>
  <c r="R343" i="22" s="1"/>
  <c r="S343" i="22" s="1"/>
  <c r="CP81" i="14"/>
  <c r="C343" i="22" s="1"/>
  <c r="B81" i="14"/>
  <c r="A81" i="14"/>
  <c r="A343" i="22" s="1"/>
  <c r="AF343" i="22" s="1"/>
  <c r="CW80" i="14"/>
  <c r="I342" i="22" s="1"/>
  <c r="AC342" i="22" s="1"/>
  <c r="AD342" i="22" s="1"/>
  <c r="AE342" i="22" s="1"/>
  <c r="CV80" i="14"/>
  <c r="H342" i="22" s="1"/>
  <c r="U342" i="22" s="1"/>
  <c r="V342" i="22" s="1"/>
  <c r="W342" i="22" s="1"/>
  <c r="CU80" i="14"/>
  <c r="G342" i="22" s="1"/>
  <c r="CS80" i="14"/>
  <c r="CT80" i="14" s="1"/>
  <c r="F342" i="22" s="1"/>
  <c r="Y342" i="22" s="1"/>
  <c r="Z342" i="22" s="1"/>
  <c r="AA342" i="22" s="1"/>
  <c r="CR80" i="14"/>
  <c r="E342" i="22" s="1"/>
  <c r="CQ80" i="14"/>
  <c r="D342" i="22" s="1"/>
  <c r="Q342" i="22" s="1"/>
  <c r="R342" i="22" s="1"/>
  <c r="S342" i="22" s="1"/>
  <c r="CP80" i="14"/>
  <c r="C342" i="22" s="1"/>
  <c r="B80" i="14"/>
  <c r="A80" i="14"/>
  <c r="A342" i="22" s="1"/>
  <c r="AF342" i="22" s="1"/>
  <c r="CW79" i="14"/>
  <c r="I341" i="22" s="1"/>
  <c r="AC341" i="22" s="1"/>
  <c r="AD341" i="22" s="1"/>
  <c r="AE341" i="22" s="1"/>
  <c r="CV79" i="14"/>
  <c r="H341" i="22" s="1"/>
  <c r="U341" i="22" s="1"/>
  <c r="V341" i="22" s="1"/>
  <c r="W341" i="22" s="1"/>
  <c r="CU79" i="14"/>
  <c r="G341" i="22" s="1"/>
  <c r="CS79" i="14"/>
  <c r="CT79" i="14" s="1"/>
  <c r="F341" i="22" s="1"/>
  <c r="Y341" i="22" s="1"/>
  <c r="Z341" i="22" s="1"/>
  <c r="AA341" i="22" s="1"/>
  <c r="CR79" i="14"/>
  <c r="E341" i="22" s="1"/>
  <c r="CQ79" i="14"/>
  <c r="D341" i="22" s="1"/>
  <c r="Q341" i="22" s="1"/>
  <c r="R341" i="22" s="1"/>
  <c r="S341" i="22" s="1"/>
  <c r="CP79" i="14"/>
  <c r="C341" i="22" s="1"/>
  <c r="B79" i="14"/>
  <c r="A79" i="14"/>
  <c r="A341" i="22" s="1"/>
  <c r="AF341" i="22" s="1"/>
  <c r="CW78" i="14"/>
  <c r="I340" i="22" s="1"/>
  <c r="AC340" i="22" s="1"/>
  <c r="AD340" i="22" s="1"/>
  <c r="AE340" i="22" s="1"/>
  <c r="CV78" i="14"/>
  <c r="H340" i="22" s="1"/>
  <c r="U340" i="22" s="1"/>
  <c r="V340" i="22" s="1"/>
  <c r="W340" i="22" s="1"/>
  <c r="CU78" i="14"/>
  <c r="CS78" i="14"/>
  <c r="CT78" i="14" s="1"/>
  <c r="F340" i="22" s="1"/>
  <c r="Y340" i="22" s="1"/>
  <c r="Z340" i="22" s="1"/>
  <c r="AA340" i="22" s="1"/>
  <c r="CR78" i="14"/>
  <c r="E340" i="22" s="1"/>
  <c r="CQ78" i="14"/>
  <c r="D340" i="22" s="1"/>
  <c r="Q340" i="22" s="1"/>
  <c r="R340" i="22" s="1"/>
  <c r="S340" i="22" s="1"/>
  <c r="CP78" i="14"/>
  <c r="C340" i="22" s="1"/>
  <c r="B78" i="14"/>
  <c r="A78" i="14"/>
  <c r="A340" i="22" s="1"/>
  <c r="AF340" i="22" s="1"/>
  <c r="CW77" i="14"/>
  <c r="I339" i="22" s="1"/>
  <c r="AC339" i="22" s="1"/>
  <c r="AD339" i="22" s="1"/>
  <c r="AE339" i="22" s="1"/>
  <c r="CV77" i="14"/>
  <c r="H339" i="22" s="1"/>
  <c r="U339" i="22" s="1"/>
  <c r="V339" i="22" s="1"/>
  <c r="W339" i="22" s="1"/>
  <c r="CU77" i="14"/>
  <c r="G339" i="22" s="1"/>
  <c r="CS77" i="14"/>
  <c r="CT77" i="14" s="1"/>
  <c r="F339" i="22" s="1"/>
  <c r="Y339" i="22" s="1"/>
  <c r="Z339" i="22" s="1"/>
  <c r="AA339" i="22" s="1"/>
  <c r="CR77" i="14"/>
  <c r="E339" i="22" s="1"/>
  <c r="CQ77" i="14"/>
  <c r="D339" i="22" s="1"/>
  <c r="Q339" i="22" s="1"/>
  <c r="R339" i="22" s="1"/>
  <c r="S339" i="22" s="1"/>
  <c r="CP77" i="14"/>
  <c r="C339" i="22" s="1"/>
  <c r="B77" i="14"/>
  <c r="A77" i="14"/>
  <c r="A339" i="22" s="1"/>
  <c r="AF339" i="22" s="1"/>
  <c r="CW76" i="14"/>
  <c r="I338" i="22" s="1"/>
  <c r="AC338" i="22" s="1"/>
  <c r="AD338" i="22" s="1"/>
  <c r="AE338" i="22" s="1"/>
  <c r="CV76" i="14"/>
  <c r="H338" i="22" s="1"/>
  <c r="U338" i="22" s="1"/>
  <c r="V338" i="22" s="1"/>
  <c r="W338" i="22" s="1"/>
  <c r="CU76" i="14"/>
  <c r="G338" i="22" s="1"/>
  <c r="CS76" i="14"/>
  <c r="CR76" i="14"/>
  <c r="E338" i="22" s="1"/>
  <c r="CQ76" i="14"/>
  <c r="D338" i="22" s="1"/>
  <c r="Q338" i="22" s="1"/>
  <c r="R338" i="22" s="1"/>
  <c r="S338" i="22" s="1"/>
  <c r="CP76" i="14"/>
  <c r="C338" i="22" s="1"/>
  <c r="B76" i="14"/>
  <c r="A76" i="14"/>
  <c r="A338" i="22" s="1"/>
  <c r="AF338" i="22" s="1"/>
  <c r="CX75" i="14"/>
  <c r="J337" i="22" s="1"/>
  <c r="M337" i="22" s="1"/>
  <c r="N337" i="22" s="1"/>
  <c r="O337" i="22" s="1"/>
  <c r="CW75" i="14"/>
  <c r="I337" i="22" s="1"/>
  <c r="AC337" i="22" s="1"/>
  <c r="AD337" i="22" s="1"/>
  <c r="AE337" i="22" s="1"/>
  <c r="CV75" i="14"/>
  <c r="H337" i="22" s="1"/>
  <c r="U337" i="22" s="1"/>
  <c r="V337" i="22" s="1"/>
  <c r="W337" i="22" s="1"/>
  <c r="CU75" i="14"/>
  <c r="G337" i="22" s="1"/>
  <c r="CS75" i="14"/>
  <c r="CT75" i="14" s="1"/>
  <c r="F337" i="22" s="1"/>
  <c r="Y337" i="22" s="1"/>
  <c r="Z337" i="22" s="1"/>
  <c r="AA337" i="22" s="1"/>
  <c r="CR75" i="14"/>
  <c r="E337" i="22" s="1"/>
  <c r="CQ75" i="14"/>
  <c r="D337" i="22" s="1"/>
  <c r="Q337" i="22" s="1"/>
  <c r="R337" i="22" s="1"/>
  <c r="S337" i="22" s="1"/>
  <c r="CP75" i="14"/>
  <c r="C337" i="22" s="1"/>
  <c r="B75" i="14"/>
  <c r="A75" i="14"/>
  <c r="A337" i="22" s="1"/>
  <c r="AF337" i="22" s="1"/>
  <c r="CW74" i="14"/>
  <c r="I336" i="22" s="1"/>
  <c r="AC336" i="22" s="1"/>
  <c r="AD336" i="22" s="1"/>
  <c r="AE336" i="22" s="1"/>
  <c r="CV74" i="14"/>
  <c r="H336" i="22" s="1"/>
  <c r="U336" i="22" s="1"/>
  <c r="V336" i="22" s="1"/>
  <c r="W336" i="22" s="1"/>
  <c r="CU74" i="14"/>
  <c r="G336" i="22" s="1"/>
  <c r="CS74" i="14"/>
  <c r="CT74" i="14" s="1"/>
  <c r="F336" i="22" s="1"/>
  <c r="Y336" i="22" s="1"/>
  <c r="Z336" i="22" s="1"/>
  <c r="AA336" i="22" s="1"/>
  <c r="CR74" i="14"/>
  <c r="E336" i="22" s="1"/>
  <c r="CQ74" i="14"/>
  <c r="D336" i="22" s="1"/>
  <c r="Q336" i="22" s="1"/>
  <c r="R336" i="22" s="1"/>
  <c r="S336" i="22" s="1"/>
  <c r="CP74" i="14"/>
  <c r="C336" i="22" s="1"/>
  <c r="B74" i="14"/>
  <c r="A74" i="14"/>
  <c r="A336" i="22" s="1"/>
  <c r="AF336" i="22" s="1"/>
  <c r="CW73" i="14"/>
  <c r="I335" i="22" s="1"/>
  <c r="AC335" i="22" s="1"/>
  <c r="AD335" i="22" s="1"/>
  <c r="AE335" i="22" s="1"/>
  <c r="CV73" i="14"/>
  <c r="H335" i="22" s="1"/>
  <c r="U335" i="22" s="1"/>
  <c r="V335" i="22" s="1"/>
  <c r="W335" i="22" s="1"/>
  <c r="CU73" i="14"/>
  <c r="G335" i="22" s="1"/>
  <c r="CS73" i="14"/>
  <c r="CT73" i="14" s="1"/>
  <c r="F335" i="22" s="1"/>
  <c r="Y335" i="22" s="1"/>
  <c r="Z335" i="22" s="1"/>
  <c r="AA335" i="22" s="1"/>
  <c r="CR73" i="14"/>
  <c r="E335" i="22" s="1"/>
  <c r="CQ73" i="14"/>
  <c r="D335" i="22" s="1"/>
  <c r="Q335" i="22" s="1"/>
  <c r="R335" i="22" s="1"/>
  <c r="S335" i="22" s="1"/>
  <c r="CP73" i="14"/>
  <c r="C335" i="22" s="1"/>
  <c r="B73" i="14"/>
  <c r="A73" i="14"/>
  <c r="A335" i="22" s="1"/>
  <c r="AF335" i="22" s="1"/>
  <c r="CX72" i="14"/>
  <c r="J334" i="22" s="1"/>
  <c r="M334" i="22" s="1"/>
  <c r="N334" i="22" s="1"/>
  <c r="O334" i="22" s="1"/>
  <c r="CW72" i="14"/>
  <c r="I334" i="22" s="1"/>
  <c r="AC334" i="22" s="1"/>
  <c r="AD334" i="22" s="1"/>
  <c r="AE334" i="22" s="1"/>
  <c r="CV72" i="14"/>
  <c r="H334" i="22" s="1"/>
  <c r="U334" i="22" s="1"/>
  <c r="V334" i="22" s="1"/>
  <c r="W334" i="22" s="1"/>
  <c r="CU72" i="14"/>
  <c r="G334" i="22" s="1"/>
  <c r="CT72" i="14"/>
  <c r="F334" i="22" s="1"/>
  <c r="Y334" i="22" s="1"/>
  <c r="Z334" i="22" s="1"/>
  <c r="AA334" i="22" s="1"/>
  <c r="CS72" i="14"/>
  <c r="CR72" i="14"/>
  <c r="E334" i="22" s="1"/>
  <c r="CQ72" i="14"/>
  <c r="D334" i="22" s="1"/>
  <c r="Q334" i="22" s="1"/>
  <c r="R334" i="22" s="1"/>
  <c r="S334" i="22" s="1"/>
  <c r="CP72" i="14"/>
  <c r="C334" i="22" s="1"/>
  <c r="B72" i="14"/>
  <c r="A72" i="14"/>
  <c r="A334" i="22" s="1"/>
  <c r="AF334" i="22" s="1"/>
  <c r="CW71" i="14"/>
  <c r="I333" i="22" s="1"/>
  <c r="AC333" i="22" s="1"/>
  <c r="AD333" i="22" s="1"/>
  <c r="AE333" i="22" s="1"/>
  <c r="CV71" i="14"/>
  <c r="H333" i="22" s="1"/>
  <c r="U333" i="22" s="1"/>
  <c r="V333" i="22" s="1"/>
  <c r="W333" i="22" s="1"/>
  <c r="CU71" i="14"/>
  <c r="G333" i="22" s="1"/>
  <c r="CS71" i="14"/>
  <c r="CT71" i="14" s="1"/>
  <c r="F333" i="22" s="1"/>
  <c r="Y333" i="22" s="1"/>
  <c r="Z333" i="22" s="1"/>
  <c r="AA333" i="22" s="1"/>
  <c r="CR71" i="14"/>
  <c r="E333" i="22" s="1"/>
  <c r="CQ71" i="14"/>
  <c r="D333" i="22" s="1"/>
  <c r="Q333" i="22" s="1"/>
  <c r="R333" i="22" s="1"/>
  <c r="S333" i="22" s="1"/>
  <c r="CP71" i="14"/>
  <c r="C333" i="22" s="1"/>
  <c r="B71" i="14"/>
  <c r="A71" i="14"/>
  <c r="A333" i="22" s="1"/>
  <c r="AF333" i="22" s="1"/>
  <c r="CX70" i="14"/>
  <c r="J332" i="22" s="1"/>
  <c r="M332" i="22" s="1"/>
  <c r="N332" i="22" s="1"/>
  <c r="O332" i="22" s="1"/>
  <c r="CW70" i="14"/>
  <c r="I332" i="22" s="1"/>
  <c r="AC332" i="22" s="1"/>
  <c r="AD332" i="22" s="1"/>
  <c r="AE332" i="22" s="1"/>
  <c r="CV70" i="14"/>
  <c r="H332" i="22" s="1"/>
  <c r="U332" i="22" s="1"/>
  <c r="V332" i="22" s="1"/>
  <c r="W332" i="22" s="1"/>
  <c r="CU70" i="14"/>
  <c r="G332" i="22" s="1"/>
  <c r="CT70" i="14"/>
  <c r="F332" i="22" s="1"/>
  <c r="Y332" i="22" s="1"/>
  <c r="Z332" i="22" s="1"/>
  <c r="AA332" i="22" s="1"/>
  <c r="CS70" i="14"/>
  <c r="CR70" i="14"/>
  <c r="E332" i="22" s="1"/>
  <c r="CQ70" i="14"/>
  <c r="D332" i="22" s="1"/>
  <c r="Q332" i="22" s="1"/>
  <c r="R332" i="22" s="1"/>
  <c r="S332" i="22" s="1"/>
  <c r="CP70" i="14"/>
  <c r="C332" i="22" s="1"/>
  <c r="B70" i="14"/>
  <c r="A70" i="14"/>
  <c r="A332" i="22" s="1"/>
  <c r="AF332" i="22" s="1"/>
  <c r="CX69" i="14"/>
  <c r="J331" i="22" s="1"/>
  <c r="M331" i="22" s="1"/>
  <c r="N331" i="22" s="1"/>
  <c r="O331" i="22" s="1"/>
  <c r="CW69" i="14"/>
  <c r="I331" i="22" s="1"/>
  <c r="AC331" i="22" s="1"/>
  <c r="AD331" i="22" s="1"/>
  <c r="AE331" i="22" s="1"/>
  <c r="CV69" i="14"/>
  <c r="H331" i="22" s="1"/>
  <c r="U331" i="22" s="1"/>
  <c r="V331" i="22" s="1"/>
  <c r="W331" i="22" s="1"/>
  <c r="CU69" i="14"/>
  <c r="G331" i="22" s="1"/>
  <c r="CS69" i="14"/>
  <c r="CT69" i="14" s="1"/>
  <c r="F331" i="22" s="1"/>
  <c r="Y331" i="22" s="1"/>
  <c r="Z331" i="22" s="1"/>
  <c r="AA331" i="22" s="1"/>
  <c r="CR69" i="14"/>
  <c r="E331" i="22" s="1"/>
  <c r="CQ69" i="14"/>
  <c r="D331" i="22" s="1"/>
  <c r="Q331" i="22" s="1"/>
  <c r="R331" i="22" s="1"/>
  <c r="S331" i="22" s="1"/>
  <c r="CP69" i="14"/>
  <c r="C331" i="22" s="1"/>
  <c r="B69" i="14"/>
  <c r="A69" i="14"/>
  <c r="A331" i="22" s="1"/>
  <c r="AF331" i="22" s="1"/>
  <c r="CW68" i="14"/>
  <c r="CV68" i="14"/>
  <c r="H330" i="22" s="1"/>
  <c r="U330" i="22" s="1"/>
  <c r="V330" i="22" s="1"/>
  <c r="W330" i="22" s="1"/>
  <c r="CU68" i="14"/>
  <c r="G330" i="22" s="1"/>
  <c r="CT68" i="14"/>
  <c r="F330" i="22" s="1"/>
  <c r="Y330" i="22" s="1"/>
  <c r="Z330" i="22" s="1"/>
  <c r="AA330" i="22" s="1"/>
  <c r="CS68" i="14"/>
  <c r="CR68" i="14"/>
  <c r="E330" i="22" s="1"/>
  <c r="CQ68" i="14"/>
  <c r="D330" i="22" s="1"/>
  <c r="Q330" i="22" s="1"/>
  <c r="R330" i="22" s="1"/>
  <c r="S330" i="22" s="1"/>
  <c r="CP68" i="14"/>
  <c r="C330" i="22" s="1"/>
  <c r="B68" i="14"/>
  <c r="A68" i="14"/>
  <c r="A330" i="22" s="1"/>
  <c r="AF330" i="22" s="1"/>
  <c r="CW67" i="14"/>
  <c r="I329" i="22" s="1"/>
  <c r="AC329" i="22" s="1"/>
  <c r="AD329" i="22" s="1"/>
  <c r="AE329" i="22" s="1"/>
  <c r="CV67" i="14"/>
  <c r="CU67" i="14"/>
  <c r="G329" i="22" s="1"/>
  <c r="CS67" i="14"/>
  <c r="CT67" i="14" s="1"/>
  <c r="F329" i="22" s="1"/>
  <c r="Y329" i="22" s="1"/>
  <c r="Z329" i="22" s="1"/>
  <c r="AA329" i="22" s="1"/>
  <c r="CR67" i="14"/>
  <c r="E329" i="22" s="1"/>
  <c r="CQ67" i="14"/>
  <c r="D329" i="22" s="1"/>
  <c r="Q329" i="22" s="1"/>
  <c r="R329" i="22" s="1"/>
  <c r="S329" i="22" s="1"/>
  <c r="CP67" i="14"/>
  <c r="C329" i="22" s="1"/>
  <c r="B67" i="14"/>
  <c r="A67" i="14"/>
  <c r="A329" i="22" s="1"/>
  <c r="AF329" i="22" s="1"/>
  <c r="CW66" i="14"/>
  <c r="I328" i="22" s="1"/>
  <c r="AC328" i="22" s="1"/>
  <c r="AD328" i="22" s="1"/>
  <c r="AE328" i="22" s="1"/>
  <c r="CV66" i="14"/>
  <c r="H328" i="22" s="1"/>
  <c r="U328" i="22" s="1"/>
  <c r="V328" i="22" s="1"/>
  <c r="W328" i="22" s="1"/>
  <c r="CU66" i="14"/>
  <c r="CS66" i="14"/>
  <c r="CR66" i="14"/>
  <c r="E328" i="22" s="1"/>
  <c r="CQ66" i="14"/>
  <c r="D328" i="22" s="1"/>
  <c r="Q328" i="22" s="1"/>
  <c r="R328" i="22" s="1"/>
  <c r="S328" i="22" s="1"/>
  <c r="CP66" i="14"/>
  <c r="C328" i="22" s="1"/>
  <c r="B66" i="14"/>
  <c r="A66" i="14"/>
  <c r="A328" i="22" s="1"/>
  <c r="AF328" i="22" s="1"/>
  <c r="P61" i="14"/>
  <c r="Q357" i="21" s="1"/>
  <c r="O61" i="14"/>
  <c r="P357" i="21" s="1"/>
  <c r="N61" i="14"/>
  <c r="O357" i="21" s="1"/>
  <c r="M61" i="14"/>
  <c r="N357" i="21" s="1"/>
  <c r="L61" i="14"/>
  <c r="M357" i="21" s="1"/>
  <c r="AS357" i="21" s="1"/>
  <c r="AT357" i="21" s="1"/>
  <c r="AU357" i="21" s="1"/>
  <c r="K61" i="14"/>
  <c r="L357" i="21" s="1"/>
  <c r="J61" i="14"/>
  <c r="K357" i="21" s="1"/>
  <c r="I61" i="14"/>
  <c r="J357" i="21" s="1"/>
  <c r="AK357" i="21" s="1"/>
  <c r="AL357" i="21" s="1"/>
  <c r="AM357" i="21" s="1"/>
  <c r="H61" i="14"/>
  <c r="I357" i="21" s="1"/>
  <c r="AG357" i="21" s="1"/>
  <c r="AH357" i="21" s="1"/>
  <c r="AI357" i="21" s="1"/>
  <c r="G61" i="14"/>
  <c r="H357" i="21" s="1"/>
  <c r="F61" i="14"/>
  <c r="G357" i="21" s="1"/>
  <c r="E61" i="14"/>
  <c r="F357" i="21" s="1"/>
  <c r="AO357" i="21" s="1"/>
  <c r="AP357" i="21" s="1"/>
  <c r="AQ357" i="21" s="1"/>
  <c r="D61" i="14"/>
  <c r="E357" i="21" s="1"/>
  <c r="AW357" i="21" s="1"/>
  <c r="AX357" i="21" s="1"/>
  <c r="AY357" i="21" s="1"/>
  <c r="C61" i="14"/>
  <c r="D357" i="21" s="1"/>
  <c r="B61" i="14"/>
  <c r="B357" i="21" s="1"/>
  <c r="A61" i="14"/>
  <c r="A357" i="21" s="1"/>
  <c r="P60" i="14"/>
  <c r="Q356" i="21" s="1"/>
  <c r="O60" i="14"/>
  <c r="P356" i="21" s="1"/>
  <c r="N60" i="14"/>
  <c r="O356" i="21" s="1"/>
  <c r="M60" i="14"/>
  <c r="N356" i="21" s="1"/>
  <c r="L60" i="14"/>
  <c r="M356" i="21" s="1"/>
  <c r="AS356" i="21" s="1"/>
  <c r="AT356" i="21" s="1"/>
  <c r="AU356" i="21" s="1"/>
  <c r="K60" i="14"/>
  <c r="L356" i="21" s="1"/>
  <c r="J60" i="14"/>
  <c r="K356" i="21" s="1"/>
  <c r="I60" i="14"/>
  <c r="J356" i="21" s="1"/>
  <c r="AK356" i="21" s="1"/>
  <c r="AL356" i="21" s="1"/>
  <c r="AM356" i="21" s="1"/>
  <c r="H60" i="14"/>
  <c r="I356" i="21" s="1"/>
  <c r="AG356" i="21" s="1"/>
  <c r="AH356" i="21" s="1"/>
  <c r="AI356" i="21" s="1"/>
  <c r="G60" i="14"/>
  <c r="H356" i="21" s="1"/>
  <c r="F60" i="14"/>
  <c r="G356" i="21" s="1"/>
  <c r="E60" i="14"/>
  <c r="F356" i="21" s="1"/>
  <c r="AO356" i="21" s="1"/>
  <c r="AP356" i="21" s="1"/>
  <c r="AQ356" i="21" s="1"/>
  <c r="D60" i="14"/>
  <c r="E356" i="21" s="1"/>
  <c r="AW356" i="21" s="1"/>
  <c r="AX356" i="21" s="1"/>
  <c r="AY356" i="21" s="1"/>
  <c r="C60" i="14"/>
  <c r="D356" i="21" s="1"/>
  <c r="B60" i="14"/>
  <c r="B356" i="21" s="1"/>
  <c r="A60" i="14"/>
  <c r="A356" i="21" s="1"/>
  <c r="P59" i="14"/>
  <c r="Q355" i="21" s="1"/>
  <c r="O59" i="14"/>
  <c r="P355" i="21" s="1"/>
  <c r="N59" i="14"/>
  <c r="O355" i="21" s="1"/>
  <c r="M59" i="14"/>
  <c r="N355" i="21" s="1"/>
  <c r="L59" i="14"/>
  <c r="M355" i="21" s="1"/>
  <c r="AS355" i="21" s="1"/>
  <c r="AT355" i="21" s="1"/>
  <c r="AU355" i="21" s="1"/>
  <c r="K59" i="14"/>
  <c r="L355" i="21" s="1"/>
  <c r="J59" i="14"/>
  <c r="K355" i="21" s="1"/>
  <c r="I59" i="14"/>
  <c r="J355" i="21" s="1"/>
  <c r="AK355" i="21" s="1"/>
  <c r="AL355" i="21" s="1"/>
  <c r="AM355" i="21" s="1"/>
  <c r="H59" i="14"/>
  <c r="I355" i="21" s="1"/>
  <c r="AG355" i="21" s="1"/>
  <c r="AH355" i="21" s="1"/>
  <c r="AI355" i="21" s="1"/>
  <c r="G59" i="14"/>
  <c r="H355" i="21" s="1"/>
  <c r="F59" i="14"/>
  <c r="G355" i="21" s="1"/>
  <c r="E59" i="14"/>
  <c r="F355" i="21" s="1"/>
  <c r="AO355" i="21" s="1"/>
  <c r="AP355" i="21" s="1"/>
  <c r="AQ355" i="21" s="1"/>
  <c r="D59" i="14"/>
  <c r="E355" i="21" s="1"/>
  <c r="AW355" i="21" s="1"/>
  <c r="AX355" i="21" s="1"/>
  <c r="AY355" i="21" s="1"/>
  <c r="C59" i="14"/>
  <c r="D355" i="21" s="1"/>
  <c r="B59" i="14"/>
  <c r="B355" i="21" s="1"/>
  <c r="A59" i="14"/>
  <c r="A355" i="21" s="1"/>
  <c r="P58" i="14"/>
  <c r="Q354" i="21" s="1"/>
  <c r="O58" i="14"/>
  <c r="P354" i="21" s="1"/>
  <c r="N58" i="14"/>
  <c r="O354" i="21" s="1"/>
  <c r="M58" i="14"/>
  <c r="N354" i="21" s="1"/>
  <c r="L58" i="14"/>
  <c r="M354" i="21" s="1"/>
  <c r="AS354" i="21" s="1"/>
  <c r="AT354" i="21" s="1"/>
  <c r="AU354" i="21" s="1"/>
  <c r="K58" i="14"/>
  <c r="L354" i="21" s="1"/>
  <c r="J58" i="14"/>
  <c r="K354" i="21" s="1"/>
  <c r="I58" i="14"/>
  <c r="J354" i="21" s="1"/>
  <c r="AK354" i="21" s="1"/>
  <c r="AL354" i="21" s="1"/>
  <c r="AM354" i="21" s="1"/>
  <c r="H58" i="14"/>
  <c r="I354" i="21" s="1"/>
  <c r="AG354" i="21" s="1"/>
  <c r="AH354" i="21" s="1"/>
  <c r="AI354" i="21" s="1"/>
  <c r="G58" i="14"/>
  <c r="H354" i="21" s="1"/>
  <c r="F58" i="14"/>
  <c r="G354" i="21" s="1"/>
  <c r="E58" i="14"/>
  <c r="F354" i="21" s="1"/>
  <c r="AO354" i="21" s="1"/>
  <c r="AP354" i="21" s="1"/>
  <c r="AQ354" i="21" s="1"/>
  <c r="D58" i="14"/>
  <c r="E354" i="21" s="1"/>
  <c r="AW354" i="21" s="1"/>
  <c r="AX354" i="21" s="1"/>
  <c r="AY354" i="21" s="1"/>
  <c r="C58" i="14"/>
  <c r="D354" i="21" s="1"/>
  <c r="B58" i="14"/>
  <c r="B354" i="21" s="1"/>
  <c r="A58" i="14"/>
  <c r="A354" i="21" s="1"/>
  <c r="P57" i="14"/>
  <c r="Q353" i="21" s="1"/>
  <c r="O57" i="14"/>
  <c r="P353" i="21" s="1"/>
  <c r="N57" i="14"/>
  <c r="O353" i="21" s="1"/>
  <c r="M57" i="14"/>
  <c r="N353" i="21" s="1"/>
  <c r="L57" i="14"/>
  <c r="M353" i="21" s="1"/>
  <c r="AS353" i="21" s="1"/>
  <c r="AT353" i="21" s="1"/>
  <c r="AU353" i="21" s="1"/>
  <c r="K57" i="14"/>
  <c r="L353" i="21" s="1"/>
  <c r="J57" i="14"/>
  <c r="K353" i="21" s="1"/>
  <c r="I57" i="14"/>
  <c r="J353" i="21" s="1"/>
  <c r="AK353" i="21" s="1"/>
  <c r="AL353" i="21" s="1"/>
  <c r="AM353" i="21" s="1"/>
  <c r="H57" i="14"/>
  <c r="I353" i="21" s="1"/>
  <c r="AG353" i="21" s="1"/>
  <c r="AH353" i="21" s="1"/>
  <c r="AI353" i="21" s="1"/>
  <c r="G57" i="14"/>
  <c r="H353" i="21" s="1"/>
  <c r="F57" i="14"/>
  <c r="G353" i="21" s="1"/>
  <c r="E57" i="14"/>
  <c r="F353" i="21" s="1"/>
  <c r="AO353" i="21" s="1"/>
  <c r="AP353" i="21" s="1"/>
  <c r="AQ353" i="21" s="1"/>
  <c r="D57" i="14"/>
  <c r="E353" i="21" s="1"/>
  <c r="AW353" i="21" s="1"/>
  <c r="AX353" i="21" s="1"/>
  <c r="AY353" i="21" s="1"/>
  <c r="C57" i="14"/>
  <c r="D353" i="21" s="1"/>
  <c r="B57" i="14"/>
  <c r="B353" i="21" s="1"/>
  <c r="A57" i="14"/>
  <c r="A353" i="21" s="1"/>
  <c r="P56" i="14"/>
  <c r="Q352" i="21" s="1"/>
  <c r="O56" i="14"/>
  <c r="P352" i="21" s="1"/>
  <c r="N56" i="14"/>
  <c r="O352" i="21" s="1"/>
  <c r="M56" i="14"/>
  <c r="N352" i="21" s="1"/>
  <c r="L56" i="14"/>
  <c r="M352" i="21" s="1"/>
  <c r="AS352" i="21" s="1"/>
  <c r="AT352" i="21" s="1"/>
  <c r="AU352" i="21" s="1"/>
  <c r="K56" i="14"/>
  <c r="L352" i="21" s="1"/>
  <c r="J56" i="14"/>
  <c r="K352" i="21" s="1"/>
  <c r="I56" i="14"/>
  <c r="J352" i="21" s="1"/>
  <c r="AK352" i="21" s="1"/>
  <c r="AL352" i="21" s="1"/>
  <c r="AM352" i="21" s="1"/>
  <c r="H56" i="14"/>
  <c r="I352" i="21" s="1"/>
  <c r="AG352" i="21" s="1"/>
  <c r="AH352" i="21" s="1"/>
  <c r="AI352" i="21" s="1"/>
  <c r="G56" i="14"/>
  <c r="H352" i="21" s="1"/>
  <c r="F56" i="14"/>
  <c r="G352" i="21" s="1"/>
  <c r="E56" i="14"/>
  <c r="F352" i="21" s="1"/>
  <c r="AO352" i="21" s="1"/>
  <c r="AP352" i="21" s="1"/>
  <c r="AQ352" i="21" s="1"/>
  <c r="D56" i="14"/>
  <c r="E352" i="21" s="1"/>
  <c r="AW352" i="21" s="1"/>
  <c r="AX352" i="21" s="1"/>
  <c r="AY352" i="21" s="1"/>
  <c r="C56" i="14"/>
  <c r="D352" i="21" s="1"/>
  <c r="B56" i="14"/>
  <c r="B352" i="21" s="1"/>
  <c r="A56" i="14"/>
  <c r="A352" i="21" s="1"/>
  <c r="P55" i="14"/>
  <c r="Q351" i="21" s="1"/>
  <c r="O55" i="14"/>
  <c r="P351" i="21" s="1"/>
  <c r="N55" i="14"/>
  <c r="O351" i="21" s="1"/>
  <c r="M55" i="14"/>
  <c r="N351" i="21" s="1"/>
  <c r="L55" i="14"/>
  <c r="M351" i="21" s="1"/>
  <c r="AS351" i="21" s="1"/>
  <c r="AT351" i="21" s="1"/>
  <c r="AU351" i="21" s="1"/>
  <c r="K55" i="14"/>
  <c r="L351" i="21" s="1"/>
  <c r="J55" i="14"/>
  <c r="K351" i="21" s="1"/>
  <c r="I55" i="14"/>
  <c r="J351" i="21" s="1"/>
  <c r="AK351" i="21" s="1"/>
  <c r="AL351" i="21" s="1"/>
  <c r="AM351" i="21" s="1"/>
  <c r="H55" i="14"/>
  <c r="I351" i="21" s="1"/>
  <c r="AG351" i="21" s="1"/>
  <c r="AH351" i="21" s="1"/>
  <c r="AI351" i="21" s="1"/>
  <c r="G55" i="14"/>
  <c r="H351" i="21" s="1"/>
  <c r="F55" i="14"/>
  <c r="G351" i="21" s="1"/>
  <c r="E55" i="14"/>
  <c r="F351" i="21" s="1"/>
  <c r="AO351" i="21" s="1"/>
  <c r="AP351" i="21" s="1"/>
  <c r="AQ351" i="21" s="1"/>
  <c r="D55" i="14"/>
  <c r="E351" i="21" s="1"/>
  <c r="AW351" i="21" s="1"/>
  <c r="AX351" i="21" s="1"/>
  <c r="AY351" i="21" s="1"/>
  <c r="C55" i="14"/>
  <c r="D351" i="21" s="1"/>
  <c r="B55" i="14"/>
  <c r="B351" i="21" s="1"/>
  <c r="A55" i="14"/>
  <c r="A351" i="21" s="1"/>
  <c r="P54" i="14"/>
  <c r="Q350" i="21" s="1"/>
  <c r="O54" i="14"/>
  <c r="P350" i="21" s="1"/>
  <c r="N54" i="14"/>
  <c r="O350" i="21" s="1"/>
  <c r="M54" i="14"/>
  <c r="N350" i="21" s="1"/>
  <c r="L54" i="14"/>
  <c r="M350" i="21" s="1"/>
  <c r="AS350" i="21" s="1"/>
  <c r="AT350" i="21" s="1"/>
  <c r="AU350" i="21" s="1"/>
  <c r="K54" i="14"/>
  <c r="L350" i="21" s="1"/>
  <c r="J54" i="14"/>
  <c r="K350" i="21" s="1"/>
  <c r="I54" i="14"/>
  <c r="J350" i="21" s="1"/>
  <c r="AK350" i="21" s="1"/>
  <c r="AL350" i="21" s="1"/>
  <c r="AM350" i="21" s="1"/>
  <c r="H54" i="14"/>
  <c r="I350" i="21" s="1"/>
  <c r="AG350" i="21" s="1"/>
  <c r="AH350" i="21" s="1"/>
  <c r="AI350" i="21" s="1"/>
  <c r="G54" i="14"/>
  <c r="H350" i="21" s="1"/>
  <c r="F54" i="14"/>
  <c r="G350" i="21" s="1"/>
  <c r="E54" i="14"/>
  <c r="F350" i="21" s="1"/>
  <c r="AO350" i="21" s="1"/>
  <c r="AP350" i="21" s="1"/>
  <c r="AQ350" i="21" s="1"/>
  <c r="D54" i="14"/>
  <c r="E350" i="21" s="1"/>
  <c r="AW350" i="21" s="1"/>
  <c r="AX350" i="21" s="1"/>
  <c r="AY350" i="21" s="1"/>
  <c r="C54" i="14"/>
  <c r="D350" i="21" s="1"/>
  <c r="B54" i="14"/>
  <c r="B350" i="21" s="1"/>
  <c r="A54" i="14"/>
  <c r="A350" i="21" s="1"/>
  <c r="P53" i="14"/>
  <c r="Q349" i="21" s="1"/>
  <c r="O53" i="14"/>
  <c r="P349" i="21" s="1"/>
  <c r="N53" i="14"/>
  <c r="O349" i="21" s="1"/>
  <c r="M53" i="14"/>
  <c r="N349" i="21" s="1"/>
  <c r="L53" i="14"/>
  <c r="M349" i="21" s="1"/>
  <c r="AS349" i="21" s="1"/>
  <c r="AT349" i="21" s="1"/>
  <c r="AU349" i="21" s="1"/>
  <c r="K53" i="14"/>
  <c r="L349" i="21" s="1"/>
  <c r="J53" i="14"/>
  <c r="K349" i="21" s="1"/>
  <c r="I53" i="14"/>
  <c r="J349" i="21" s="1"/>
  <c r="AK349" i="21" s="1"/>
  <c r="AL349" i="21" s="1"/>
  <c r="AM349" i="21" s="1"/>
  <c r="H53" i="14"/>
  <c r="I349" i="21" s="1"/>
  <c r="AG349" i="21" s="1"/>
  <c r="AH349" i="21" s="1"/>
  <c r="AI349" i="21" s="1"/>
  <c r="G53" i="14"/>
  <c r="H349" i="21" s="1"/>
  <c r="F53" i="14"/>
  <c r="G349" i="21" s="1"/>
  <c r="E53" i="14"/>
  <c r="F349" i="21" s="1"/>
  <c r="AO349" i="21" s="1"/>
  <c r="AP349" i="21" s="1"/>
  <c r="AQ349" i="21" s="1"/>
  <c r="D53" i="14"/>
  <c r="E349" i="21" s="1"/>
  <c r="AW349" i="21" s="1"/>
  <c r="AX349" i="21" s="1"/>
  <c r="AY349" i="21" s="1"/>
  <c r="C53" i="14"/>
  <c r="D349" i="21" s="1"/>
  <c r="B53" i="14"/>
  <c r="B349" i="21" s="1"/>
  <c r="A53" i="14"/>
  <c r="A349" i="21" s="1"/>
  <c r="P52" i="14"/>
  <c r="Q348" i="21" s="1"/>
  <c r="O52" i="14"/>
  <c r="P348" i="21" s="1"/>
  <c r="N52" i="14"/>
  <c r="O348" i="21" s="1"/>
  <c r="M52" i="14"/>
  <c r="N348" i="21" s="1"/>
  <c r="L52" i="14"/>
  <c r="M348" i="21" s="1"/>
  <c r="AS348" i="21" s="1"/>
  <c r="AT348" i="21" s="1"/>
  <c r="AU348" i="21" s="1"/>
  <c r="K52" i="14"/>
  <c r="L348" i="21" s="1"/>
  <c r="J52" i="14"/>
  <c r="K348" i="21" s="1"/>
  <c r="I52" i="14"/>
  <c r="J348" i="21" s="1"/>
  <c r="AK348" i="21" s="1"/>
  <c r="AL348" i="21" s="1"/>
  <c r="AM348" i="21" s="1"/>
  <c r="H52" i="14"/>
  <c r="I348" i="21" s="1"/>
  <c r="AG348" i="21" s="1"/>
  <c r="AH348" i="21" s="1"/>
  <c r="AI348" i="21" s="1"/>
  <c r="G52" i="14"/>
  <c r="H348" i="21" s="1"/>
  <c r="F52" i="14"/>
  <c r="G348" i="21" s="1"/>
  <c r="E52" i="14"/>
  <c r="F348" i="21" s="1"/>
  <c r="AO348" i="21" s="1"/>
  <c r="AP348" i="21" s="1"/>
  <c r="AQ348" i="21" s="1"/>
  <c r="D52" i="14"/>
  <c r="E348" i="21" s="1"/>
  <c r="AW348" i="21" s="1"/>
  <c r="AX348" i="21" s="1"/>
  <c r="AY348" i="21" s="1"/>
  <c r="C52" i="14"/>
  <c r="D348" i="21" s="1"/>
  <c r="B52" i="14"/>
  <c r="B348" i="21" s="1"/>
  <c r="A52" i="14"/>
  <c r="A348" i="21" s="1"/>
  <c r="P51" i="14"/>
  <c r="Q347" i="21" s="1"/>
  <c r="O51" i="14"/>
  <c r="P347" i="21" s="1"/>
  <c r="N51" i="14"/>
  <c r="O347" i="21" s="1"/>
  <c r="M51" i="14"/>
  <c r="N347" i="21" s="1"/>
  <c r="L51" i="14"/>
  <c r="M347" i="21" s="1"/>
  <c r="AS347" i="21" s="1"/>
  <c r="AT347" i="21" s="1"/>
  <c r="AU347" i="21" s="1"/>
  <c r="K51" i="14"/>
  <c r="L347" i="21" s="1"/>
  <c r="J51" i="14"/>
  <c r="K347" i="21" s="1"/>
  <c r="I51" i="14"/>
  <c r="J347" i="21" s="1"/>
  <c r="AK347" i="21" s="1"/>
  <c r="AL347" i="21" s="1"/>
  <c r="AM347" i="21" s="1"/>
  <c r="H51" i="14"/>
  <c r="I347" i="21" s="1"/>
  <c r="AG347" i="21" s="1"/>
  <c r="AH347" i="21" s="1"/>
  <c r="AI347" i="21" s="1"/>
  <c r="G51" i="14"/>
  <c r="H347" i="21" s="1"/>
  <c r="F51" i="14"/>
  <c r="G347" i="21" s="1"/>
  <c r="E51" i="14"/>
  <c r="F347" i="21" s="1"/>
  <c r="AO347" i="21" s="1"/>
  <c r="AP347" i="21" s="1"/>
  <c r="AQ347" i="21" s="1"/>
  <c r="D51" i="14"/>
  <c r="E347" i="21" s="1"/>
  <c r="AW347" i="21" s="1"/>
  <c r="AX347" i="21" s="1"/>
  <c r="AY347" i="21" s="1"/>
  <c r="C51" i="14"/>
  <c r="D347" i="21" s="1"/>
  <c r="B51" i="14"/>
  <c r="B347" i="21" s="1"/>
  <c r="A51" i="14"/>
  <c r="A347" i="21" s="1"/>
  <c r="P50" i="14"/>
  <c r="Q346" i="21" s="1"/>
  <c r="O50" i="14"/>
  <c r="P346" i="21" s="1"/>
  <c r="N50" i="14"/>
  <c r="O346" i="21" s="1"/>
  <c r="M50" i="14"/>
  <c r="N346" i="21" s="1"/>
  <c r="L50" i="14"/>
  <c r="M346" i="21" s="1"/>
  <c r="AS346" i="21" s="1"/>
  <c r="AT346" i="21" s="1"/>
  <c r="AU346" i="21" s="1"/>
  <c r="K50" i="14"/>
  <c r="L346" i="21" s="1"/>
  <c r="J50" i="14"/>
  <c r="K346" i="21" s="1"/>
  <c r="I50" i="14"/>
  <c r="J346" i="21" s="1"/>
  <c r="AK346" i="21" s="1"/>
  <c r="AL346" i="21" s="1"/>
  <c r="AM346" i="21" s="1"/>
  <c r="H50" i="14"/>
  <c r="I346" i="21" s="1"/>
  <c r="AG346" i="21" s="1"/>
  <c r="AH346" i="21" s="1"/>
  <c r="AI346" i="21" s="1"/>
  <c r="G50" i="14"/>
  <c r="H346" i="21" s="1"/>
  <c r="F50" i="14"/>
  <c r="G346" i="21" s="1"/>
  <c r="E50" i="14"/>
  <c r="F346" i="21" s="1"/>
  <c r="AO346" i="21" s="1"/>
  <c r="AP346" i="21" s="1"/>
  <c r="AQ346" i="21" s="1"/>
  <c r="D50" i="14"/>
  <c r="E346" i="21" s="1"/>
  <c r="AW346" i="21" s="1"/>
  <c r="AX346" i="21" s="1"/>
  <c r="AY346" i="21" s="1"/>
  <c r="C50" i="14"/>
  <c r="D346" i="21" s="1"/>
  <c r="B50" i="14"/>
  <c r="B346" i="21" s="1"/>
  <c r="A50" i="14"/>
  <c r="A346" i="21" s="1"/>
  <c r="P49" i="14"/>
  <c r="Q345" i="21" s="1"/>
  <c r="O49" i="14"/>
  <c r="P345" i="21" s="1"/>
  <c r="N49" i="14"/>
  <c r="O345" i="21" s="1"/>
  <c r="M49" i="14"/>
  <c r="N345" i="21" s="1"/>
  <c r="L49" i="14"/>
  <c r="M345" i="21" s="1"/>
  <c r="AS345" i="21" s="1"/>
  <c r="AT345" i="21" s="1"/>
  <c r="AU345" i="21" s="1"/>
  <c r="K49" i="14"/>
  <c r="L345" i="21" s="1"/>
  <c r="J49" i="14"/>
  <c r="K345" i="21" s="1"/>
  <c r="I49" i="14"/>
  <c r="J345" i="21" s="1"/>
  <c r="AK345" i="21" s="1"/>
  <c r="AL345" i="21" s="1"/>
  <c r="AM345" i="21" s="1"/>
  <c r="H49" i="14"/>
  <c r="I345" i="21" s="1"/>
  <c r="AG345" i="21" s="1"/>
  <c r="AH345" i="21" s="1"/>
  <c r="AI345" i="21" s="1"/>
  <c r="G49" i="14"/>
  <c r="H345" i="21" s="1"/>
  <c r="F49" i="14"/>
  <c r="G345" i="21" s="1"/>
  <c r="E49" i="14"/>
  <c r="F345" i="21" s="1"/>
  <c r="AO345" i="21" s="1"/>
  <c r="AP345" i="21" s="1"/>
  <c r="AQ345" i="21" s="1"/>
  <c r="D49" i="14"/>
  <c r="E345" i="21" s="1"/>
  <c r="AW345" i="21" s="1"/>
  <c r="AX345" i="21" s="1"/>
  <c r="AY345" i="21" s="1"/>
  <c r="C49" i="14"/>
  <c r="D345" i="21" s="1"/>
  <c r="B49" i="14"/>
  <c r="B345" i="21" s="1"/>
  <c r="A49" i="14"/>
  <c r="A345" i="21" s="1"/>
  <c r="P48" i="14"/>
  <c r="Q344" i="21" s="1"/>
  <c r="O48" i="14"/>
  <c r="P344" i="21" s="1"/>
  <c r="N48" i="14"/>
  <c r="O344" i="21" s="1"/>
  <c r="M48" i="14"/>
  <c r="N344" i="21" s="1"/>
  <c r="L48" i="14"/>
  <c r="M344" i="21" s="1"/>
  <c r="AS344" i="21" s="1"/>
  <c r="AT344" i="21" s="1"/>
  <c r="AU344" i="21" s="1"/>
  <c r="K48" i="14"/>
  <c r="L344" i="21" s="1"/>
  <c r="J48" i="14"/>
  <c r="K344" i="21" s="1"/>
  <c r="I48" i="14"/>
  <c r="J344" i="21" s="1"/>
  <c r="AK344" i="21" s="1"/>
  <c r="AL344" i="21" s="1"/>
  <c r="AM344" i="21" s="1"/>
  <c r="H48" i="14"/>
  <c r="I344" i="21" s="1"/>
  <c r="AG344" i="21" s="1"/>
  <c r="AH344" i="21" s="1"/>
  <c r="AI344" i="21" s="1"/>
  <c r="G48" i="14"/>
  <c r="H344" i="21" s="1"/>
  <c r="F48" i="14"/>
  <c r="G344" i="21" s="1"/>
  <c r="E48" i="14"/>
  <c r="F344" i="21" s="1"/>
  <c r="AO344" i="21" s="1"/>
  <c r="AP344" i="21" s="1"/>
  <c r="AQ344" i="21" s="1"/>
  <c r="D48" i="14"/>
  <c r="E344" i="21" s="1"/>
  <c r="AW344" i="21" s="1"/>
  <c r="AX344" i="21" s="1"/>
  <c r="AY344" i="21" s="1"/>
  <c r="C48" i="14"/>
  <c r="D344" i="21" s="1"/>
  <c r="B48" i="14"/>
  <c r="B344" i="21" s="1"/>
  <c r="A48" i="14"/>
  <c r="A344" i="21" s="1"/>
  <c r="P47" i="14"/>
  <c r="Q343" i="21" s="1"/>
  <c r="O47" i="14"/>
  <c r="P343" i="21" s="1"/>
  <c r="N47" i="14"/>
  <c r="O343" i="21" s="1"/>
  <c r="M47" i="14"/>
  <c r="N343" i="21" s="1"/>
  <c r="L47" i="14"/>
  <c r="M343" i="21" s="1"/>
  <c r="AS343" i="21" s="1"/>
  <c r="AT343" i="21" s="1"/>
  <c r="AU343" i="21" s="1"/>
  <c r="K47" i="14"/>
  <c r="L343" i="21" s="1"/>
  <c r="J47" i="14"/>
  <c r="K343" i="21" s="1"/>
  <c r="I47" i="14"/>
  <c r="J343" i="21" s="1"/>
  <c r="AK343" i="21" s="1"/>
  <c r="AL343" i="21" s="1"/>
  <c r="AM343" i="21" s="1"/>
  <c r="H47" i="14"/>
  <c r="I343" i="21" s="1"/>
  <c r="AG343" i="21" s="1"/>
  <c r="AH343" i="21" s="1"/>
  <c r="AI343" i="21" s="1"/>
  <c r="G47" i="14"/>
  <c r="H343" i="21" s="1"/>
  <c r="F47" i="14"/>
  <c r="G343" i="21" s="1"/>
  <c r="E47" i="14"/>
  <c r="F343" i="21" s="1"/>
  <c r="AO343" i="21" s="1"/>
  <c r="AP343" i="21" s="1"/>
  <c r="AQ343" i="21" s="1"/>
  <c r="D47" i="14"/>
  <c r="E343" i="21" s="1"/>
  <c r="AW343" i="21" s="1"/>
  <c r="AX343" i="21" s="1"/>
  <c r="AY343" i="21" s="1"/>
  <c r="C47" i="14"/>
  <c r="D343" i="21" s="1"/>
  <c r="B47" i="14"/>
  <c r="B343" i="21" s="1"/>
  <c r="A47" i="14"/>
  <c r="A343" i="21" s="1"/>
  <c r="P46" i="14"/>
  <c r="Q342" i="21" s="1"/>
  <c r="O46" i="14"/>
  <c r="P342" i="21" s="1"/>
  <c r="N46" i="14"/>
  <c r="O342" i="21" s="1"/>
  <c r="M46" i="14"/>
  <c r="N342" i="21" s="1"/>
  <c r="L46" i="14"/>
  <c r="M342" i="21" s="1"/>
  <c r="AS342" i="21" s="1"/>
  <c r="AT342" i="21" s="1"/>
  <c r="AU342" i="21" s="1"/>
  <c r="K46" i="14"/>
  <c r="L342" i="21" s="1"/>
  <c r="J46" i="14"/>
  <c r="K342" i="21" s="1"/>
  <c r="I46" i="14"/>
  <c r="J342" i="21" s="1"/>
  <c r="AK342" i="21" s="1"/>
  <c r="AL342" i="21" s="1"/>
  <c r="AM342" i="21" s="1"/>
  <c r="H46" i="14"/>
  <c r="I342" i="21" s="1"/>
  <c r="AG342" i="21" s="1"/>
  <c r="AH342" i="21" s="1"/>
  <c r="AI342" i="21" s="1"/>
  <c r="G46" i="14"/>
  <c r="H342" i="21" s="1"/>
  <c r="F46" i="14"/>
  <c r="G342" i="21" s="1"/>
  <c r="E46" i="14"/>
  <c r="F342" i="21" s="1"/>
  <c r="AO342" i="21" s="1"/>
  <c r="AP342" i="21" s="1"/>
  <c r="AQ342" i="21" s="1"/>
  <c r="D46" i="14"/>
  <c r="E342" i="21" s="1"/>
  <c r="AW342" i="21" s="1"/>
  <c r="AX342" i="21" s="1"/>
  <c r="AY342" i="21" s="1"/>
  <c r="C46" i="14"/>
  <c r="D342" i="21" s="1"/>
  <c r="B46" i="14"/>
  <c r="B342" i="21" s="1"/>
  <c r="A46" i="14"/>
  <c r="A342" i="21" s="1"/>
  <c r="P45" i="14"/>
  <c r="Q341" i="21" s="1"/>
  <c r="O45" i="14"/>
  <c r="P341" i="21" s="1"/>
  <c r="N45" i="14"/>
  <c r="O341" i="21" s="1"/>
  <c r="M45" i="14"/>
  <c r="N341" i="21" s="1"/>
  <c r="L45" i="14"/>
  <c r="M341" i="21" s="1"/>
  <c r="AS341" i="21" s="1"/>
  <c r="AT341" i="21" s="1"/>
  <c r="AU341" i="21" s="1"/>
  <c r="K45" i="14"/>
  <c r="L341" i="21" s="1"/>
  <c r="J45" i="14"/>
  <c r="K341" i="21" s="1"/>
  <c r="I45" i="14"/>
  <c r="J341" i="21" s="1"/>
  <c r="AK341" i="21" s="1"/>
  <c r="AL341" i="21" s="1"/>
  <c r="AM341" i="21" s="1"/>
  <c r="H45" i="14"/>
  <c r="I341" i="21" s="1"/>
  <c r="AG341" i="21" s="1"/>
  <c r="AH341" i="21" s="1"/>
  <c r="AI341" i="21" s="1"/>
  <c r="G45" i="14"/>
  <c r="H341" i="21" s="1"/>
  <c r="F45" i="14"/>
  <c r="G341" i="21" s="1"/>
  <c r="E45" i="14"/>
  <c r="F341" i="21" s="1"/>
  <c r="AO341" i="21" s="1"/>
  <c r="AP341" i="21" s="1"/>
  <c r="AQ341" i="21" s="1"/>
  <c r="D45" i="14"/>
  <c r="E341" i="21" s="1"/>
  <c r="AW341" i="21" s="1"/>
  <c r="AX341" i="21" s="1"/>
  <c r="AY341" i="21" s="1"/>
  <c r="C45" i="14"/>
  <c r="D341" i="21" s="1"/>
  <c r="B45" i="14"/>
  <c r="B341" i="21" s="1"/>
  <c r="A45" i="14"/>
  <c r="A341" i="21" s="1"/>
  <c r="P44" i="14"/>
  <c r="Q340" i="21" s="1"/>
  <c r="O44" i="14"/>
  <c r="P340" i="21" s="1"/>
  <c r="N44" i="14"/>
  <c r="O340" i="21" s="1"/>
  <c r="M44" i="14"/>
  <c r="N340" i="21" s="1"/>
  <c r="L44" i="14"/>
  <c r="M340" i="21" s="1"/>
  <c r="AS340" i="21" s="1"/>
  <c r="AT340" i="21" s="1"/>
  <c r="AU340" i="21" s="1"/>
  <c r="K44" i="14"/>
  <c r="L340" i="21" s="1"/>
  <c r="J44" i="14"/>
  <c r="K340" i="21" s="1"/>
  <c r="I44" i="14"/>
  <c r="J340" i="21" s="1"/>
  <c r="AK340" i="21" s="1"/>
  <c r="AL340" i="21" s="1"/>
  <c r="AM340" i="21" s="1"/>
  <c r="H44" i="14"/>
  <c r="I340" i="21" s="1"/>
  <c r="AG340" i="21" s="1"/>
  <c r="AH340" i="21" s="1"/>
  <c r="AI340" i="21" s="1"/>
  <c r="G44" i="14"/>
  <c r="H340" i="21" s="1"/>
  <c r="F44" i="14"/>
  <c r="G340" i="21" s="1"/>
  <c r="E44" i="14"/>
  <c r="F340" i="21" s="1"/>
  <c r="AO340" i="21" s="1"/>
  <c r="AP340" i="21" s="1"/>
  <c r="AQ340" i="21" s="1"/>
  <c r="D44" i="14"/>
  <c r="E340" i="21" s="1"/>
  <c r="AW340" i="21" s="1"/>
  <c r="AX340" i="21" s="1"/>
  <c r="AY340" i="21" s="1"/>
  <c r="C44" i="14"/>
  <c r="D340" i="21" s="1"/>
  <c r="B44" i="14"/>
  <c r="B340" i="21" s="1"/>
  <c r="A44" i="14"/>
  <c r="A340" i="21" s="1"/>
  <c r="P43" i="14"/>
  <c r="Q339" i="21" s="1"/>
  <c r="O43" i="14"/>
  <c r="P339" i="21" s="1"/>
  <c r="N43" i="14"/>
  <c r="O339" i="21" s="1"/>
  <c r="M43" i="14"/>
  <c r="N339" i="21" s="1"/>
  <c r="L43" i="14"/>
  <c r="M339" i="21" s="1"/>
  <c r="AS339" i="21" s="1"/>
  <c r="AT339" i="21" s="1"/>
  <c r="AU339" i="21" s="1"/>
  <c r="K43" i="14"/>
  <c r="L339" i="21" s="1"/>
  <c r="J43" i="14"/>
  <c r="K339" i="21" s="1"/>
  <c r="I43" i="14"/>
  <c r="J339" i="21" s="1"/>
  <c r="AK339" i="21" s="1"/>
  <c r="AL339" i="21" s="1"/>
  <c r="AM339" i="21" s="1"/>
  <c r="H43" i="14"/>
  <c r="I339" i="21" s="1"/>
  <c r="AG339" i="21" s="1"/>
  <c r="AH339" i="21" s="1"/>
  <c r="AI339" i="21" s="1"/>
  <c r="G43" i="14"/>
  <c r="H339" i="21" s="1"/>
  <c r="F43" i="14"/>
  <c r="G339" i="21" s="1"/>
  <c r="E43" i="14"/>
  <c r="F339" i="21" s="1"/>
  <c r="AO339" i="21" s="1"/>
  <c r="AP339" i="21" s="1"/>
  <c r="AQ339" i="21" s="1"/>
  <c r="D43" i="14"/>
  <c r="E339" i="21" s="1"/>
  <c r="AW339" i="21" s="1"/>
  <c r="AX339" i="21" s="1"/>
  <c r="AY339" i="21" s="1"/>
  <c r="C43" i="14"/>
  <c r="D339" i="21" s="1"/>
  <c r="B43" i="14"/>
  <c r="B339" i="21" s="1"/>
  <c r="A43" i="14"/>
  <c r="A339" i="21" s="1"/>
  <c r="P42" i="14"/>
  <c r="Q338" i="21" s="1"/>
  <c r="O42" i="14"/>
  <c r="P338" i="21" s="1"/>
  <c r="N42" i="14"/>
  <c r="O338" i="21" s="1"/>
  <c r="M42" i="14"/>
  <c r="N338" i="21" s="1"/>
  <c r="L42" i="14"/>
  <c r="M338" i="21" s="1"/>
  <c r="AS338" i="21" s="1"/>
  <c r="AT338" i="21" s="1"/>
  <c r="AU338" i="21" s="1"/>
  <c r="K42" i="14"/>
  <c r="L338" i="21" s="1"/>
  <c r="J42" i="14"/>
  <c r="K338" i="21" s="1"/>
  <c r="I42" i="14"/>
  <c r="J338" i="21" s="1"/>
  <c r="AK338" i="21" s="1"/>
  <c r="AL338" i="21" s="1"/>
  <c r="AM338" i="21" s="1"/>
  <c r="H42" i="14"/>
  <c r="I338" i="21" s="1"/>
  <c r="AG338" i="21" s="1"/>
  <c r="AH338" i="21" s="1"/>
  <c r="AI338" i="21" s="1"/>
  <c r="G42" i="14"/>
  <c r="H338" i="21" s="1"/>
  <c r="F42" i="14"/>
  <c r="G338" i="21" s="1"/>
  <c r="E42" i="14"/>
  <c r="F338" i="21" s="1"/>
  <c r="AO338" i="21" s="1"/>
  <c r="AP338" i="21" s="1"/>
  <c r="AQ338" i="21" s="1"/>
  <c r="D42" i="14"/>
  <c r="E338" i="21" s="1"/>
  <c r="AW338" i="21" s="1"/>
  <c r="AX338" i="21" s="1"/>
  <c r="AY338" i="21" s="1"/>
  <c r="C42" i="14"/>
  <c r="D338" i="21" s="1"/>
  <c r="B42" i="14"/>
  <c r="B338" i="21" s="1"/>
  <c r="A42" i="14"/>
  <c r="A338" i="21" s="1"/>
  <c r="P41" i="14"/>
  <c r="Q337" i="21" s="1"/>
  <c r="O41" i="14"/>
  <c r="P337" i="21" s="1"/>
  <c r="N41" i="14"/>
  <c r="O337" i="21" s="1"/>
  <c r="M41" i="14"/>
  <c r="N337" i="21" s="1"/>
  <c r="L41" i="14"/>
  <c r="M337" i="21" s="1"/>
  <c r="AS337" i="21" s="1"/>
  <c r="AT337" i="21" s="1"/>
  <c r="AU337" i="21" s="1"/>
  <c r="K41" i="14"/>
  <c r="L337" i="21" s="1"/>
  <c r="J41" i="14"/>
  <c r="K337" i="21" s="1"/>
  <c r="I41" i="14"/>
  <c r="J337" i="21" s="1"/>
  <c r="AK337" i="21" s="1"/>
  <c r="AL337" i="21" s="1"/>
  <c r="AM337" i="21" s="1"/>
  <c r="H41" i="14"/>
  <c r="I337" i="21" s="1"/>
  <c r="AG337" i="21" s="1"/>
  <c r="AH337" i="21" s="1"/>
  <c r="AI337" i="21" s="1"/>
  <c r="G41" i="14"/>
  <c r="H337" i="21" s="1"/>
  <c r="F41" i="14"/>
  <c r="G337" i="21" s="1"/>
  <c r="E41" i="14"/>
  <c r="F337" i="21" s="1"/>
  <c r="AO337" i="21" s="1"/>
  <c r="AP337" i="21" s="1"/>
  <c r="AQ337" i="21" s="1"/>
  <c r="D41" i="14"/>
  <c r="E337" i="21" s="1"/>
  <c r="AW337" i="21" s="1"/>
  <c r="AX337" i="21" s="1"/>
  <c r="AY337" i="21" s="1"/>
  <c r="C41" i="14"/>
  <c r="D337" i="21" s="1"/>
  <c r="B41" i="14"/>
  <c r="B337" i="21" s="1"/>
  <c r="A41" i="14"/>
  <c r="A337" i="21" s="1"/>
  <c r="P40" i="14"/>
  <c r="Q336" i="21" s="1"/>
  <c r="O40" i="14"/>
  <c r="P336" i="21" s="1"/>
  <c r="N40" i="14"/>
  <c r="O336" i="21" s="1"/>
  <c r="M40" i="14"/>
  <c r="N336" i="21" s="1"/>
  <c r="L40" i="14"/>
  <c r="M336" i="21" s="1"/>
  <c r="AS336" i="21" s="1"/>
  <c r="AT336" i="21" s="1"/>
  <c r="AU336" i="21" s="1"/>
  <c r="K40" i="14"/>
  <c r="L336" i="21" s="1"/>
  <c r="J40" i="14"/>
  <c r="K336" i="21" s="1"/>
  <c r="I40" i="14"/>
  <c r="J336" i="21" s="1"/>
  <c r="AK336" i="21" s="1"/>
  <c r="AL336" i="21" s="1"/>
  <c r="AM336" i="21" s="1"/>
  <c r="H40" i="14"/>
  <c r="I336" i="21" s="1"/>
  <c r="AG336" i="21" s="1"/>
  <c r="AH336" i="21" s="1"/>
  <c r="AI336" i="21" s="1"/>
  <c r="G40" i="14"/>
  <c r="H336" i="21" s="1"/>
  <c r="F40" i="14"/>
  <c r="G336" i="21" s="1"/>
  <c r="E40" i="14"/>
  <c r="F336" i="21" s="1"/>
  <c r="AO336" i="21" s="1"/>
  <c r="AP336" i="21" s="1"/>
  <c r="AQ336" i="21" s="1"/>
  <c r="D40" i="14"/>
  <c r="E336" i="21" s="1"/>
  <c r="AW336" i="21" s="1"/>
  <c r="AX336" i="21" s="1"/>
  <c r="AY336" i="21" s="1"/>
  <c r="C40" i="14"/>
  <c r="D336" i="21" s="1"/>
  <c r="B40" i="14"/>
  <c r="B336" i="21" s="1"/>
  <c r="A40" i="14"/>
  <c r="A336" i="21" s="1"/>
  <c r="P39" i="14"/>
  <c r="Q335" i="21" s="1"/>
  <c r="O39" i="14"/>
  <c r="P335" i="21" s="1"/>
  <c r="N39" i="14"/>
  <c r="O335" i="21" s="1"/>
  <c r="M39" i="14"/>
  <c r="N335" i="21" s="1"/>
  <c r="L39" i="14"/>
  <c r="M335" i="21" s="1"/>
  <c r="AS335" i="21" s="1"/>
  <c r="AT335" i="21" s="1"/>
  <c r="AU335" i="21" s="1"/>
  <c r="K39" i="14"/>
  <c r="L335" i="21" s="1"/>
  <c r="J39" i="14"/>
  <c r="K335" i="21" s="1"/>
  <c r="I39" i="14"/>
  <c r="J335" i="21" s="1"/>
  <c r="AK335" i="21" s="1"/>
  <c r="AL335" i="21" s="1"/>
  <c r="AM335" i="21" s="1"/>
  <c r="H39" i="14"/>
  <c r="I335" i="21" s="1"/>
  <c r="AG335" i="21" s="1"/>
  <c r="AH335" i="21" s="1"/>
  <c r="AI335" i="21" s="1"/>
  <c r="G39" i="14"/>
  <c r="H335" i="21" s="1"/>
  <c r="F39" i="14"/>
  <c r="E39" i="14"/>
  <c r="F335" i="21" s="1"/>
  <c r="AO335" i="21" s="1"/>
  <c r="AP335" i="21" s="1"/>
  <c r="AQ335" i="21" s="1"/>
  <c r="D39" i="14"/>
  <c r="E335" i="21" s="1"/>
  <c r="AW335" i="21" s="1"/>
  <c r="AX335" i="21" s="1"/>
  <c r="AY335" i="21" s="1"/>
  <c r="C39" i="14"/>
  <c r="D335" i="21" s="1"/>
  <c r="B39" i="14"/>
  <c r="B335" i="21" s="1"/>
  <c r="A39" i="14"/>
  <c r="A335" i="21" s="1"/>
  <c r="P38" i="14"/>
  <c r="Q334" i="21" s="1"/>
  <c r="O38" i="14"/>
  <c r="P334" i="21" s="1"/>
  <c r="N38" i="14"/>
  <c r="M38" i="14"/>
  <c r="N334" i="21" s="1"/>
  <c r="L38" i="14"/>
  <c r="M334" i="21" s="1"/>
  <c r="AS334" i="21" s="1"/>
  <c r="AT334" i="21" s="1"/>
  <c r="AU334" i="21" s="1"/>
  <c r="K38" i="14"/>
  <c r="L334" i="21" s="1"/>
  <c r="J38" i="14"/>
  <c r="K334" i="21" s="1"/>
  <c r="I38" i="14"/>
  <c r="J334" i="21" s="1"/>
  <c r="AK334" i="21" s="1"/>
  <c r="AL334" i="21" s="1"/>
  <c r="AM334" i="21" s="1"/>
  <c r="H38" i="14"/>
  <c r="I334" i="21" s="1"/>
  <c r="AG334" i="21" s="1"/>
  <c r="AH334" i="21" s="1"/>
  <c r="AI334" i="21" s="1"/>
  <c r="G38" i="14"/>
  <c r="H334" i="21" s="1"/>
  <c r="F38" i="14"/>
  <c r="G334" i="21" s="1"/>
  <c r="E38" i="14"/>
  <c r="F334" i="21" s="1"/>
  <c r="AO334" i="21" s="1"/>
  <c r="AP334" i="21" s="1"/>
  <c r="AQ334" i="21" s="1"/>
  <c r="D38" i="14"/>
  <c r="E334" i="21" s="1"/>
  <c r="AW334" i="21" s="1"/>
  <c r="AX334" i="21" s="1"/>
  <c r="AY334" i="21" s="1"/>
  <c r="C38" i="14"/>
  <c r="D334" i="21" s="1"/>
  <c r="B38" i="14"/>
  <c r="B334" i="21" s="1"/>
  <c r="A38" i="14"/>
  <c r="A334" i="21" s="1"/>
  <c r="P37" i="14"/>
  <c r="Q333" i="21" s="1"/>
  <c r="O37" i="14"/>
  <c r="P333" i="21" s="1"/>
  <c r="N37" i="14"/>
  <c r="O333" i="21" s="1"/>
  <c r="M37" i="14"/>
  <c r="N333" i="21" s="1"/>
  <c r="L37" i="14"/>
  <c r="M333" i="21" s="1"/>
  <c r="AS333" i="21" s="1"/>
  <c r="AT333" i="21" s="1"/>
  <c r="AU333" i="21" s="1"/>
  <c r="K37" i="14"/>
  <c r="L333" i="21" s="1"/>
  <c r="J37" i="14"/>
  <c r="I37" i="14"/>
  <c r="J333" i="21" s="1"/>
  <c r="AK333" i="21" s="1"/>
  <c r="AL333" i="21" s="1"/>
  <c r="AM333" i="21" s="1"/>
  <c r="H37" i="14"/>
  <c r="I333" i="21" s="1"/>
  <c r="AG333" i="21" s="1"/>
  <c r="AH333" i="21" s="1"/>
  <c r="AI333" i="21" s="1"/>
  <c r="G37" i="14"/>
  <c r="H333" i="21" s="1"/>
  <c r="F37" i="14"/>
  <c r="G333" i="21" s="1"/>
  <c r="E37" i="14"/>
  <c r="F333" i="21" s="1"/>
  <c r="AO333" i="21" s="1"/>
  <c r="AP333" i="21" s="1"/>
  <c r="AQ333" i="21" s="1"/>
  <c r="D37" i="14"/>
  <c r="E333" i="21" s="1"/>
  <c r="AW333" i="21" s="1"/>
  <c r="AX333" i="21" s="1"/>
  <c r="AY333" i="21" s="1"/>
  <c r="C37" i="14"/>
  <c r="D333" i="21" s="1"/>
  <c r="B37" i="14"/>
  <c r="B333" i="21" s="1"/>
  <c r="A37" i="14"/>
  <c r="A333" i="21" s="1"/>
  <c r="IV33" i="14"/>
  <c r="IU33" i="14"/>
  <c r="IT33" i="14"/>
  <c r="IS33" i="14"/>
  <c r="IR33" i="14"/>
  <c r="IQ33" i="14"/>
  <c r="IP33" i="14"/>
  <c r="IO33" i="14"/>
  <c r="IN33" i="14"/>
  <c r="IM33" i="14"/>
  <c r="IL33" i="14"/>
  <c r="IK33" i="14"/>
  <c r="IJ33" i="14"/>
  <c r="II33" i="14"/>
  <c r="IH33" i="14"/>
  <c r="IG33" i="14"/>
  <c r="IE33" i="14"/>
  <c r="ID33" i="14"/>
  <c r="IC33" i="14"/>
  <c r="IB33" i="14"/>
  <c r="IA33" i="14"/>
  <c r="HZ33" i="14"/>
  <c r="HY33" i="14"/>
  <c r="HX33" i="14"/>
  <c r="HW33" i="14"/>
  <c r="HV33" i="14"/>
  <c r="HU33" i="14"/>
  <c r="HT33" i="14"/>
  <c r="HS33" i="14"/>
  <c r="HR33" i="14"/>
  <c r="HQ33" i="14"/>
  <c r="HP33" i="14"/>
  <c r="HN33" i="14"/>
  <c r="HM33" i="14"/>
  <c r="HL33" i="14"/>
  <c r="HK33" i="14"/>
  <c r="HJ33" i="14"/>
  <c r="HI33" i="14"/>
  <c r="HH33" i="14"/>
  <c r="HG33" i="14"/>
  <c r="HF33" i="14"/>
  <c r="HE33" i="14"/>
  <c r="HD33" i="14"/>
  <c r="HC33" i="14"/>
  <c r="HB33" i="14"/>
  <c r="HA33" i="14"/>
  <c r="GZ33" i="14"/>
  <c r="GY33" i="14"/>
  <c r="GW33" i="14"/>
  <c r="GV33" i="14"/>
  <c r="GU33" i="14"/>
  <c r="GT33" i="14"/>
  <c r="GS33" i="14"/>
  <c r="GR33" i="14"/>
  <c r="GQ33" i="14"/>
  <c r="GP33" i="14"/>
  <c r="GO33" i="14"/>
  <c r="GN33" i="14"/>
  <c r="GM33" i="14"/>
  <c r="GL33" i="14"/>
  <c r="GK33" i="14"/>
  <c r="GJ33" i="14"/>
  <c r="GI33" i="14"/>
  <c r="GH33" i="14"/>
  <c r="GF33" i="14"/>
  <c r="GE33" i="14"/>
  <c r="GD33" i="14"/>
  <c r="GC33" i="14"/>
  <c r="GB33" i="14"/>
  <c r="GA33" i="14"/>
  <c r="FZ33" i="14"/>
  <c r="FY33" i="14"/>
  <c r="FX33" i="14"/>
  <c r="FW33" i="14"/>
  <c r="FV33" i="14"/>
  <c r="FU33" i="14"/>
  <c r="FT33" i="14"/>
  <c r="FS33" i="14"/>
  <c r="FR33" i="14"/>
  <c r="FQ33" i="14"/>
  <c r="FO33" i="14"/>
  <c r="FN33" i="14"/>
  <c r="FM33" i="14"/>
  <c r="FL33" i="14"/>
  <c r="FK33" i="14"/>
  <c r="FJ33" i="14"/>
  <c r="FI33" i="14"/>
  <c r="FH33" i="14"/>
  <c r="FG33" i="14"/>
  <c r="FF33" i="14"/>
  <c r="FE33" i="14"/>
  <c r="FD33" i="14"/>
  <c r="FC33" i="14"/>
  <c r="FB33" i="14"/>
  <c r="FA33" i="14"/>
  <c r="EZ33" i="14"/>
  <c r="EX33" i="14"/>
  <c r="EW33" i="14"/>
  <c r="EV33" i="14"/>
  <c r="EU33" i="14"/>
  <c r="ET33" i="14"/>
  <c r="ES33" i="14"/>
  <c r="ER33" i="14"/>
  <c r="EQ33" i="14"/>
  <c r="EP33" i="14"/>
  <c r="EO33" i="14"/>
  <c r="EN33" i="14"/>
  <c r="EM33" i="14"/>
  <c r="EL33" i="14"/>
  <c r="EK33" i="14"/>
  <c r="EJ33" i="14"/>
  <c r="EI33" i="14"/>
  <c r="EG33" i="14"/>
  <c r="EF33" i="14"/>
  <c r="EE33" i="14"/>
  <c r="ED33" i="14"/>
  <c r="EC33" i="14"/>
  <c r="EB33" i="14"/>
  <c r="EA33" i="14"/>
  <c r="DZ33" i="14"/>
  <c r="DY33" i="14"/>
  <c r="DX33" i="14"/>
  <c r="DW33" i="14"/>
  <c r="DV33" i="14"/>
  <c r="DU33" i="14"/>
  <c r="DT33" i="14"/>
  <c r="DS33" i="14"/>
  <c r="DR33" i="14"/>
  <c r="DP33" i="14"/>
  <c r="DO33" i="14"/>
  <c r="DN33" i="14"/>
  <c r="DM33" i="14"/>
  <c r="DL33" i="14"/>
  <c r="DK33" i="14"/>
  <c r="DJ33" i="14"/>
  <c r="DI33" i="14"/>
  <c r="DH33" i="14"/>
  <c r="DG33" i="14"/>
  <c r="DF33" i="14"/>
  <c r="DE33" i="14"/>
  <c r="DD33" i="14"/>
  <c r="DC33" i="14"/>
  <c r="DB33" i="14"/>
  <c r="DA33" i="14"/>
  <c r="CY33" i="14"/>
  <c r="CX33" i="14"/>
  <c r="CW33" i="14"/>
  <c r="CV33" i="14"/>
  <c r="CU33" i="14"/>
  <c r="CT33" i="14"/>
  <c r="CS33" i="14"/>
  <c r="CR33" i="14"/>
  <c r="CQ33" i="14"/>
  <c r="CP33" i="14"/>
  <c r="CO33" i="14"/>
  <c r="CN33" i="14"/>
  <c r="CM33" i="14"/>
  <c r="CL33" i="14"/>
  <c r="CK33" i="14"/>
  <c r="CJ33" i="14"/>
  <c r="CH33" i="14"/>
  <c r="CG33" i="14"/>
  <c r="CF33" i="14"/>
  <c r="CE33" i="14"/>
  <c r="CD33" i="14"/>
  <c r="CC33" i="14"/>
  <c r="CB33" i="14"/>
  <c r="CA33" i="14"/>
  <c r="BZ33" i="14"/>
  <c r="BY33" i="14"/>
  <c r="BX33" i="14"/>
  <c r="BW33" i="14"/>
  <c r="BV33" i="14"/>
  <c r="BU33" i="14"/>
  <c r="BT33" i="14"/>
  <c r="BS33" i="14"/>
  <c r="BQ33" i="14"/>
  <c r="BP33" i="14"/>
  <c r="BO33" i="14"/>
  <c r="BN33" i="14"/>
  <c r="BM33" i="14"/>
  <c r="BL33" i="14"/>
  <c r="BK33" i="14"/>
  <c r="BJ33" i="14"/>
  <c r="BI33" i="14"/>
  <c r="BH33" i="14"/>
  <c r="BG33" i="14"/>
  <c r="BF33" i="14"/>
  <c r="BE33" i="14"/>
  <c r="BD33" i="14"/>
  <c r="BC33" i="14"/>
  <c r="BB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AI32" i="14"/>
  <c r="AH32" i="14"/>
  <c r="R32" i="14"/>
  <c r="R61" i="14" s="1"/>
  <c r="S357" i="21" s="1"/>
  <c r="Q32" i="14"/>
  <c r="Q61" i="14" s="1"/>
  <c r="AI31" i="14"/>
  <c r="R60" i="14" s="1"/>
  <c r="S356" i="21" s="1"/>
  <c r="AH31" i="14"/>
  <c r="R31" i="14"/>
  <c r="Q31" i="14"/>
  <c r="AI30" i="14"/>
  <c r="AH30" i="14"/>
  <c r="R30" i="14"/>
  <c r="Q30" i="14"/>
  <c r="AI29" i="14"/>
  <c r="AH29" i="14"/>
  <c r="R29" i="14"/>
  <c r="R58" i="14" s="1"/>
  <c r="S354" i="21" s="1"/>
  <c r="Q29" i="14"/>
  <c r="Q58" i="14" s="1"/>
  <c r="AI28" i="14"/>
  <c r="R57" i="14" s="1"/>
  <c r="S353" i="21" s="1"/>
  <c r="AH28" i="14"/>
  <c r="R28" i="14"/>
  <c r="Q28" i="14"/>
  <c r="AI27" i="14"/>
  <c r="AH27" i="14"/>
  <c r="R27" i="14"/>
  <c r="Q27" i="14"/>
  <c r="AI26" i="14"/>
  <c r="AH26" i="14"/>
  <c r="R26" i="14"/>
  <c r="R55" i="14" s="1"/>
  <c r="S351" i="21" s="1"/>
  <c r="Q26" i="14"/>
  <c r="Q55" i="14" s="1"/>
  <c r="AI25" i="14"/>
  <c r="R54" i="14" s="1"/>
  <c r="S350" i="21" s="1"/>
  <c r="AH25" i="14"/>
  <c r="R25" i="14"/>
  <c r="Q25" i="14"/>
  <c r="AI24" i="14"/>
  <c r="AH24" i="14"/>
  <c r="R24" i="14"/>
  <c r="Q24" i="14"/>
  <c r="AI23" i="14"/>
  <c r="AH23" i="14"/>
  <c r="R23" i="14"/>
  <c r="R52" i="14" s="1"/>
  <c r="S348" i="21" s="1"/>
  <c r="Q23" i="14"/>
  <c r="Q52" i="14" s="1"/>
  <c r="AI22" i="14"/>
  <c r="AH22" i="14"/>
  <c r="R22" i="14"/>
  <c r="R51" i="14" s="1"/>
  <c r="S347" i="21" s="1"/>
  <c r="Q22" i="14"/>
  <c r="AI21" i="14"/>
  <c r="AH21" i="14"/>
  <c r="R21" i="14"/>
  <c r="Q21" i="14"/>
  <c r="AI20" i="14"/>
  <c r="AH20" i="14"/>
  <c r="R20" i="14"/>
  <c r="R49" i="14" s="1"/>
  <c r="S345" i="21" s="1"/>
  <c r="Q20" i="14"/>
  <c r="Q49" i="14" s="1"/>
  <c r="AI19" i="14"/>
  <c r="R48" i="14" s="1"/>
  <c r="S344" i="21" s="1"/>
  <c r="AH19" i="14"/>
  <c r="R19" i="14"/>
  <c r="Q19" i="14"/>
  <c r="AI18" i="14"/>
  <c r="AH18" i="14"/>
  <c r="R18" i="14"/>
  <c r="Q18" i="14"/>
  <c r="AI17" i="14"/>
  <c r="AH17" i="14"/>
  <c r="R17" i="14"/>
  <c r="R46" i="14" s="1"/>
  <c r="S342" i="21" s="1"/>
  <c r="Q17" i="14"/>
  <c r="Q46" i="14" s="1"/>
  <c r="AI16" i="14"/>
  <c r="R45" i="14" s="1"/>
  <c r="S341" i="21" s="1"/>
  <c r="AH16" i="14"/>
  <c r="R16" i="14"/>
  <c r="Q16" i="14"/>
  <c r="AI15" i="14"/>
  <c r="AH15" i="14"/>
  <c r="R15" i="14"/>
  <c r="Q15" i="14"/>
  <c r="AI14" i="14"/>
  <c r="AH14" i="14"/>
  <c r="R14" i="14"/>
  <c r="R43" i="14" s="1"/>
  <c r="S339" i="21" s="1"/>
  <c r="Q14" i="14"/>
  <c r="Q43" i="14" s="1"/>
  <c r="AI13" i="14"/>
  <c r="R42" i="14" s="1"/>
  <c r="S338" i="21" s="1"/>
  <c r="AH13" i="14"/>
  <c r="R13" i="14"/>
  <c r="Q13" i="14"/>
  <c r="AI12" i="14"/>
  <c r="AH12" i="14"/>
  <c r="R12" i="14"/>
  <c r="Q12" i="14"/>
  <c r="AI11" i="14"/>
  <c r="AH11" i="14"/>
  <c r="R11" i="14"/>
  <c r="R40" i="14" s="1"/>
  <c r="S336" i="21" s="1"/>
  <c r="Q11" i="14"/>
  <c r="Q40" i="14" s="1"/>
  <c r="AI10" i="14"/>
  <c r="AI33" i="14" s="1"/>
  <c r="AH10" i="14"/>
  <c r="R10" i="14"/>
  <c r="Q10" i="14"/>
  <c r="AI9" i="14"/>
  <c r="AH9" i="14"/>
  <c r="R9" i="14"/>
  <c r="Q9" i="14"/>
  <c r="AI8" i="14"/>
  <c r="AH8" i="14"/>
  <c r="R8" i="14"/>
  <c r="Q8" i="14"/>
  <c r="Q37" i="14" s="1"/>
  <c r="G111" i="13"/>
  <c r="G15" i="23" s="1"/>
  <c r="J15" i="23" s="1"/>
  <c r="F111" i="13"/>
  <c r="F15" i="23" s="1"/>
  <c r="E111" i="13"/>
  <c r="E15" i="23" s="1"/>
  <c r="D111" i="13"/>
  <c r="D15" i="23" s="1"/>
  <c r="C111" i="13"/>
  <c r="C15" i="23" s="1"/>
  <c r="B111" i="13"/>
  <c r="B15" i="23" s="1"/>
  <c r="CW90" i="13"/>
  <c r="I327" i="22" s="1"/>
  <c r="AC327" i="22" s="1"/>
  <c r="AD327" i="22" s="1"/>
  <c r="AE327" i="22" s="1"/>
  <c r="CV90" i="13"/>
  <c r="H327" i="22" s="1"/>
  <c r="U327" i="22" s="1"/>
  <c r="V327" i="22" s="1"/>
  <c r="W327" i="22" s="1"/>
  <c r="CU90" i="13"/>
  <c r="G327" i="22" s="1"/>
  <c r="CS90" i="13"/>
  <c r="CT90" i="13" s="1"/>
  <c r="F327" i="22" s="1"/>
  <c r="Y327" i="22" s="1"/>
  <c r="Z327" i="22" s="1"/>
  <c r="AA327" i="22" s="1"/>
  <c r="CR90" i="13"/>
  <c r="E327" i="22" s="1"/>
  <c r="CQ90" i="13"/>
  <c r="D327" i="22" s="1"/>
  <c r="Q327" i="22" s="1"/>
  <c r="R327" i="22" s="1"/>
  <c r="S327" i="22" s="1"/>
  <c r="CP90" i="13"/>
  <c r="C327" i="22" s="1"/>
  <c r="B90" i="13"/>
  <c r="A90" i="13"/>
  <c r="A327" i="22" s="1"/>
  <c r="AF327" i="22" s="1"/>
  <c r="CW89" i="13"/>
  <c r="I326" i="22" s="1"/>
  <c r="AC326" i="22" s="1"/>
  <c r="AD326" i="22" s="1"/>
  <c r="AE326" i="22" s="1"/>
  <c r="CV89" i="13"/>
  <c r="H326" i="22" s="1"/>
  <c r="U326" i="22" s="1"/>
  <c r="V326" i="22" s="1"/>
  <c r="W326" i="22" s="1"/>
  <c r="CU89" i="13"/>
  <c r="G326" i="22" s="1"/>
  <c r="CS89" i="13"/>
  <c r="CT89" i="13" s="1"/>
  <c r="F326" i="22" s="1"/>
  <c r="Y326" i="22" s="1"/>
  <c r="Z326" i="22" s="1"/>
  <c r="AA326" i="22" s="1"/>
  <c r="CR89" i="13"/>
  <c r="E326" i="22" s="1"/>
  <c r="CQ89" i="13"/>
  <c r="D326" i="22" s="1"/>
  <c r="Q326" i="22" s="1"/>
  <c r="R326" i="22" s="1"/>
  <c r="S326" i="22" s="1"/>
  <c r="CP89" i="13"/>
  <c r="C326" i="22" s="1"/>
  <c r="B89" i="13"/>
  <c r="A89" i="13"/>
  <c r="A326" i="22" s="1"/>
  <c r="AF326" i="22" s="1"/>
  <c r="CW88" i="13"/>
  <c r="I325" i="22" s="1"/>
  <c r="AC325" i="22" s="1"/>
  <c r="AD325" i="22" s="1"/>
  <c r="AE325" i="22" s="1"/>
  <c r="CV88" i="13"/>
  <c r="H325" i="22" s="1"/>
  <c r="U325" i="22" s="1"/>
  <c r="V325" i="22" s="1"/>
  <c r="W325" i="22" s="1"/>
  <c r="CU88" i="13"/>
  <c r="G325" i="22" s="1"/>
  <c r="CS88" i="13"/>
  <c r="CT88" i="13" s="1"/>
  <c r="F325" i="22" s="1"/>
  <c r="Y325" i="22" s="1"/>
  <c r="Z325" i="22" s="1"/>
  <c r="AA325" i="22" s="1"/>
  <c r="CR88" i="13"/>
  <c r="E325" i="22" s="1"/>
  <c r="CQ88" i="13"/>
  <c r="D325" i="22" s="1"/>
  <c r="Q325" i="22" s="1"/>
  <c r="R325" i="22" s="1"/>
  <c r="S325" i="22" s="1"/>
  <c r="CP88" i="13"/>
  <c r="C325" i="22" s="1"/>
  <c r="B88" i="13"/>
  <c r="A88" i="13"/>
  <c r="A325" i="22" s="1"/>
  <c r="AF325" i="22" s="1"/>
  <c r="CW87" i="13"/>
  <c r="I324" i="22" s="1"/>
  <c r="AC324" i="22" s="1"/>
  <c r="AD324" i="22" s="1"/>
  <c r="AE324" i="22" s="1"/>
  <c r="CV87" i="13"/>
  <c r="H324" i="22" s="1"/>
  <c r="U324" i="22" s="1"/>
  <c r="V324" i="22" s="1"/>
  <c r="W324" i="22" s="1"/>
  <c r="CU87" i="13"/>
  <c r="G324" i="22" s="1"/>
  <c r="CS87" i="13"/>
  <c r="CT87" i="13" s="1"/>
  <c r="F324" i="22" s="1"/>
  <c r="Y324" i="22" s="1"/>
  <c r="Z324" i="22" s="1"/>
  <c r="AA324" i="22" s="1"/>
  <c r="CR87" i="13"/>
  <c r="E324" i="22" s="1"/>
  <c r="CQ87" i="13"/>
  <c r="D324" i="22" s="1"/>
  <c r="Q324" i="22" s="1"/>
  <c r="R324" i="22" s="1"/>
  <c r="S324" i="22" s="1"/>
  <c r="CP87" i="13"/>
  <c r="C324" i="22" s="1"/>
  <c r="B87" i="13"/>
  <c r="A87" i="13"/>
  <c r="A324" i="22" s="1"/>
  <c r="AF324" i="22" s="1"/>
  <c r="CW86" i="13"/>
  <c r="I323" i="22" s="1"/>
  <c r="AC323" i="22" s="1"/>
  <c r="AD323" i="22" s="1"/>
  <c r="AE323" i="22" s="1"/>
  <c r="CV86" i="13"/>
  <c r="H323" i="22" s="1"/>
  <c r="U323" i="22" s="1"/>
  <c r="V323" i="22" s="1"/>
  <c r="W323" i="22" s="1"/>
  <c r="CU86" i="13"/>
  <c r="G323" i="22" s="1"/>
  <c r="CS86" i="13"/>
  <c r="CX86" i="13" s="1"/>
  <c r="J323" i="22" s="1"/>
  <c r="M323" i="22" s="1"/>
  <c r="N323" i="22" s="1"/>
  <c r="O323" i="22" s="1"/>
  <c r="CR86" i="13"/>
  <c r="E323" i="22" s="1"/>
  <c r="CQ86" i="13"/>
  <c r="D323" i="22" s="1"/>
  <c r="Q323" i="22" s="1"/>
  <c r="R323" i="22" s="1"/>
  <c r="S323" i="22" s="1"/>
  <c r="CP86" i="13"/>
  <c r="C323" i="22" s="1"/>
  <c r="B86" i="13"/>
  <c r="A86" i="13"/>
  <c r="A323" i="22" s="1"/>
  <c r="AF323" i="22" s="1"/>
  <c r="CX85" i="13"/>
  <c r="J322" i="22" s="1"/>
  <c r="M322" i="22" s="1"/>
  <c r="N322" i="22" s="1"/>
  <c r="O322" i="22" s="1"/>
  <c r="CW85" i="13"/>
  <c r="I322" i="22" s="1"/>
  <c r="AC322" i="22" s="1"/>
  <c r="AD322" i="22" s="1"/>
  <c r="AE322" i="22" s="1"/>
  <c r="CV85" i="13"/>
  <c r="H322" i="22" s="1"/>
  <c r="U322" i="22" s="1"/>
  <c r="V322" i="22" s="1"/>
  <c r="W322" i="22" s="1"/>
  <c r="CU85" i="13"/>
  <c r="G322" i="22" s="1"/>
  <c r="CS85" i="13"/>
  <c r="CT85" i="13" s="1"/>
  <c r="F322" i="22" s="1"/>
  <c r="Y322" i="22" s="1"/>
  <c r="Z322" i="22" s="1"/>
  <c r="AA322" i="22" s="1"/>
  <c r="CR85" i="13"/>
  <c r="E322" i="22" s="1"/>
  <c r="CQ85" i="13"/>
  <c r="D322" i="22" s="1"/>
  <c r="Q322" i="22" s="1"/>
  <c r="R322" i="22" s="1"/>
  <c r="S322" i="22" s="1"/>
  <c r="CP85" i="13"/>
  <c r="C322" i="22" s="1"/>
  <c r="B85" i="13"/>
  <c r="A85" i="13"/>
  <c r="A322" i="22" s="1"/>
  <c r="AF322" i="22" s="1"/>
  <c r="CW84" i="13"/>
  <c r="I321" i="22" s="1"/>
  <c r="AC321" i="22" s="1"/>
  <c r="AD321" i="22" s="1"/>
  <c r="AE321" i="22" s="1"/>
  <c r="CV84" i="13"/>
  <c r="H321" i="22" s="1"/>
  <c r="U321" i="22" s="1"/>
  <c r="V321" i="22" s="1"/>
  <c r="W321" i="22" s="1"/>
  <c r="CU84" i="13"/>
  <c r="G321" i="22" s="1"/>
  <c r="CS84" i="13"/>
  <c r="CT84" i="13" s="1"/>
  <c r="F321" i="22" s="1"/>
  <c r="Y321" i="22" s="1"/>
  <c r="Z321" i="22" s="1"/>
  <c r="AA321" i="22" s="1"/>
  <c r="CR84" i="13"/>
  <c r="E321" i="22" s="1"/>
  <c r="CQ84" i="13"/>
  <c r="D321" i="22" s="1"/>
  <c r="Q321" i="22" s="1"/>
  <c r="R321" i="22" s="1"/>
  <c r="S321" i="22" s="1"/>
  <c r="CP84" i="13"/>
  <c r="C321" i="22" s="1"/>
  <c r="B84" i="13"/>
  <c r="A84" i="13"/>
  <c r="A321" i="22" s="1"/>
  <c r="AF321" i="22" s="1"/>
  <c r="CW83" i="13"/>
  <c r="I320" i="22" s="1"/>
  <c r="AC320" i="22" s="1"/>
  <c r="AD320" i="22" s="1"/>
  <c r="AE320" i="22" s="1"/>
  <c r="CV83" i="13"/>
  <c r="H320" i="22" s="1"/>
  <c r="U320" i="22" s="1"/>
  <c r="V320" i="22" s="1"/>
  <c r="W320" i="22" s="1"/>
  <c r="CU83" i="13"/>
  <c r="G320" i="22" s="1"/>
  <c r="CS83" i="13"/>
  <c r="CT83" i="13" s="1"/>
  <c r="F320" i="22" s="1"/>
  <c r="Y320" i="22" s="1"/>
  <c r="Z320" i="22" s="1"/>
  <c r="AA320" i="22" s="1"/>
  <c r="CR83" i="13"/>
  <c r="E320" i="22" s="1"/>
  <c r="CQ83" i="13"/>
  <c r="D320" i="22" s="1"/>
  <c r="Q320" i="22" s="1"/>
  <c r="R320" i="22" s="1"/>
  <c r="S320" i="22" s="1"/>
  <c r="CP83" i="13"/>
  <c r="C320" i="22" s="1"/>
  <c r="B83" i="13"/>
  <c r="A83" i="13"/>
  <c r="A320" i="22" s="1"/>
  <c r="AF320" i="22" s="1"/>
  <c r="CW82" i="13"/>
  <c r="I319" i="22" s="1"/>
  <c r="AC319" i="22" s="1"/>
  <c r="AD319" i="22" s="1"/>
  <c r="AE319" i="22" s="1"/>
  <c r="CV82" i="13"/>
  <c r="H319" i="22" s="1"/>
  <c r="U319" i="22" s="1"/>
  <c r="V319" i="22" s="1"/>
  <c r="W319" i="22" s="1"/>
  <c r="CU82" i="13"/>
  <c r="G319" i="22" s="1"/>
  <c r="CS82" i="13"/>
  <c r="CT82" i="13" s="1"/>
  <c r="F319" i="22" s="1"/>
  <c r="Y319" i="22" s="1"/>
  <c r="Z319" i="22" s="1"/>
  <c r="AA319" i="22" s="1"/>
  <c r="CR82" i="13"/>
  <c r="E319" i="22" s="1"/>
  <c r="CQ82" i="13"/>
  <c r="D319" i="22" s="1"/>
  <c r="Q319" i="22" s="1"/>
  <c r="R319" i="22" s="1"/>
  <c r="S319" i="22" s="1"/>
  <c r="CP82" i="13"/>
  <c r="C319" i="22" s="1"/>
  <c r="B82" i="13"/>
  <c r="A82" i="13"/>
  <c r="A319" i="22" s="1"/>
  <c r="AF319" i="22" s="1"/>
  <c r="CW81" i="13"/>
  <c r="I318" i="22" s="1"/>
  <c r="AC318" i="22" s="1"/>
  <c r="AD318" i="22" s="1"/>
  <c r="AE318" i="22" s="1"/>
  <c r="CV81" i="13"/>
  <c r="H318" i="22" s="1"/>
  <c r="U318" i="22" s="1"/>
  <c r="V318" i="22" s="1"/>
  <c r="W318" i="22" s="1"/>
  <c r="CU81" i="13"/>
  <c r="G318" i="22" s="1"/>
  <c r="CT81" i="13"/>
  <c r="F318" i="22" s="1"/>
  <c r="Y318" i="22" s="1"/>
  <c r="Z318" i="22" s="1"/>
  <c r="AA318" i="22" s="1"/>
  <c r="CS81" i="13"/>
  <c r="CR81" i="13"/>
  <c r="E318" i="22" s="1"/>
  <c r="CQ81" i="13"/>
  <c r="D318" i="22" s="1"/>
  <c r="Q318" i="22" s="1"/>
  <c r="R318" i="22" s="1"/>
  <c r="S318" i="22" s="1"/>
  <c r="CP81" i="13"/>
  <c r="C318" i="22" s="1"/>
  <c r="B81" i="13"/>
  <c r="A81" i="13"/>
  <c r="A318" i="22" s="1"/>
  <c r="AF318" i="22" s="1"/>
  <c r="CW80" i="13"/>
  <c r="I317" i="22" s="1"/>
  <c r="AC317" i="22" s="1"/>
  <c r="AD317" i="22" s="1"/>
  <c r="AE317" i="22" s="1"/>
  <c r="CV80" i="13"/>
  <c r="H317" i="22" s="1"/>
  <c r="U317" i="22" s="1"/>
  <c r="V317" i="22" s="1"/>
  <c r="W317" i="22" s="1"/>
  <c r="CU80" i="13"/>
  <c r="G317" i="22" s="1"/>
  <c r="CS80" i="13"/>
  <c r="CR80" i="13"/>
  <c r="E317" i="22" s="1"/>
  <c r="CQ80" i="13"/>
  <c r="D317" i="22" s="1"/>
  <c r="Q317" i="22" s="1"/>
  <c r="R317" i="22" s="1"/>
  <c r="S317" i="22" s="1"/>
  <c r="CP80" i="13"/>
  <c r="C317" i="22" s="1"/>
  <c r="B80" i="13"/>
  <c r="A80" i="13"/>
  <c r="A317" i="22" s="1"/>
  <c r="AF317" i="22" s="1"/>
  <c r="CW79" i="13"/>
  <c r="I316" i="22" s="1"/>
  <c r="AC316" i="22" s="1"/>
  <c r="AD316" i="22" s="1"/>
  <c r="AE316" i="22" s="1"/>
  <c r="CV79" i="13"/>
  <c r="H316" i="22" s="1"/>
  <c r="U316" i="22" s="1"/>
  <c r="V316" i="22" s="1"/>
  <c r="W316" i="22" s="1"/>
  <c r="CU79" i="13"/>
  <c r="CS79" i="13"/>
  <c r="CT79" i="13" s="1"/>
  <c r="F316" i="22" s="1"/>
  <c r="Y316" i="22" s="1"/>
  <c r="Z316" i="22" s="1"/>
  <c r="AA316" i="22" s="1"/>
  <c r="CR79" i="13"/>
  <c r="E316" i="22" s="1"/>
  <c r="CQ79" i="13"/>
  <c r="D316" i="22" s="1"/>
  <c r="Q316" i="22" s="1"/>
  <c r="R316" i="22" s="1"/>
  <c r="S316" i="22" s="1"/>
  <c r="CP79" i="13"/>
  <c r="C316" i="22" s="1"/>
  <c r="B79" i="13"/>
  <c r="A79" i="13"/>
  <c r="A316" i="22" s="1"/>
  <c r="AF316" i="22" s="1"/>
  <c r="CX78" i="13"/>
  <c r="J315" i="22" s="1"/>
  <c r="M315" i="22" s="1"/>
  <c r="N315" i="22" s="1"/>
  <c r="O315" i="22" s="1"/>
  <c r="CW78" i="13"/>
  <c r="I315" i="22" s="1"/>
  <c r="AC315" i="22" s="1"/>
  <c r="AD315" i="22" s="1"/>
  <c r="AE315" i="22" s="1"/>
  <c r="CV78" i="13"/>
  <c r="H315" i="22" s="1"/>
  <c r="U315" i="22" s="1"/>
  <c r="V315" i="22" s="1"/>
  <c r="W315" i="22" s="1"/>
  <c r="CU78" i="13"/>
  <c r="G315" i="22" s="1"/>
  <c r="CT78" i="13"/>
  <c r="F315" i="22" s="1"/>
  <c r="Y315" i="22" s="1"/>
  <c r="Z315" i="22" s="1"/>
  <c r="AA315" i="22" s="1"/>
  <c r="CS78" i="13"/>
  <c r="CR78" i="13"/>
  <c r="E315" i="22" s="1"/>
  <c r="CQ78" i="13"/>
  <c r="D315" i="22" s="1"/>
  <c r="Q315" i="22" s="1"/>
  <c r="R315" i="22" s="1"/>
  <c r="S315" i="22" s="1"/>
  <c r="CP78" i="13"/>
  <c r="C315" i="22" s="1"/>
  <c r="B78" i="13"/>
  <c r="A78" i="13"/>
  <c r="A315" i="22" s="1"/>
  <c r="AF315" i="22" s="1"/>
  <c r="CW77" i="13"/>
  <c r="I314" i="22" s="1"/>
  <c r="AC314" i="22" s="1"/>
  <c r="AD314" i="22" s="1"/>
  <c r="AE314" i="22" s="1"/>
  <c r="CV77" i="13"/>
  <c r="H314" i="22" s="1"/>
  <c r="U314" i="22" s="1"/>
  <c r="V314" i="22" s="1"/>
  <c r="W314" i="22" s="1"/>
  <c r="CU77" i="13"/>
  <c r="G314" i="22" s="1"/>
  <c r="CS77" i="13"/>
  <c r="CT77" i="13" s="1"/>
  <c r="F314" i="22" s="1"/>
  <c r="Y314" i="22" s="1"/>
  <c r="Z314" i="22" s="1"/>
  <c r="AA314" i="22" s="1"/>
  <c r="CR77" i="13"/>
  <c r="E314" i="22" s="1"/>
  <c r="CQ77" i="13"/>
  <c r="D314" i="22" s="1"/>
  <c r="Q314" i="22" s="1"/>
  <c r="R314" i="22" s="1"/>
  <c r="S314" i="22" s="1"/>
  <c r="CP77" i="13"/>
  <c r="C314" i="22" s="1"/>
  <c r="B77" i="13"/>
  <c r="A77" i="13"/>
  <c r="A314" i="22" s="1"/>
  <c r="AF314" i="22" s="1"/>
  <c r="CW76" i="13"/>
  <c r="I313" i="22" s="1"/>
  <c r="AC313" i="22" s="1"/>
  <c r="AD313" i="22" s="1"/>
  <c r="AE313" i="22" s="1"/>
  <c r="CV76" i="13"/>
  <c r="H313" i="22" s="1"/>
  <c r="U313" i="22" s="1"/>
  <c r="V313" i="22" s="1"/>
  <c r="W313" i="22" s="1"/>
  <c r="CU76" i="13"/>
  <c r="G313" i="22" s="1"/>
  <c r="CT76" i="13"/>
  <c r="F313" i="22" s="1"/>
  <c r="Y313" i="22" s="1"/>
  <c r="Z313" i="22" s="1"/>
  <c r="AA313" i="22" s="1"/>
  <c r="CS76" i="13"/>
  <c r="CR76" i="13"/>
  <c r="E313" i="22" s="1"/>
  <c r="CQ76" i="13"/>
  <c r="D313" i="22" s="1"/>
  <c r="Q313" i="22" s="1"/>
  <c r="R313" i="22" s="1"/>
  <c r="S313" i="22" s="1"/>
  <c r="CP76" i="13"/>
  <c r="C313" i="22" s="1"/>
  <c r="B76" i="13"/>
  <c r="A76" i="13"/>
  <c r="A313" i="22" s="1"/>
  <c r="AF313" i="22" s="1"/>
  <c r="CX75" i="13"/>
  <c r="J312" i="22" s="1"/>
  <c r="M312" i="22" s="1"/>
  <c r="N312" i="22" s="1"/>
  <c r="O312" i="22" s="1"/>
  <c r="CW75" i="13"/>
  <c r="I312" i="22" s="1"/>
  <c r="AC312" i="22" s="1"/>
  <c r="AD312" i="22" s="1"/>
  <c r="AE312" i="22" s="1"/>
  <c r="CV75" i="13"/>
  <c r="H312" i="22" s="1"/>
  <c r="U312" i="22" s="1"/>
  <c r="V312" i="22" s="1"/>
  <c r="W312" i="22" s="1"/>
  <c r="CU75" i="13"/>
  <c r="G312" i="22" s="1"/>
  <c r="CS75" i="13"/>
  <c r="CT75" i="13" s="1"/>
  <c r="F312" i="22" s="1"/>
  <c r="Y312" i="22" s="1"/>
  <c r="Z312" i="22" s="1"/>
  <c r="AA312" i="22" s="1"/>
  <c r="CR75" i="13"/>
  <c r="E312" i="22" s="1"/>
  <c r="CQ75" i="13"/>
  <c r="D312" i="22" s="1"/>
  <c r="Q312" i="22" s="1"/>
  <c r="R312" i="22" s="1"/>
  <c r="S312" i="22" s="1"/>
  <c r="CP75" i="13"/>
  <c r="C312" i="22" s="1"/>
  <c r="B75" i="13"/>
  <c r="A75" i="13"/>
  <c r="A312" i="22" s="1"/>
  <c r="AF312" i="22" s="1"/>
  <c r="CW74" i="13"/>
  <c r="I311" i="22" s="1"/>
  <c r="AC311" i="22" s="1"/>
  <c r="AD311" i="22" s="1"/>
  <c r="AE311" i="22" s="1"/>
  <c r="CV74" i="13"/>
  <c r="H311" i="22" s="1"/>
  <c r="U311" i="22" s="1"/>
  <c r="V311" i="22" s="1"/>
  <c r="W311" i="22" s="1"/>
  <c r="CU74" i="13"/>
  <c r="G311" i="22" s="1"/>
  <c r="CS74" i="13"/>
  <c r="CX74" i="13" s="1"/>
  <c r="J311" i="22" s="1"/>
  <c r="M311" i="22" s="1"/>
  <c r="N311" i="22" s="1"/>
  <c r="O311" i="22" s="1"/>
  <c r="CR74" i="13"/>
  <c r="E311" i="22" s="1"/>
  <c r="CQ74" i="13"/>
  <c r="D311" i="22" s="1"/>
  <c r="Q311" i="22" s="1"/>
  <c r="R311" i="22" s="1"/>
  <c r="S311" i="22" s="1"/>
  <c r="CP74" i="13"/>
  <c r="C311" i="22" s="1"/>
  <c r="B74" i="13"/>
  <c r="A74" i="13"/>
  <c r="A311" i="22" s="1"/>
  <c r="AF311" i="22" s="1"/>
  <c r="CW73" i="13"/>
  <c r="I310" i="22" s="1"/>
  <c r="AC310" i="22" s="1"/>
  <c r="AD310" i="22" s="1"/>
  <c r="AE310" i="22" s="1"/>
  <c r="CV73" i="13"/>
  <c r="H310" i="22" s="1"/>
  <c r="U310" i="22" s="1"/>
  <c r="V310" i="22" s="1"/>
  <c r="W310" i="22" s="1"/>
  <c r="CU73" i="13"/>
  <c r="G310" i="22" s="1"/>
  <c r="CS73" i="13"/>
  <c r="CT73" i="13" s="1"/>
  <c r="F310" i="22" s="1"/>
  <c r="Y310" i="22" s="1"/>
  <c r="Z310" i="22" s="1"/>
  <c r="AA310" i="22" s="1"/>
  <c r="CR73" i="13"/>
  <c r="E310" i="22" s="1"/>
  <c r="CQ73" i="13"/>
  <c r="D310" i="22" s="1"/>
  <c r="Q310" i="22" s="1"/>
  <c r="R310" i="22" s="1"/>
  <c r="S310" i="22" s="1"/>
  <c r="CP73" i="13"/>
  <c r="C310" i="22" s="1"/>
  <c r="B73" i="13"/>
  <c r="A73" i="13"/>
  <c r="A310" i="22" s="1"/>
  <c r="AF310" i="22" s="1"/>
  <c r="CW72" i="13"/>
  <c r="I309" i="22" s="1"/>
  <c r="AC309" i="22" s="1"/>
  <c r="AD309" i="22" s="1"/>
  <c r="AE309" i="22" s="1"/>
  <c r="CV72" i="13"/>
  <c r="H309" i="22" s="1"/>
  <c r="U309" i="22" s="1"/>
  <c r="V309" i="22" s="1"/>
  <c r="W309" i="22" s="1"/>
  <c r="CU72" i="13"/>
  <c r="G309" i="22" s="1"/>
  <c r="CS72" i="13"/>
  <c r="CT72" i="13" s="1"/>
  <c r="F309" i="22" s="1"/>
  <c r="Y309" i="22" s="1"/>
  <c r="Z309" i="22" s="1"/>
  <c r="AA309" i="22" s="1"/>
  <c r="CR72" i="13"/>
  <c r="E309" i="22" s="1"/>
  <c r="CQ72" i="13"/>
  <c r="D309" i="22" s="1"/>
  <c r="Q309" i="22" s="1"/>
  <c r="R309" i="22" s="1"/>
  <c r="S309" i="22" s="1"/>
  <c r="CP72" i="13"/>
  <c r="C309" i="22" s="1"/>
  <c r="B72" i="13"/>
  <c r="A72" i="13"/>
  <c r="A309" i="22" s="1"/>
  <c r="AF309" i="22" s="1"/>
  <c r="CW71" i="13"/>
  <c r="I308" i="22" s="1"/>
  <c r="AC308" i="22" s="1"/>
  <c r="AD308" i="22" s="1"/>
  <c r="AE308" i="22" s="1"/>
  <c r="CV71" i="13"/>
  <c r="H308" i="22" s="1"/>
  <c r="U308" i="22" s="1"/>
  <c r="V308" i="22" s="1"/>
  <c r="W308" i="22" s="1"/>
  <c r="CU71" i="13"/>
  <c r="G308" i="22" s="1"/>
  <c r="CS71" i="13"/>
  <c r="CT71" i="13" s="1"/>
  <c r="F308" i="22" s="1"/>
  <c r="Y308" i="22" s="1"/>
  <c r="Z308" i="22" s="1"/>
  <c r="AA308" i="22" s="1"/>
  <c r="CR71" i="13"/>
  <c r="E308" i="22" s="1"/>
  <c r="CQ71" i="13"/>
  <c r="D308" i="22" s="1"/>
  <c r="Q308" i="22" s="1"/>
  <c r="R308" i="22" s="1"/>
  <c r="S308" i="22" s="1"/>
  <c r="CP71" i="13"/>
  <c r="C308" i="22" s="1"/>
  <c r="B71" i="13"/>
  <c r="A71" i="13"/>
  <c r="A308" i="22" s="1"/>
  <c r="AF308" i="22" s="1"/>
  <c r="CW70" i="13"/>
  <c r="I307" i="22" s="1"/>
  <c r="AC307" i="22" s="1"/>
  <c r="AD307" i="22" s="1"/>
  <c r="AE307" i="22" s="1"/>
  <c r="CV70" i="13"/>
  <c r="H307" i="22" s="1"/>
  <c r="U307" i="22" s="1"/>
  <c r="V307" i="22" s="1"/>
  <c r="W307" i="22" s="1"/>
  <c r="CU70" i="13"/>
  <c r="G307" i="22" s="1"/>
  <c r="CS70" i="13"/>
  <c r="CT70" i="13" s="1"/>
  <c r="F307" i="22" s="1"/>
  <c r="Y307" i="22" s="1"/>
  <c r="Z307" i="22" s="1"/>
  <c r="AA307" i="22" s="1"/>
  <c r="CR70" i="13"/>
  <c r="E307" i="22" s="1"/>
  <c r="CQ70" i="13"/>
  <c r="D307" i="22" s="1"/>
  <c r="Q307" i="22" s="1"/>
  <c r="R307" i="22" s="1"/>
  <c r="S307" i="22" s="1"/>
  <c r="CP70" i="13"/>
  <c r="C307" i="22" s="1"/>
  <c r="B70" i="13"/>
  <c r="A70" i="13"/>
  <c r="A307" i="22" s="1"/>
  <c r="AF307" i="22" s="1"/>
  <c r="CW69" i="13"/>
  <c r="CV69" i="13"/>
  <c r="H306" i="22" s="1"/>
  <c r="U306" i="22" s="1"/>
  <c r="V306" i="22" s="1"/>
  <c r="W306" i="22" s="1"/>
  <c r="CU69" i="13"/>
  <c r="G306" i="22" s="1"/>
  <c r="CS69" i="13"/>
  <c r="CT69" i="13" s="1"/>
  <c r="F306" i="22" s="1"/>
  <c r="Y306" i="22" s="1"/>
  <c r="Z306" i="22" s="1"/>
  <c r="AA306" i="22" s="1"/>
  <c r="CR69" i="13"/>
  <c r="E306" i="22" s="1"/>
  <c r="CQ69" i="13"/>
  <c r="D306" i="22" s="1"/>
  <c r="Q306" i="22" s="1"/>
  <c r="R306" i="22" s="1"/>
  <c r="S306" i="22" s="1"/>
  <c r="CP69" i="13"/>
  <c r="C306" i="22" s="1"/>
  <c r="B69" i="13"/>
  <c r="A69" i="13"/>
  <c r="A306" i="22" s="1"/>
  <c r="AF306" i="22" s="1"/>
  <c r="CW68" i="13"/>
  <c r="I305" i="22" s="1"/>
  <c r="AC305" i="22" s="1"/>
  <c r="AD305" i="22" s="1"/>
  <c r="AE305" i="22" s="1"/>
  <c r="CV68" i="13"/>
  <c r="H305" i="22" s="1"/>
  <c r="U305" i="22" s="1"/>
  <c r="V305" i="22" s="1"/>
  <c r="W305" i="22" s="1"/>
  <c r="CU68" i="13"/>
  <c r="G305" i="22" s="1"/>
  <c r="CS68" i="13"/>
  <c r="CR68" i="13"/>
  <c r="E305" i="22" s="1"/>
  <c r="CQ68" i="13"/>
  <c r="D305" i="22" s="1"/>
  <c r="Q305" i="22" s="1"/>
  <c r="R305" i="22" s="1"/>
  <c r="S305" i="22" s="1"/>
  <c r="CP68" i="13"/>
  <c r="C305" i="22" s="1"/>
  <c r="B68" i="13"/>
  <c r="A68" i="13"/>
  <c r="A305" i="22" s="1"/>
  <c r="AF305" i="22" s="1"/>
  <c r="CW67" i="13"/>
  <c r="I304" i="22" s="1"/>
  <c r="AC304" i="22" s="1"/>
  <c r="AD304" i="22" s="1"/>
  <c r="AE304" i="22" s="1"/>
  <c r="CV67" i="13"/>
  <c r="H304" i="22" s="1"/>
  <c r="U304" i="22" s="1"/>
  <c r="V304" i="22" s="1"/>
  <c r="W304" i="22" s="1"/>
  <c r="CU67" i="13"/>
  <c r="CS67" i="13"/>
  <c r="CT67" i="13" s="1"/>
  <c r="F304" i="22" s="1"/>
  <c r="Y304" i="22" s="1"/>
  <c r="Z304" i="22" s="1"/>
  <c r="AA304" i="22" s="1"/>
  <c r="CR67" i="13"/>
  <c r="CQ67" i="13"/>
  <c r="D304" i="22" s="1"/>
  <c r="Q304" i="22" s="1"/>
  <c r="R304" i="22" s="1"/>
  <c r="S304" i="22" s="1"/>
  <c r="CP67" i="13"/>
  <c r="C304" i="22" s="1"/>
  <c r="B67" i="13"/>
  <c r="A67" i="13"/>
  <c r="A304" i="22" s="1"/>
  <c r="AF304" i="22" s="1"/>
  <c r="CX66" i="13"/>
  <c r="J303" i="22" s="1"/>
  <c r="M303" i="22" s="1"/>
  <c r="N303" i="22" s="1"/>
  <c r="O303" i="22" s="1"/>
  <c r="CW66" i="13"/>
  <c r="I303" i="22" s="1"/>
  <c r="AC303" i="22" s="1"/>
  <c r="AD303" i="22" s="1"/>
  <c r="AE303" i="22" s="1"/>
  <c r="CV66" i="13"/>
  <c r="H303" i="22" s="1"/>
  <c r="U303" i="22" s="1"/>
  <c r="V303" i="22" s="1"/>
  <c r="W303" i="22" s="1"/>
  <c r="CU66" i="13"/>
  <c r="G303" i="22" s="1"/>
  <c r="CT66" i="13"/>
  <c r="F303" i="22" s="1"/>
  <c r="Y303" i="22" s="1"/>
  <c r="Z303" i="22" s="1"/>
  <c r="AA303" i="22" s="1"/>
  <c r="CS66" i="13"/>
  <c r="CR66" i="13"/>
  <c r="E303" i="22" s="1"/>
  <c r="CQ66" i="13"/>
  <c r="CP66" i="13"/>
  <c r="C303" i="22" s="1"/>
  <c r="B66" i="13"/>
  <c r="A66" i="13"/>
  <c r="A303" i="22" s="1"/>
  <c r="AF303" i="22" s="1"/>
  <c r="R61" i="13"/>
  <c r="S332" i="21" s="1"/>
  <c r="P61" i="13"/>
  <c r="Q332" i="21" s="1"/>
  <c r="O61" i="13"/>
  <c r="P332" i="21" s="1"/>
  <c r="N61" i="13"/>
  <c r="O332" i="21" s="1"/>
  <c r="M61" i="13"/>
  <c r="N332" i="21" s="1"/>
  <c r="L61" i="13"/>
  <c r="M332" i="21" s="1"/>
  <c r="AS332" i="21" s="1"/>
  <c r="AT332" i="21" s="1"/>
  <c r="AU332" i="21" s="1"/>
  <c r="K61" i="13"/>
  <c r="L332" i="21" s="1"/>
  <c r="J61" i="13"/>
  <c r="K332" i="21" s="1"/>
  <c r="I61" i="13"/>
  <c r="J332" i="21" s="1"/>
  <c r="AK332" i="21" s="1"/>
  <c r="AL332" i="21" s="1"/>
  <c r="AM332" i="21" s="1"/>
  <c r="H61" i="13"/>
  <c r="I332" i="21" s="1"/>
  <c r="AG332" i="21" s="1"/>
  <c r="AH332" i="21" s="1"/>
  <c r="AI332" i="21" s="1"/>
  <c r="G61" i="13"/>
  <c r="H332" i="21" s="1"/>
  <c r="F61" i="13"/>
  <c r="G332" i="21" s="1"/>
  <c r="E61" i="13"/>
  <c r="F332" i="21" s="1"/>
  <c r="AO332" i="21" s="1"/>
  <c r="AP332" i="21" s="1"/>
  <c r="AQ332" i="21" s="1"/>
  <c r="D61" i="13"/>
  <c r="E332" i="21" s="1"/>
  <c r="AW332" i="21" s="1"/>
  <c r="AX332" i="21" s="1"/>
  <c r="AY332" i="21" s="1"/>
  <c r="C61" i="13"/>
  <c r="D332" i="21" s="1"/>
  <c r="B61" i="13"/>
  <c r="B332" i="21" s="1"/>
  <c r="A61" i="13"/>
  <c r="A332" i="21" s="1"/>
  <c r="P60" i="13"/>
  <c r="Q331" i="21" s="1"/>
  <c r="O60" i="13"/>
  <c r="P331" i="21" s="1"/>
  <c r="N60" i="13"/>
  <c r="O331" i="21" s="1"/>
  <c r="M60" i="13"/>
  <c r="N331" i="21" s="1"/>
  <c r="L60" i="13"/>
  <c r="M331" i="21" s="1"/>
  <c r="AS331" i="21" s="1"/>
  <c r="AT331" i="21" s="1"/>
  <c r="AU331" i="21" s="1"/>
  <c r="K60" i="13"/>
  <c r="L331" i="21" s="1"/>
  <c r="J60" i="13"/>
  <c r="K331" i="21" s="1"/>
  <c r="I60" i="13"/>
  <c r="J331" i="21" s="1"/>
  <c r="AK331" i="21" s="1"/>
  <c r="AL331" i="21" s="1"/>
  <c r="AM331" i="21" s="1"/>
  <c r="H60" i="13"/>
  <c r="I331" i="21" s="1"/>
  <c r="AG331" i="21" s="1"/>
  <c r="AH331" i="21" s="1"/>
  <c r="AI331" i="21" s="1"/>
  <c r="G60" i="13"/>
  <c r="H331" i="21" s="1"/>
  <c r="F60" i="13"/>
  <c r="G331" i="21" s="1"/>
  <c r="E60" i="13"/>
  <c r="D60" i="13"/>
  <c r="E331" i="21" s="1"/>
  <c r="AW331" i="21" s="1"/>
  <c r="AX331" i="21" s="1"/>
  <c r="AY331" i="21" s="1"/>
  <c r="C60" i="13"/>
  <c r="D331" i="21" s="1"/>
  <c r="B60" i="13"/>
  <c r="B331" i="21" s="1"/>
  <c r="A60" i="13"/>
  <c r="A331" i="21" s="1"/>
  <c r="P59" i="13"/>
  <c r="Q330" i="21" s="1"/>
  <c r="O59" i="13"/>
  <c r="P330" i="21" s="1"/>
  <c r="N59" i="13"/>
  <c r="O330" i="21" s="1"/>
  <c r="M59" i="13"/>
  <c r="N330" i="21" s="1"/>
  <c r="L59" i="13"/>
  <c r="M330" i="21" s="1"/>
  <c r="AS330" i="21" s="1"/>
  <c r="AT330" i="21" s="1"/>
  <c r="AU330" i="21" s="1"/>
  <c r="K59" i="13"/>
  <c r="L330" i="21" s="1"/>
  <c r="J59" i="13"/>
  <c r="K330" i="21" s="1"/>
  <c r="I59" i="13"/>
  <c r="J330" i="21" s="1"/>
  <c r="AK330" i="21" s="1"/>
  <c r="AL330" i="21" s="1"/>
  <c r="AM330" i="21" s="1"/>
  <c r="H59" i="13"/>
  <c r="I330" i="21" s="1"/>
  <c r="AG330" i="21" s="1"/>
  <c r="AH330" i="21" s="1"/>
  <c r="AI330" i="21" s="1"/>
  <c r="G59" i="13"/>
  <c r="H330" i="21" s="1"/>
  <c r="F59" i="13"/>
  <c r="G330" i="21" s="1"/>
  <c r="E59" i="13"/>
  <c r="F330" i="21" s="1"/>
  <c r="AO330" i="21" s="1"/>
  <c r="AP330" i="21" s="1"/>
  <c r="AQ330" i="21" s="1"/>
  <c r="D59" i="13"/>
  <c r="E330" i="21" s="1"/>
  <c r="AW330" i="21" s="1"/>
  <c r="AX330" i="21" s="1"/>
  <c r="AY330" i="21" s="1"/>
  <c r="C59" i="13"/>
  <c r="D330" i="21" s="1"/>
  <c r="B59" i="13"/>
  <c r="B330" i="21" s="1"/>
  <c r="A59" i="13"/>
  <c r="A330" i="21" s="1"/>
  <c r="P58" i="13"/>
  <c r="Q329" i="21" s="1"/>
  <c r="O58" i="13"/>
  <c r="P329" i="21" s="1"/>
  <c r="N58" i="13"/>
  <c r="O329" i="21" s="1"/>
  <c r="M58" i="13"/>
  <c r="N329" i="21" s="1"/>
  <c r="L58" i="13"/>
  <c r="M329" i="21" s="1"/>
  <c r="AS329" i="21" s="1"/>
  <c r="AT329" i="21" s="1"/>
  <c r="AU329" i="21" s="1"/>
  <c r="K58" i="13"/>
  <c r="L329" i="21" s="1"/>
  <c r="J58" i="13"/>
  <c r="K329" i="21" s="1"/>
  <c r="I58" i="13"/>
  <c r="J329" i="21" s="1"/>
  <c r="AK329" i="21" s="1"/>
  <c r="AL329" i="21" s="1"/>
  <c r="AM329" i="21" s="1"/>
  <c r="H58" i="13"/>
  <c r="I329" i="21" s="1"/>
  <c r="AG329" i="21" s="1"/>
  <c r="AH329" i="21" s="1"/>
  <c r="AI329" i="21" s="1"/>
  <c r="G58" i="13"/>
  <c r="H329" i="21" s="1"/>
  <c r="F58" i="13"/>
  <c r="G329" i="21" s="1"/>
  <c r="E58" i="13"/>
  <c r="F329" i="21" s="1"/>
  <c r="AO329" i="21" s="1"/>
  <c r="AP329" i="21" s="1"/>
  <c r="AQ329" i="21" s="1"/>
  <c r="D58" i="13"/>
  <c r="E329" i="21" s="1"/>
  <c r="AW329" i="21" s="1"/>
  <c r="AX329" i="21" s="1"/>
  <c r="AY329" i="21" s="1"/>
  <c r="C58" i="13"/>
  <c r="D329" i="21" s="1"/>
  <c r="B58" i="13"/>
  <c r="B329" i="21" s="1"/>
  <c r="A58" i="13"/>
  <c r="A329" i="21" s="1"/>
  <c r="P57" i="13"/>
  <c r="Q328" i="21" s="1"/>
  <c r="O57" i="13"/>
  <c r="P328" i="21" s="1"/>
  <c r="N57" i="13"/>
  <c r="O328" i="21" s="1"/>
  <c r="M57" i="13"/>
  <c r="N328" i="21" s="1"/>
  <c r="L57" i="13"/>
  <c r="M328" i="21" s="1"/>
  <c r="AS328" i="21" s="1"/>
  <c r="AT328" i="21" s="1"/>
  <c r="AU328" i="21" s="1"/>
  <c r="K57" i="13"/>
  <c r="L328" i="21" s="1"/>
  <c r="J57" i="13"/>
  <c r="K328" i="21" s="1"/>
  <c r="I57" i="13"/>
  <c r="J328" i="21" s="1"/>
  <c r="AK328" i="21" s="1"/>
  <c r="AL328" i="21" s="1"/>
  <c r="AM328" i="21" s="1"/>
  <c r="H57" i="13"/>
  <c r="I328" i="21" s="1"/>
  <c r="AG328" i="21" s="1"/>
  <c r="AH328" i="21" s="1"/>
  <c r="AI328" i="21" s="1"/>
  <c r="G57" i="13"/>
  <c r="H328" i="21" s="1"/>
  <c r="F57" i="13"/>
  <c r="G328" i="21" s="1"/>
  <c r="E57" i="13"/>
  <c r="D57" i="13"/>
  <c r="E328" i="21" s="1"/>
  <c r="AW328" i="21" s="1"/>
  <c r="AX328" i="21" s="1"/>
  <c r="AY328" i="21" s="1"/>
  <c r="C57" i="13"/>
  <c r="D328" i="21" s="1"/>
  <c r="B57" i="13"/>
  <c r="B328" i="21" s="1"/>
  <c r="A57" i="13"/>
  <c r="A328" i="21" s="1"/>
  <c r="P56" i="13"/>
  <c r="Q327" i="21" s="1"/>
  <c r="O56" i="13"/>
  <c r="P327" i="21" s="1"/>
  <c r="N56" i="13"/>
  <c r="O327" i="21" s="1"/>
  <c r="M56" i="13"/>
  <c r="N327" i="21" s="1"/>
  <c r="L56" i="13"/>
  <c r="M327" i="21" s="1"/>
  <c r="AS327" i="21" s="1"/>
  <c r="AT327" i="21" s="1"/>
  <c r="AU327" i="21" s="1"/>
  <c r="K56" i="13"/>
  <c r="L327" i="21" s="1"/>
  <c r="J56" i="13"/>
  <c r="K327" i="21" s="1"/>
  <c r="I56" i="13"/>
  <c r="J327" i="21" s="1"/>
  <c r="AK327" i="21" s="1"/>
  <c r="AL327" i="21" s="1"/>
  <c r="AM327" i="21" s="1"/>
  <c r="H56" i="13"/>
  <c r="I327" i="21" s="1"/>
  <c r="AG327" i="21" s="1"/>
  <c r="AH327" i="21" s="1"/>
  <c r="AI327" i="21" s="1"/>
  <c r="G56" i="13"/>
  <c r="H327" i="21" s="1"/>
  <c r="F56" i="13"/>
  <c r="G327" i="21" s="1"/>
  <c r="E56" i="13"/>
  <c r="F327" i="21" s="1"/>
  <c r="AO327" i="21" s="1"/>
  <c r="AP327" i="21" s="1"/>
  <c r="AQ327" i="21" s="1"/>
  <c r="D56" i="13"/>
  <c r="E327" i="21" s="1"/>
  <c r="AW327" i="21" s="1"/>
  <c r="AX327" i="21" s="1"/>
  <c r="AY327" i="21" s="1"/>
  <c r="C56" i="13"/>
  <c r="D327" i="21" s="1"/>
  <c r="B56" i="13"/>
  <c r="B327" i="21" s="1"/>
  <c r="A56" i="13"/>
  <c r="A327" i="21" s="1"/>
  <c r="R55" i="13"/>
  <c r="S326" i="21" s="1"/>
  <c r="P55" i="13"/>
  <c r="Q326" i="21" s="1"/>
  <c r="O55" i="13"/>
  <c r="P326" i="21" s="1"/>
  <c r="N55" i="13"/>
  <c r="O326" i="21" s="1"/>
  <c r="M55" i="13"/>
  <c r="N326" i="21" s="1"/>
  <c r="L55" i="13"/>
  <c r="M326" i="21" s="1"/>
  <c r="AS326" i="21" s="1"/>
  <c r="AT326" i="21" s="1"/>
  <c r="AU326" i="21" s="1"/>
  <c r="K55" i="13"/>
  <c r="L326" i="21" s="1"/>
  <c r="J55" i="13"/>
  <c r="K326" i="21" s="1"/>
  <c r="I55" i="13"/>
  <c r="J326" i="21" s="1"/>
  <c r="AK326" i="21" s="1"/>
  <c r="AL326" i="21" s="1"/>
  <c r="AM326" i="21" s="1"/>
  <c r="H55" i="13"/>
  <c r="I326" i="21" s="1"/>
  <c r="AG326" i="21" s="1"/>
  <c r="AH326" i="21" s="1"/>
  <c r="AI326" i="21" s="1"/>
  <c r="G55" i="13"/>
  <c r="H326" i="21" s="1"/>
  <c r="F55" i="13"/>
  <c r="G326" i="21" s="1"/>
  <c r="E55" i="13"/>
  <c r="F326" i="21" s="1"/>
  <c r="AO326" i="21" s="1"/>
  <c r="AP326" i="21" s="1"/>
  <c r="AQ326" i="21" s="1"/>
  <c r="D55" i="13"/>
  <c r="E326" i="21" s="1"/>
  <c r="AW326" i="21" s="1"/>
  <c r="AX326" i="21" s="1"/>
  <c r="AY326" i="21" s="1"/>
  <c r="C55" i="13"/>
  <c r="D326" i="21" s="1"/>
  <c r="B55" i="13"/>
  <c r="B326" i="21" s="1"/>
  <c r="A55" i="13"/>
  <c r="A326" i="21" s="1"/>
  <c r="Q54" i="13"/>
  <c r="P54" i="13"/>
  <c r="Q325" i="21" s="1"/>
  <c r="O54" i="13"/>
  <c r="P325" i="21" s="1"/>
  <c r="N54" i="13"/>
  <c r="O325" i="21" s="1"/>
  <c r="M54" i="13"/>
  <c r="N325" i="21" s="1"/>
  <c r="L54" i="13"/>
  <c r="M325" i="21" s="1"/>
  <c r="AS325" i="21" s="1"/>
  <c r="AT325" i="21" s="1"/>
  <c r="AU325" i="21" s="1"/>
  <c r="K54" i="13"/>
  <c r="L325" i="21" s="1"/>
  <c r="J54" i="13"/>
  <c r="K325" i="21" s="1"/>
  <c r="I54" i="13"/>
  <c r="J325" i="21" s="1"/>
  <c r="AK325" i="21" s="1"/>
  <c r="AL325" i="21" s="1"/>
  <c r="AM325" i="21" s="1"/>
  <c r="H54" i="13"/>
  <c r="I325" i="21" s="1"/>
  <c r="AG325" i="21" s="1"/>
  <c r="AH325" i="21" s="1"/>
  <c r="AI325" i="21" s="1"/>
  <c r="G54" i="13"/>
  <c r="H325" i="21" s="1"/>
  <c r="F54" i="13"/>
  <c r="G325" i="21" s="1"/>
  <c r="E54" i="13"/>
  <c r="D54" i="13"/>
  <c r="E325" i="21" s="1"/>
  <c r="AW325" i="21" s="1"/>
  <c r="AX325" i="21" s="1"/>
  <c r="AY325" i="21" s="1"/>
  <c r="C54" i="13"/>
  <c r="D325" i="21" s="1"/>
  <c r="B54" i="13"/>
  <c r="B325" i="21" s="1"/>
  <c r="A54" i="13"/>
  <c r="A325" i="21" s="1"/>
  <c r="P53" i="13"/>
  <c r="Q324" i="21" s="1"/>
  <c r="O53" i="13"/>
  <c r="P324" i="21" s="1"/>
  <c r="N53" i="13"/>
  <c r="O324" i="21" s="1"/>
  <c r="M53" i="13"/>
  <c r="N324" i="21" s="1"/>
  <c r="L53" i="13"/>
  <c r="M324" i="21" s="1"/>
  <c r="AS324" i="21" s="1"/>
  <c r="AT324" i="21" s="1"/>
  <c r="AU324" i="21" s="1"/>
  <c r="K53" i="13"/>
  <c r="L324" i="21" s="1"/>
  <c r="J53" i="13"/>
  <c r="K324" i="21" s="1"/>
  <c r="I53" i="13"/>
  <c r="J324" i="21" s="1"/>
  <c r="AK324" i="21" s="1"/>
  <c r="AL324" i="21" s="1"/>
  <c r="AM324" i="21" s="1"/>
  <c r="H53" i="13"/>
  <c r="I324" i="21" s="1"/>
  <c r="AG324" i="21" s="1"/>
  <c r="AH324" i="21" s="1"/>
  <c r="AI324" i="21" s="1"/>
  <c r="G53" i="13"/>
  <c r="H324" i="21" s="1"/>
  <c r="F53" i="13"/>
  <c r="G324" i="21" s="1"/>
  <c r="E53" i="13"/>
  <c r="F324" i="21" s="1"/>
  <c r="AO324" i="21" s="1"/>
  <c r="AP324" i="21" s="1"/>
  <c r="AQ324" i="21" s="1"/>
  <c r="D53" i="13"/>
  <c r="E324" i="21" s="1"/>
  <c r="AW324" i="21" s="1"/>
  <c r="AX324" i="21" s="1"/>
  <c r="AY324" i="21" s="1"/>
  <c r="C53" i="13"/>
  <c r="D324" i="21" s="1"/>
  <c r="B53" i="13"/>
  <c r="B324" i="21" s="1"/>
  <c r="A53" i="13"/>
  <c r="A324" i="21" s="1"/>
  <c r="P52" i="13"/>
  <c r="Q323" i="21" s="1"/>
  <c r="O52" i="13"/>
  <c r="P323" i="21" s="1"/>
  <c r="N52" i="13"/>
  <c r="O323" i="21" s="1"/>
  <c r="M52" i="13"/>
  <c r="N323" i="21" s="1"/>
  <c r="L52" i="13"/>
  <c r="M323" i="21" s="1"/>
  <c r="AS323" i="21" s="1"/>
  <c r="AT323" i="21" s="1"/>
  <c r="AU323" i="21" s="1"/>
  <c r="K52" i="13"/>
  <c r="L323" i="21" s="1"/>
  <c r="J52" i="13"/>
  <c r="K323" i="21" s="1"/>
  <c r="I52" i="13"/>
  <c r="J323" i="21" s="1"/>
  <c r="AK323" i="21" s="1"/>
  <c r="AL323" i="21" s="1"/>
  <c r="AM323" i="21" s="1"/>
  <c r="H52" i="13"/>
  <c r="I323" i="21" s="1"/>
  <c r="AG323" i="21" s="1"/>
  <c r="AH323" i="21" s="1"/>
  <c r="AI323" i="21" s="1"/>
  <c r="G52" i="13"/>
  <c r="H323" i="21" s="1"/>
  <c r="F52" i="13"/>
  <c r="G323" i="21" s="1"/>
  <c r="E52" i="13"/>
  <c r="F323" i="21" s="1"/>
  <c r="AO323" i="21" s="1"/>
  <c r="AP323" i="21" s="1"/>
  <c r="AQ323" i="21" s="1"/>
  <c r="D52" i="13"/>
  <c r="E323" i="21" s="1"/>
  <c r="AW323" i="21" s="1"/>
  <c r="AX323" i="21" s="1"/>
  <c r="AY323" i="21" s="1"/>
  <c r="C52" i="13"/>
  <c r="D323" i="21" s="1"/>
  <c r="B52" i="13"/>
  <c r="B323" i="21" s="1"/>
  <c r="A52" i="13"/>
  <c r="A323" i="21" s="1"/>
  <c r="P51" i="13"/>
  <c r="Q322" i="21" s="1"/>
  <c r="O51" i="13"/>
  <c r="P322" i="21" s="1"/>
  <c r="N51" i="13"/>
  <c r="O322" i="21" s="1"/>
  <c r="M51" i="13"/>
  <c r="N322" i="21" s="1"/>
  <c r="L51" i="13"/>
  <c r="M322" i="21" s="1"/>
  <c r="AS322" i="21" s="1"/>
  <c r="AT322" i="21" s="1"/>
  <c r="AU322" i="21" s="1"/>
  <c r="K51" i="13"/>
  <c r="L322" i="21" s="1"/>
  <c r="J51" i="13"/>
  <c r="K322" i="21" s="1"/>
  <c r="I51" i="13"/>
  <c r="J322" i="21" s="1"/>
  <c r="AK322" i="21" s="1"/>
  <c r="AL322" i="21" s="1"/>
  <c r="AM322" i="21" s="1"/>
  <c r="H51" i="13"/>
  <c r="I322" i="21" s="1"/>
  <c r="AG322" i="21" s="1"/>
  <c r="AH322" i="21" s="1"/>
  <c r="AI322" i="21" s="1"/>
  <c r="G51" i="13"/>
  <c r="H322" i="21" s="1"/>
  <c r="F51" i="13"/>
  <c r="G322" i="21" s="1"/>
  <c r="E51" i="13"/>
  <c r="D51" i="13"/>
  <c r="E322" i="21" s="1"/>
  <c r="AW322" i="21" s="1"/>
  <c r="AX322" i="21" s="1"/>
  <c r="AY322" i="21" s="1"/>
  <c r="C51" i="13"/>
  <c r="D322" i="21" s="1"/>
  <c r="B51" i="13"/>
  <c r="B322" i="21" s="1"/>
  <c r="A51" i="13"/>
  <c r="A322" i="21" s="1"/>
  <c r="P50" i="13"/>
  <c r="Q321" i="21" s="1"/>
  <c r="O50" i="13"/>
  <c r="P321" i="21" s="1"/>
  <c r="N50" i="13"/>
  <c r="O321" i="21" s="1"/>
  <c r="M50" i="13"/>
  <c r="N321" i="21" s="1"/>
  <c r="L50" i="13"/>
  <c r="M321" i="21" s="1"/>
  <c r="AS321" i="21" s="1"/>
  <c r="AT321" i="21" s="1"/>
  <c r="AU321" i="21" s="1"/>
  <c r="K50" i="13"/>
  <c r="L321" i="21" s="1"/>
  <c r="J50" i="13"/>
  <c r="K321" i="21" s="1"/>
  <c r="I50" i="13"/>
  <c r="J321" i="21" s="1"/>
  <c r="AK321" i="21" s="1"/>
  <c r="AL321" i="21" s="1"/>
  <c r="AM321" i="21" s="1"/>
  <c r="H50" i="13"/>
  <c r="I321" i="21" s="1"/>
  <c r="AG321" i="21" s="1"/>
  <c r="AH321" i="21" s="1"/>
  <c r="AI321" i="21" s="1"/>
  <c r="G50" i="13"/>
  <c r="H321" i="21" s="1"/>
  <c r="F50" i="13"/>
  <c r="G321" i="21" s="1"/>
  <c r="E50" i="13"/>
  <c r="F321" i="21" s="1"/>
  <c r="AO321" i="21" s="1"/>
  <c r="AP321" i="21" s="1"/>
  <c r="AQ321" i="21" s="1"/>
  <c r="D50" i="13"/>
  <c r="E321" i="21" s="1"/>
  <c r="AW321" i="21" s="1"/>
  <c r="AX321" i="21" s="1"/>
  <c r="AY321" i="21" s="1"/>
  <c r="C50" i="13"/>
  <c r="D321" i="21" s="1"/>
  <c r="B50" i="13"/>
  <c r="B321" i="21" s="1"/>
  <c r="A50" i="13"/>
  <c r="A321" i="21" s="1"/>
  <c r="R49" i="13"/>
  <c r="S320" i="21" s="1"/>
  <c r="P49" i="13"/>
  <c r="Q320" i="21" s="1"/>
  <c r="O49" i="13"/>
  <c r="P320" i="21" s="1"/>
  <c r="N49" i="13"/>
  <c r="O320" i="21" s="1"/>
  <c r="M49" i="13"/>
  <c r="N320" i="21" s="1"/>
  <c r="L49" i="13"/>
  <c r="M320" i="21" s="1"/>
  <c r="AS320" i="21" s="1"/>
  <c r="AT320" i="21" s="1"/>
  <c r="AU320" i="21" s="1"/>
  <c r="K49" i="13"/>
  <c r="L320" i="21" s="1"/>
  <c r="J49" i="13"/>
  <c r="K320" i="21" s="1"/>
  <c r="I49" i="13"/>
  <c r="J320" i="21" s="1"/>
  <c r="AK320" i="21" s="1"/>
  <c r="AL320" i="21" s="1"/>
  <c r="AM320" i="21" s="1"/>
  <c r="H49" i="13"/>
  <c r="I320" i="21" s="1"/>
  <c r="AG320" i="21" s="1"/>
  <c r="AH320" i="21" s="1"/>
  <c r="AI320" i="21" s="1"/>
  <c r="G49" i="13"/>
  <c r="H320" i="21" s="1"/>
  <c r="F49" i="13"/>
  <c r="G320" i="21" s="1"/>
  <c r="E49" i="13"/>
  <c r="F320" i="21" s="1"/>
  <c r="AO320" i="21" s="1"/>
  <c r="AP320" i="21" s="1"/>
  <c r="AQ320" i="21" s="1"/>
  <c r="D49" i="13"/>
  <c r="E320" i="21" s="1"/>
  <c r="AW320" i="21" s="1"/>
  <c r="AX320" i="21" s="1"/>
  <c r="AY320" i="21" s="1"/>
  <c r="C49" i="13"/>
  <c r="D320" i="21" s="1"/>
  <c r="B49" i="13"/>
  <c r="B320" i="21" s="1"/>
  <c r="A49" i="13"/>
  <c r="A320" i="21" s="1"/>
  <c r="P48" i="13"/>
  <c r="Q319" i="21" s="1"/>
  <c r="O48" i="13"/>
  <c r="P319" i="21" s="1"/>
  <c r="N48" i="13"/>
  <c r="O319" i="21" s="1"/>
  <c r="M48" i="13"/>
  <c r="N319" i="21" s="1"/>
  <c r="L48" i="13"/>
  <c r="M319" i="21" s="1"/>
  <c r="AS319" i="21" s="1"/>
  <c r="AT319" i="21" s="1"/>
  <c r="AU319" i="21" s="1"/>
  <c r="K48" i="13"/>
  <c r="L319" i="21" s="1"/>
  <c r="J48" i="13"/>
  <c r="K319" i="21" s="1"/>
  <c r="I48" i="13"/>
  <c r="J319" i="21" s="1"/>
  <c r="AK319" i="21" s="1"/>
  <c r="AL319" i="21" s="1"/>
  <c r="AM319" i="21" s="1"/>
  <c r="H48" i="13"/>
  <c r="I319" i="21" s="1"/>
  <c r="AG319" i="21" s="1"/>
  <c r="AH319" i="21" s="1"/>
  <c r="AI319" i="21" s="1"/>
  <c r="G48" i="13"/>
  <c r="H319" i="21" s="1"/>
  <c r="F48" i="13"/>
  <c r="G319" i="21" s="1"/>
  <c r="E48" i="13"/>
  <c r="D48" i="13"/>
  <c r="E319" i="21" s="1"/>
  <c r="AW319" i="21" s="1"/>
  <c r="AX319" i="21" s="1"/>
  <c r="AY319" i="21" s="1"/>
  <c r="C48" i="13"/>
  <c r="D319" i="21" s="1"/>
  <c r="B48" i="13"/>
  <c r="B319" i="21" s="1"/>
  <c r="A48" i="13"/>
  <c r="A319" i="21" s="1"/>
  <c r="P47" i="13"/>
  <c r="Q318" i="21" s="1"/>
  <c r="O47" i="13"/>
  <c r="P318" i="21" s="1"/>
  <c r="N47" i="13"/>
  <c r="O318" i="21" s="1"/>
  <c r="M47" i="13"/>
  <c r="N318" i="21" s="1"/>
  <c r="L47" i="13"/>
  <c r="M318" i="21" s="1"/>
  <c r="AS318" i="21" s="1"/>
  <c r="AT318" i="21" s="1"/>
  <c r="AU318" i="21" s="1"/>
  <c r="K47" i="13"/>
  <c r="L318" i="21" s="1"/>
  <c r="J47" i="13"/>
  <c r="K318" i="21" s="1"/>
  <c r="I47" i="13"/>
  <c r="J318" i="21" s="1"/>
  <c r="AK318" i="21" s="1"/>
  <c r="AL318" i="21" s="1"/>
  <c r="AM318" i="21" s="1"/>
  <c r="H47" i="13"/>
  <c r="I318" i="21" s="1"/>
  <c r="AG318" i="21" s="1"/>
  <c r="AH318" i="21" s="1"/>
  <c r="AI318" i="21" s="1"/>
  <c r="G47" i="13"/>
  <c r="H318" i="21" s="1"/>
  <c r="F47" i="13"/>
  <c r="G318" i="21" s="1"/>
  <c r="E47" i="13"/>
  <c r="F318" i="21" s="1"/>
  <c r="AO318" i="21" s="1"/>
  <c r="AP318" i="21" s="1"/>
  <c r="AQ318" i="21" s="1"/>
  <c r="D47" i="13"/>
  <c r="E318" i="21" s="1"/>
  <c r="AW318" i="21" s="1"/>
  <c r="AX318" i="21" s="1"/>
  <c r="AY318" i="21" s="1"/>
  <c r="C47" i="13"/>
  <c r="D318" i="21" s="1"/>
  <c r="B47" i="13"/>
  <c r="B318" i="21" s="1"/>
  <c r="A47" i="13"/>
  <c r="A318" i="21" s="1"/>
  <c r="P46" i="13"/>
  <c r="Q317" i="21" s="1"/>
  <c r="O46" i="13"/>
  <c r="P317" i="21" s="1"/>
  <c r="N46" i="13"/>
  <c r="O317" i="21" s="1"/>
  <c r="M46" i="13"/>
  <c r="N317" i="21" s="1"/>
  <c r="L46" i="13"/>
  <c r="M317" i="21" s="1"/>
  <c r="AS317" i="21" s="1"/>
  <c r="AT317" i="21" s="1"/>
  <c r="AU317" i="21" s="1"/>
  <c r="K46" i="13"/>
  <c r="L317" i="21" s="1"/>
  <c r="J46" i="13"/>
  <c r="K317" i="21" s="1"/>
  <c r="I46" i="13"/>
  <c r="J317" i="21" s="1"/>
  <c r="AK317" i="21" s="1"/>
  <c r="AL317" i="21" s="1"/>
  <c r="AM317" i="21" s="1"/>
  <c r="H46" i="13"/>
  <c r="I317" i="21" s="1"/>
  <c r="AG317" i="21" s="1"/>
  <c r="AH317" i="21" s="1"/>
  <c r="AI317" i="21" s="1"/>
  <c r="G46" i="13"/>
  <c r="H317" i="21" s="1"/>
  <c r="F46" i="13"/>
  <c r="G317" i="21" s="1"/>
  <c r="E46" i="13"/>
  <c r="F317" i="21" s="1"/>
  <c r="AO317" i="21" s="1"/>
  <c r="AP317" i="21" s="1"/>
  <c r="AQ317" i="21" s="1"/>
  <c r="D46" i="13"/>
  <c r="E317" i="21" s="1"/>
  <c r="AW317" i="21" s="1"/>
  <c r="AX317" i="21" s="1"/>
  <c r="AY317" i="21" s="1"/>
  <c r="C46" i="13"/>
  <c r="D317" i="21" s="1"/>
  <c r="B46" i="13"/>
  <c r="B317" i="21" s="1"/>
  <c r="A46" i="13"/>
  <c r="A317" i="21" s="1"/>
  <c r="P45" i="13"/>
  <c r="Q316" i="21" s="1"/>
  <c r="O45" i="13"/>
  <c r="P316" i="21" s="1"/>
  <c r="N45" i="13"/>
  <c r="O316" i="21" s="1"/>
  <c r="M45" i="13"/>
  <c r="N316" i="21" s="1"/>
  <c r="L45" i="13"/>
  <c r="M316" i="21" s="1"/>
  <c r="AS316" i="21" s="1"/>
  <c r="AT316" i="21" s="1"/>
  <c r="AU316" i="21" s="1"/>
  <c r="K45" i="13"/>
  <c r="L316" i="21" s="1"/>
  <c r="J45" i="13"/>
  <c r="K316" i="21" s="1"/>
  <c r="I45" i="13"/>
  <c r="J316" i="21" s="1"/>
  <c r="AK316" i="21" s="1"/>
  <c r="AL316" i="21" s="1"/>
  <c r="AM316" i="21" s="1"/>
  <c r="H45" i="13"/>
  <c r="I316" i="21" s="1"/>
  <c r="AG316" i="21" s="1"/>
  <c r="AH316" i="21" s="1"/>
  <c r="AI316" i="21" s="1"/>
  <c r="G45" i="13"/>
  <c r="H316" i="21" s="1"/>
  <c r="F45" i="13"/>
  <c r="G316" i="21" s="1"/>
  <c r="E45" i="13"/>
  <c r="D45" i="13"/>
  <c r="E316" i="21" s="1"/>
  <c r="AW316" i="21" s="1"/>
  <c r="AX316" i="21" s="1"/>
  <c r="AY316" i="21" s="1"/>
  <c r="C45" i="13"/>
  <c r="D316" i="21" s="1"/>
  <c r="B45" i="13"/>
  <c r="B316" i="21" s="1"/>
  <c r="A45" i="13"/>
  <c r="A316" i="21" s="1"/>
  <c r="P44" i="13"/>
  <c r="Q315" i="21" s="1"/>
  <c r="O44" i="13"/>
  <c r="P315" i="21" s="1"/>
  <c r="N44" i="13"/>
  <c r="O315" i="21" s="1"/>
  <c r="M44" i="13"/>
  <c r="N315" i="21" s="1"/>
  <c r="L44" i="13"/>
  <c r="M315" i="21" s="1"/>
  <c r="AS315" i="21" s="1"/>
  <c r="AT315" i="21" s="1"/>
  <c r="AU315" i="21" s="1"/>
  <c r="K44" i="13"/>
  <c r="L315" i="21" s="1"/>
  <c r="J44" i="13"/>
  <c r="K315" i="21" s="1"/>
  <c r="I44" i="13"/>
  <c r="J315" i="21" s="1"/>
  <c r="AK315" i="21" s="1"/>
  <c r="AL315" i="21" s="1"/>
  <c r="AM315" i="21" s="1"/>
  <c r="H44" i="13"/>
  <c r="I315" i="21" s="1"/>
  <c r="AG315" i="21" s="1"/>
  <c r="AH315" i="21" s="1"/>
  <c r="AI315" i="21" s="1"/>
  <c r="G44" i="13"/>
  <c r="H315" i="21" s="1"/>
  <c r="F44" i="13"/>
  <c r="G315" i="21" s="1"/>
  <c r="E44" i="13"/>
  <c r="F315" i="21" s="1"/>
  <c r="AO315" i="21" s="1"/>
  <c r="AP315" i="21" s="1"/>
  <c r="AQ315" i="21" s="1"/>
  <c r="D44" i="13"/>
  <c r="E315" i="21" s="1"/>
  <c r="AW315" i="21" s="1"/>
  <c r="AX315" i="21" s="1"/>
  <c r="AY315" i="21" s="1"/>
  <c r="C44" i="13"/>
  <c r="D315" i="21" s="1"/>
  <c r="B44" i="13"/>
  <c r="B315" i="21" s="1"/>
  <c r="A44" i="13"/>
  <c r="A315" i="21" s="1"/>
  <c r="R43" i="13"/>
  <c r="S314" i="21" s="1"/>
  <c r="P43" i="13"/>
  <c r="Q314" i="21" s="1"/>
  <c r="O43" i="13"/>
  <c r="P314" i="21" s="1"/>
  <c r="N43" i="13"/>
  <c r="O314" i="21" s="1"/>
  <c r="M43" i="13"/>
  <c r="N314" i="21" s="1"/>
  <c r="L43" i="13"/>
  <c r="M314" i="21" s="1"/>
  <c r="AS314" i="21" s="1"/>
  <c r="AT314" i="21" s="1"/>
  <c r="AU314" i="21" s="1"/>
  <c r="K43" i="13"/>
  <c r="L314" i="21" s="1"/>
  <c r="J43" i="13"/>
  <c r="K314" i="21" s="1"/>
  <c r="I43" i="13"/>
  <c r="J314" i="21" s="1"/>
  <c r="AK314" i="21" s="1"/>
  <c r="AL314" i="21" s="1"/>
  <c r="AM314" i="21" s="1"/>
  <c r="H43" i="13"/>
  <c r="I314" i="21" s="1"/>
  <c r="AG314" i="21" s="1"/>
  <c r="AH314" i="21" s="1"/>
  <c r="AI314" i="21" s="1"/>
  <c r="G43" i="13"/>
  <c r="H314" i="21" s="1"/>
  <c r="F43" i="13"/>
  <c r="G314" i="21" s="1"/>
  <c r="E43" i="13"/>
  <c r="F314" i="21" s="1"/>
  <c r="AO314" i="21" s="1"/>
  <c r="AP314" i="21" s="1"/>
  <c r="AQ314" i="21" s="1"/>
  <c r="D43" i="13"/>
  <c r="E314" i="21" s="1"/>
  <c r="AW314" i="21" s="1"/>
  <c r="AX314" i="21" s="1"/>
  <c r="AY314" i="21" s="1"/>
  <c r="C43" i="13"/>
  <c r="D314" i="21" s="1"/>
  <c r="B43" i="13"/>
  <c r="B314" i="21" s="1"/>
  <c r="A43" i="13"/>
  <c r="A314" i="21" s="1"/>
  <c r="Q42" i="13"/>
  <c r="P42" i="13"/>
  <c r="Q313" i="21" s="1"/>
  <c r="O42" i="13"/>
  <c r="P313" i="21" s="1"/>
  <c r="N42" i="13"/>
  <c r="O313" i="21" s="1"/>
  <c r="M42" i="13"/>
  <c r="N313" i="21" s="1"/>
  <c r="L42" i="13"/>
  <c r="M313" i="21" s="1"/>
  <c r="AS313" i="21" s="1"/>
  <c r="AT313" i="21" s="1"/>
  <c r="AU313" i="21" s="1"/>
  <c r="K42" i="13"/>
  <c r="L313" i="21" s="1"/>
  <c r="J42" i="13"/>
  <c r="K313" i="21" s="1"/>
  <c r="I42" i="13"/>
  <c r="J313" i="21" s="1"/>
  <c r="AK313" i="21" s="1"/>
  <c r="AL313" i="21" s="1"/>
  <c r="AM313" i="21" s="1"/>
  <c r="H42" i="13"/>
  <c r="I313" i="21" s="1"/>
  <c r="AG313" i="21" s="1"/>
  <c r="AH313" i="21" s="1"/>
  <c r="AI313" i="21" s="1"/>
  <c r="G42" i="13"/>
  <c r="H313" i="21" s="1"/>
  <c r="F42" i="13"/>
  <c r="G313" i="21" s="1"/>
  <c r="E42" i="13"/>
  <c r="D42" i="13"/>
  <c r="E313" i="21" s="1"/>
  <c r="AW313" i="21" s="1"/>
  <c r="AX313" i="21" s="1"/>
  <c r="AY313" i="21" s="1"/>
  <c r="C42" i="13"/>
  <c r="D313" i="21" s="1"/>
  <c r="B42" i="13"/>
  <c r="B313" i="21" s="1"/>
  <c r="A42" i="13"/>
  <c r="A313" i="21" s="1"/>
  <c r="P41" i="13"/>
  <c r="Q312" i="21" s="1"/>
  <c r="O41" i="13"/>
  <c r="P312" i="21" s="1"/>
  <c r="N41" i="13"/>
  <c r="O312" i="21" s="1"/>
  <c r="M41" i="13"/>
  <c r="N312" i="21" s="1"/>
  <c r="L41" i="13"/>
  <c r="M312" i="21" s="1"/>
  <c r="AS312" i="21" s="1"/>
  <c r="AT312" i="21" s="1"/>
  <c r="AU312" i="21" s="1"/>
  <c r="K41" i="13"/>
  <c r="L312" i="21" s="1"/>
  <c r="J41" i="13"/>
  <c r="K312" i="21" s="1"/>
  <c r="I41" i="13"/>
  <c r="J312" i="21" s="1"/>
  <c r="AK312" i="21" s="1"/>
  <c r="AL312" i="21" s="1"/>
  <c r="AM312" i="21" s="1"/>
  <c r="H41" i="13"/>
  <c r="I312" i="21" s="1"/>
  <c r="AG312" i="21" s="1"/>
  <c r="AH312" i="21" s="1"/>
  <c r="AI312" i="21" s="1"/>
  <c r="G41" i="13"/>
  <c r="H312" i="21" s="1"/>
  <c r="F41" i="13"/>
  <c r="G312" i="21" s="1"/>
  <c r="E41" i="13"/>
  <c r="F312" i="21" s="1"/>
  <c r="AO312" i="21" s="1"/>
  <c r="AP312" i="21" s="1"/>
  <c r="AQ312" i="21" s="1"/>
  <c r="D41" i="13"/>
  <c r="E312" i="21" s="1"/>
  <c r="AW312" i="21" s="1"/>
  <c r="AX312" i="21" s="1"/>
  <c r="AY312" i="21" s="1"/>
  <c r="C41" i="13"/>
  <c r="D312" i="21" s="1"/>
  <c r="B41" i="13"/>
  <c r="B312" i="21" s="1"/>
  <c r="A41" i="13"/>
  <c r="A312" i="21" s="1"/>
  <c r="P40" i="13"/>
  <c r="Q311" i="21" s="1"/>
  <c r="O40" i="13"/>
  <c r="P311" i="21" s="1"/>
  <c r="N40" i="13"/>
  <c r="O311" i="21" s="1"/>
  <c r="M40" i="13"/>
  <c r="N311" i="21" s="1"/>
  <c r="L40" i="13"/>
  <c r="M311" i="21" s="1"/>
  <c r="AS311" i="21" s="1"/>
  <c r="AT311" i="21" s="1"/>
  <c r="AU311" i="21" s="1"/>
  <c r="K40" i="13"/>
  <c r="L311" i="21" s="1"/>
  <c r="J40" i="13"/>
  <c r="K311" i="21" s="1"/>
  <c r="I40" i="13"/>
  <c r="J311" i="21" s="1"/>
  <c r="AK311" i="21" s="1"/>
  <c r="AL311" i="21" s="1"/>
  <c r="AM311" i="21" s="1"/>
  <c r="H40" i="13"/>
  <c r="I311" i="21" s="1"/>
  <c r="AG311" i="21" s="1"/>
  <c r="AH311" i="21" s="1"/>
  <c r="AI311" i="21" s="1"/>
  <c r="G40" i="13"/>
  <c r="H311" i="21" s="1"/>
  <c r="F40" i="13"/>
  <c r="G311" i="21" s="1"/>
  <c r="E40" i="13"/>
  <c r="F311" i="21" s="1"/>
  <c r="AO311" i="21" s="1"/>
  <c r="AP311" i="21" s="1"/>
  <c r="AQ311" i="21" s="1"/>
  <c r="D40" i="13"/>
  <c r="E311" i="21" s="1"/>
  <c r="AW311" i="21" s="1"/>
  <c r="AX311" i="21" s="1"/>
  <c r="AY311" i="21" s="1"/>
  <c r="C40" i="13"/>
  <c r="D311" i="21" s="1"/>
  <c r="B40" i="13"/>
  <c r="B311" i="21" s="1"/>
  <c r="A40" i="13"/>
  <c r="A311" i="21" s="1"/>
  <c r="P39" i="13"/>
  <c r="Q310" i="21" s="1"/>
  <c r="O39" i="13"/>
  <c r="P310" i="21" s="1"/>
  <c r="N39" i="13"/>
  <c r="M39" i="13"/>
  <c r="N310" i="21" s="1"/>
  <c r="L39" i="13"/>
  <c r="M310" i="21" s="1"/>
  <c r="AS310" i="21" s="1"/>
  <c r="AT310" i="21" s="1"/>
  <c r="AU310" i="21" s="1"/>
  <c r="K39" i="13"/>
  <c r="L310" i="21" s="1"/>
  <c r="J39" i="13"/>
  <c r="K310" i="21" s="1"/>
  <c r="I39" i="13"/>
  <c r="J310" i="21" s="1"/>
  <c r="AK310" i="21" s="1"/>
  <c r="AL310" i="21" s="1"/>
  <c r="AM310" i="21" s="1"/>
  <c r="H39" i="13"/>
  <c r="I310" i="21" s="1"/>
  <c r="AG310" i="21" s="1"/>
  <c r="AH310" i="21" s="1"/>
  <c r="AI310" i="21" s="1"/>
  <c r="G39" i="13"/>
  <c r="H310" i="21" s="1"/>
  <c r="F39" i="13"/>
  <c r="G310" i="21" s="1"/>
  <c r="E39" i="13"/>
  <c r="D39" i="13"/>
  <c r="E310" i="21" s="1"/>
  <c r="AW310" i="21" s="1"/>
  <c r="AX310" i="21" s="1"/>
  <c r="AY310" i="21" s="1"/>
  <c r="C39" i="13"/>
  <c r="D310" i="21" s="1"/>
  <c r="B39" i="13"/>
  <c r="B310" i="21" s="1"/>
  <c r="A39" i="13"/>
  <c r="A310" i="21" s="1"/>
  <c r="P38" i="13"/>
  <c r="Q309" i="21" s="1"/>
  <c r="O38" i="13"/>
  <c r="P309" i="21" s="1"/>
  <c r="N38" i="13"/>
  <c r="O309" i="21" s="1"/>
  <c r="M38" i="13"/>
  <c r="L38" i="13"/>
  <c r="M309" i="21" s="1"/>
  <c r="AS309" i="21" s="1"/>
  <c r="AT309" i="21" s="1"/>
  <c r="AU309" i="21" s="1"/>
  <c r="K38" i="13"/>
  <c r="L309" i="21" s="1"/>
  <c r="J38" i="13"/>
  <c r="I38" i="13"/>
  <c r="J309" i="21" s="1"/>
  <c r="AK309" i="21" s="1"/>
  <c r="AL309" i="21" s="1"/>
  <c r="AM309" i="21" s="1"/>
  <c r="H38" i="13"/>
  <c r="I309" i="21" s="1"/>
  <c r="AG309" i="21" s="1"/>
  <c r="AH309" i="21" s="1"/>
  <c r="AI309" i="21" s="1"/>
  <c r="G38" i="13"/>
  <c r="H309" i="21" s="1"/>
  <c r="F38" i="13"/>
  <c r="G309" i="21" s="1"/>
  <c r="E38" i="13"/>
  <c r="F309" i="21" s="1"/>
  <c r="AO309" i="21" s="1"/>
  <c r="AP309" i="21" s="1"/>
  <c r="AQ309" i="21" s="1"/>
  <c r="D38" i="13"/>
  <c r="E309" i="21" s="1"/>
  <c r="AW309" i="21" s="1"/>
  <c r="AX309" i="21" s="1"/>
  <c r="AY309" i="21" s="1"/>
  <c r="C38" i="13"/>
  <c r="D309" i="21" s="1"/>
  <c r="B38" i="13"/>
  <c r="B309" i="21" s="1"/>
  <c r="A38" i="13"/>
  <c r="A309" i="21" s="1"/>
  <c r="R37" i="13"/>
  <c r="P37" i="13"/>
  <c r="Q308" i="21" s="1"/>
  <c r="O37" i="13"/>
  <c r="P308" i="21" s="1"/>
  <c r="N37" i="13"/>
  <c r="O308" i="21" s="1"/>
  <c r="M37" i="13"/>
  <c r="N308" i="21" s="1"/>
  <c r="L37" i="13"/>
  <c r="M308" i="21" s="1"/>
  <c r="AS308" i="21" s="1"/>
  <c r="AT308" i="21" s="1"/>
  <c r="AU308" i="21" s="1"/>
  <c r="K37" i="13"/>
  <c r="L308" i="21" s="1"/>
  <c r="J37" i="13"/>
  <c r="K308" i="21" s="1"/>
  <c r="I37" i="13"/>
  <c r="H37" i="13"/>
  <c r="I308" i="21" s="1"/>
  <c r="AG308" i="21" s="1"/>
  <c r="AH308" i="21" s="1"/>
  <c r="AI308" i="21" s="1"/>
  <c r="G37" i="13"/>
  <c r="H308" i="21" s="1"/>
  <c r="F37" i="13"/>
  <c r="E37" i="13"/>
  <c r="F308" i="21" s="1"/>
  <c r="AO308" i="21" s="1"/>
  <c r="AP308" i="21" s="1"/>
  <c r="AQ308" i="21" s="1"/>
  <c r="D37" i="13"/>
  <c r="E308" i="21" s="1"/>
  <c r="AW308" i="21" s="1"/>
  <c r="AX308" i="21" s="1"/>
  <c r="AY308" i="21" s="1"/>
  <c r="C37" i="13"/>
  <c r="D308" i="21" s="1"/>
  <c r="B37" i="13"/>
  <c r="B308" i="21" s="1"/>
  <c r="A37" i="13"/>
  <c r="A308" i="21" s="1"/>
  <c r="IV33" i="13"/>
  <c r="IU33" i="13"/>
  <c r="IT33" i="13"/>
  <c r="IS33" i="13"/>
  <c r="IR33" i="13"/>
  <c r="IQ33" i="13"/>
  <c r="IP33" i="13"/>
  <c r="IO33" i="13"/>
  <c r="IN33" i="13"/>
  <c r="IM33" i="13"/>
  <c r="IL33" i="13"/>
  <c r="IK33" i="13"/>
  <c r="IJ33" i="13"/>
  <c r="II33" i="13"/>
  <c r="IH33" i="13"/>
  <c r="IG33" i="13"/>
  <c r="IE33" i="13"/>
  <c r="ID33" i="13"/>
  <c r="IC33" i="13"/>
  <c r="IB33" i="13"/>
  <c r="IA33" i="13"/>
  <c r="HZ33" i="13"/>
  <c r="HY33" i="13"/>
  <c r="HX33" i="13"/>
  <c r="HW33" i="13"/>
  <c r="HV33" i="13"/>
  <c r="HU33" i="13"/>
  <c r="HT33" i="13"/>
  <c r="HS33" i="13"/>
  <c r="HR33" i="13"/>
  <c r="HQ33" i="13"/>
  <c r="HP33" i="13"/>
  <c r="HN33" i="13"/>
  <c r="HM33" i="13"/>
  <c r="HL33" i="13"/>
  <c r="HK33" i="13"/>
  <c r="HJ33" i="13"/>
  <c r="HI33" i="13"/>
  <c r="HH33" i="13"/>
  <c r="HG33" i="13"/>
  <c r="HF33" i="13"/>
  <c r="HE33" i="13"/>
  <c r="HD33" i="13"/>
  <c r="HC33" i="13"/>
  <c r="HB33" i="13"/>
  <c r="HA33" i="13"/>
  <c r="GZ33" i="13"/>
  <c r="GY33" i="13"/>
  <c r="GW33" i="13"/>
  <c r="GV33" i="13"/>
  <c r="GU33" i="13"/>
  <c r="GT33" i="13"/>
  <c r="GS33" i="13"/>
  <c r="GR33" i="13"/>
  <c r="GQ33" i="13"/>
  <c r="GP33" i="13"/>
  <c r="GO33" i="13"/>
  <c r="GN33" i="13"/>
  <c r="GM33" i="13"/>
  <c r="GL33" i="13"/>
  <c r="GK33" i="13"/>
  <c r="GJ33" i="13"/>
  <c r="GI33" i="13"/>
  <c r="GH33" i="13"/>
  <c r="GF33" i="13"/>
  <c r="GE33" i="13"/>
  <c r="GD33" i="13"/>
  <c r="GC33" i="13"/>
  <c r="GB33" i="13"/>
  <c r="GA33" i="13"/>
  <c r="FZ33" i="13"/>
  <c r="FY33" i="13"/>
  <c r="FX33" i="13"/>
  <c r="FW33" i="13"/>
  <c r="FV33" i="13"/>
  <c r="FU33" i="13"/>
  <c r="FT33" i="13"/>
  <c r="FS33" i="13"/>
  <c r="FR33" i="13"/>
  <c r="FQ33" i="13"/>
  <c r="FO33" i="13"/>
  <c r="FN33" i="13"/>
  <c r="FM33" i="13"/>
  <c r="FL33" i="13"/>
  <c r="FK33" i="13"/>
  <c r="FJ33" i="13"/>
  <c r="FI33" i="13"/>
  <c r="FH33" i="13"/>
  <c r="FG33" i="13"/>
  <c r="FF33" i="13"/>
  <c r="FE33" i="13"/>
  <c r="FD33" i="13"/>
  <c r="FC33" i="13"/>
  <c r="FB33" i="13"/>
  <c r="FA33" i="13"/>
  <c r="EZ33" i="13"/>
  <c r="EX33" i="13"/>
  <c r="EW33" i="13"/>
  <c r="EV33" i="13"/>
  <c r="EU33" i="13"/>
  <c r="ET33" i="13"/>
  <c r="ES33" i="13"/>
  <c r="ER33" i="13"/>
  <c r="EQ33" i="13"/>
  <c r="EP33" i="13"/>
  <c r="EO33" i="13"/>
  <c r="EN33" i="13"/>
  <c r="EM33" i="13"/>
  <c r="EL33" i="13"/>
  <c r="EK33" i="13"/>
  <c r="EJ33" i="13"/>
  <c r="EI33" i="13"/>
  <c r="EG33" i="13"/>
  <c r="EF33" i="13"/>
  <c r="EE33" i="13"/>
  <c r="ED33" i="13"/>
  <c r="EC33" i="13"/>
  <c r="EB33" i="13"/>
  <c r="EA33" i="13"/>
  <c r="DZ33" i="13"/>
  <c r="DY33" i="13"/>
  <c r="DX33" i="13"/>
  <c r="DW33" i="13"/>
  <c r="DV33" i="13"/>
  <c r="DU33" i="13"/>
  <c r="DT33" i="13"/>
  <c r="DS33" i="13"/>
  <c r="DR33" i="13"/>
  <c r="DP33" i="13"/>
  <c r="DO33" i="13"/>
  <c r="DN33" i="13"/>
  <c r="DM33" i="13"/>
  <c r="DL33" i="13"/>
  <c r="DK33" i="13"/>
  <c r="DJ33" i="13"/>
  <c r="DI33" i="13"/>
  <c r="DH33" i="13"/>
  <c r="DG33" i="13"/>
  <c r="DF33" i="13"/>
  <c r="DE33" i="13"/>
  <c r="DD33" i="13"/>
  <c r="DC33" i="13"/>
  <c r="DB33" i="13"/>
  <c r="DA33" i="13"/>
  <c r="CY33" i="13"/>
  <c r="CX33" i="13"/>
  <c r="CW33" i="13"/>
  <c r="CV33" i="13"/>
  <c r="CU33" i="13"/>
  <c r="CT33" i="13"/>
  <c r="CS33" i="13"/>
  <c r="CR33" i="13"/>
  <c r="CQ33" i="13"/>
  <c r="CP33" i="13"/>
  <c r="CO33" i="13"/>
  <c r="CN33" i="13"/>
  <c r="CM33" i="13"/>
  <c r="CL33" i="13"/>
  <c r="CK33" i="13"/>
  <c r="CJ33" i="13"/>
  <c r="CH33" i="13"/>
  <c r="CG33" i="13"/>
  <c r="CF33" i="13"/>
  <c r="CE33" i="13"/>
  <c r="CD33" i="13"/>
  <c r="CC33" i="13"/>
  <c r="CB33" i="13"/>
  <c r="CA33" i="13"/>
  <c r="BZ33" i="13"/>
  <c r="BY33" i="13"/>
  <c r="BX33" i="13"/>
  <c r="BW33" i="13"/>
  <c r="BV33" i="13"/>
  <c r="BU33" i="13"/>
  <c r="BT33" i="13"/>
  <c r="BS33" i="13"/>
  <c r="BQ33" i="13"/>
  <c r="BP33" i="13"/>
  <c r="BO33" i="13"/>
  <c r="BN33" i="13"/>
  <c r="BM33" i="13"/>
  <c r="BL33" i="13"/>
  <c r="BK33" i="13"/>
  <c r="BJ33" i="13"/>
  <c r="BI33" i="13"/>
  <c r="BH33" i="13"/>
  <c r="BG33" i="13"/>
  <c r="BF33" i="13"/>
  <c r="BE33" i="13"/>
  <c r="BD33" i="13"/>
  <c r="BC33" i="13"/>
  <c r="BB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AI32" i="13"/>
  <c r="AH32" i="13"/>
  <c r="R32" i="13"/>
  <c r="Q32" i="13"/>
  <c r="Q61" i="13" s="1"/>
  <c r="AI31" i="13"/>
  <c r="AH31" i="13"/>
  <c r="Q60" i="13" s="1"/>
  <c r="R31" i="13"/>
  <c r="R60" i="13" s="1"/>
  <c r="S331" i="21" s="1"/>
  <c r="Q31" i="13"/>
  <c r="AI30" i="13"/>
  <c r="AH30" i="13"/>
  <c r="R30" i="13"/>
  <c r="R59" i="13" s="1"/>
  <c r="S330" i="21" s="1"/>
  <c r="Q30" i="13"/>
  <c r="Q59" i="13" s="1"/>
  <c r="AI29" i="13"/>
  <c r="AH29" i="13"/>
  <c r="R29" i="13"/>
  <c r="R58" i="13" s="1"/>
  <c r="S329" i="21" s="1"/>
  <c r="Q29" i="13"/>
  <c r="Q58" i="13" s="1"/>
  <c r="AI28" i="13"/>
  <c r="AH28" i="13"/>
  <c r="R28" i="13"/>
  <c r="R57" i="13" s="1"/>
  <c r="S328" i="21" s="1"/>
  <c r="Q28" i="13"/>
  <c r="Q57" i="13" s="1"/>
  <c r="AI27" i="13"/>
  <c r="AH27" i="13"/>
  <c r="R27" i="13"/>
  <c r="R56" i="13" s="1"/>
  <c r="S327" i="21" s="1"/>
  <c r="Q27" i="13"/>
  <c r="Q56" i="13" s="1"/>
  <c r="AI26" i="13"/>
  <c r="AH26" i="13"/>
  <c r="R26" i="13"/>
  <c r="Q26" i="13"/>
  <c r="Q55" i="13" s="1"/>
  <c r="AI25" i="13"/>
  <c r="AH25" i="13"/>
  <c r="R25" i="13"/>
  <c r="R54" i="13" s="1"/>
  <c r="S325" i="21" s="1"/>
  <c r="Q25" i="13"/>
  <c r="AI24" i="13"/>
  <c r="AH24" i="13"/>
  <c r="R24" i="13"/>
  <c r="R53" i="13" s="1"/>
  <c r="S324" i="21" s="1"/>
  <c r="Q24" i="13"/>
  <c r="Q53" i="13" s="1"/>
  <c r="AI23" i="13"/>
  <c r="AH23" i="13"/>
  <c r="R23" i="13"/>
  <c r="R52" i="13" s="1"/>
  <c r="S323" i="21" s="1"/>
  <c r="Q23" i="13"/>
  <c r="Q52" i="13" s="1"/>
  <c r="AI22" i="13"/>
  <c r="AH22" i="13"/>
  <c r="Q51" i="13" s="1"/>
  <c r="R22" i="13"/>
  <c r="R51" i="13" s="1"/>
  <c r="S322" i="21" s="1"/>
  <c r="Q22" i="13"/>
  <c r="AI21" i="13"/>
  <c r="AH21" i="13"/>
  <c r="R21" i="13"/>
  <c r="R50" i="13" s="1"/>
  <c r="S321" i="21" s="1"/>
  <c r="Q21" i="13"/>
  <c r="Q50" i="13" s="1"/>
  <c r="AI20" i="13"/>
  <c r="AH20" i="13"/>
  <c r="R20" i="13"/>
  <c r="Q20" i="13"/>
  <c r="Q49" i="13" s="1"/>
  <c r="AI19" i="13"/>
  <c r="AH19" i="13"/>
  <c r="Q48" i="13" s="1"/>
  <c r="R19" i="13"/>
  <c r="R48" i="13" s="1"/>
  <c r="S319" i="21" s="1"/>
  <c r="Q19" i="13"/>
  <c r="AI18" i="13"/>
  <c r="AH18" i="13"/>
  <c r="R18" i="13"/>
  <c r="R47" i="13" s="1"/>
  <c r="S318" i="21" s="1"/>
  <c r="Q18" i="13"/>
  <c r="Q47" i="13" s="1"/>
  <c r="AI17" i="13"/>
  <c r="AH17" i="13"/>
  <c r="R17" i="13"/>
  <c r="R46" i="13" s="1"/>
  <c r="S317" i="21" s="1"/>
  <c r="Q17" i="13"/>
  <c r="Q46" i="13" s="1"/>
  <c r="AI16" i="13"/>
  <c r="AH16" i="13"/>
  <c r="R16" i="13"/>
  <c r="R45" i="13" s="1"/>
  <c r="S316" i="21" s="1"/>
  <c r="Q16" i="13"/>
  <c r="Q45" i="13" s="1"/>
  <c r="AI15" i="13"/>
  <c r="AH15" i="13"/>
  <c r="R15" i="13"/>
  <c r="R44" i="13" s="1"/>
  <c r="S315" i="21" s="1"/>
  <c r="Q15" i="13"/>
  <c r="Q44" i="13" s="1"/>
  <c r="AI14" i="13"/>
  <c r="AH14" i="13"/>
  <c r="R14" i="13"/>
  <c r="Q14" i="13"/>
  <c r="Q43" i="13" s="1"/>
  <c r="AI13" i="13"/>
  <c r="AH13" i="13"/>
  <c r="R13" i="13"/>
  <c r="R42" i="13" s="1"/>
  <c r="S313" i="21" s="1"/>
  <c r="Q13" i="13"/>
  <c r="AI12" i="13"/>
  <c r="AH12" i="13"/>
  <c r="R12" i="13"/>
  <c r="R41" i="13" s="1"/>
  <c r="S312" i="21" s="1"/>
  <c r="Q12" i="13"/>
  <c r="Q41" i="13" s="1"/>
  <c r="AI11" i="13"/>
  <c r="AH11" i="13"/>
  <c r="R11" i="13"/>
  <c r="R40" i="13" s="1"/>
  <c r="S311" i="21" s="1"/>
  <c r="Q11" i="13"/>
  <c r="Q40" i="13" s="1"/>
  <c r="AI10" i="13"/>
  <c r="AH10" i="13"/>
  <c r="Q39" i="13" s="1"/>
  <c r="R10" i="13"/>
  <c r="Q10" i="13"/>
  <c r="AI9" i="13"/>
  <c r="AH9" i="13"/>
  <c r="R9" i="13"/>
  <c r="R38" i="13" s="1"/>
  <c r="S309" i="21" s="1"/>
  <c r="Q9" i="13"/>
  <c r="Q38" i="13" s="1"/>
  <c r="AI8" i="13"/>
  <c r="AH8" i="13"/>
  <c r="R8" i="13"/>
  <c r="Q8" i="13"/>
  <c r="G111" i="12"/>
  <c r="G14" i="23" s="1"/>
  <c r="J14" i="23" s="1"/>
  <c r="F111" i="12"/>
  <c r="F14" i="23" s="1"/>
  <c r="E111" i="12"/>
  <c r="E14" i="23" s="1"/>
  <c r="D111" i="12"/>
  <c r="D14" i="23" s="1"/>
  <c r="C111" i="12"/>
  <c r="C14" i="23" s="1"/>
  <c r="B111" i="12"/>
  <c r="B14" i="23" s="1"/>
  <c r="CX90" i="12"/>
  <c r="J302" i="22" s="1"/>
  <c r="M302" i="22" s="1"/>
  <c r="N302" i="22" s="1"/>
  <c r="O302" i="22" s="1"/>
  <c r="CW90" i="12"/>
  <c r="I302" i="22" s="1"/>
  <c r="AC302" i="22" s="1"/>
  <c r="AD302" i="22" s="1"/>
  <c r="AE302" i="22" s="1"/>
  <c r="CV90" i="12"/>
  <c r="H302" i="22" s="1"/>
  <c r="U302" i="22" s="1"/>
  <c r="V302" i="22" s="1"/>
  <c r="W302" i="22" s="1"/>
  <c r="CU90" i="12"/>
  <c r="G302" i="22" s="1"/>
  <c r="CT90" i="12"/>
  <c r="F302" i="22" s="1"/>
  <c r="Y302" i="22" s="1"/>
  <c r="Z302" i="22" s="1"/>
  <c r="AA302" i="22" s="1"/>
  <c r="CS90" i="12"/>
  <c r="CR90" i="12"/>
  <c r="E302" i="22" s="1"/>
  <c r="CQ90" i="12"/>
  <c r="D302" i="22" s="1"/>
  <c r="Q302" i="22" s="1"/>
  <c r="R302" i="22" s="1"/>
  <c r="S302" i="22" s="1"/>
  <c r="CP90" i="12"/>
  <c r="C302" i="22" s="1"/>
  <c r="B90" i="12"/>
  <c r="A90" i="12"/>
  <c r="A302" i="22" s="1"/>
  <c r="AF302" i="22" s="1"/>
  <c r="CX89" i="12"/>
  <c r="J301" i="22" s="1"/>
  <c r="M301" i="22" s="1"/>
  <c r="N301" i="22" s="1"/>
  <c r="O301" i="22" s="1"/>
  <c r="CW89" i="12"/>
  <c r="I301" i="22" s="1"/>
  <c r="AC301" i="22" s="1"/>
  <c r="AD301" i="22" s="1"/>
  <c r="AE301" i="22" s="1"/>
  <c r="CV89" i="12"/>
  <c r="H301" i="22" s="1"/>
  <c r="U301" i="22" s="1"/>
  <c r="V301" i="22" s="1"/>
  <c r="W301" i="22" s="1"/>
  <c r="CU89" i="12"/>
  <c r="G301" i="22" s="1"/>
  <c r="CS89" i="12"/>
  <c r="CT89" i="12" s="1"/>
  <c r="F301" i="22" s="1"/>
  <c r="Y301" i="22" s="1"/>
  <c r="Z301" i="22" s="1"/>
  <c r="AA301" i="22" s="1"/>
  <c r="CR89" i="12"/>
  <c r="E301" i="22" s="1"/>
  <c r="CQ89" i="12"/>
  <c r="D301" i="22" s="1"/>
  <c r="Q301" i="22" s="1"/>
  <c r="R301" i="22" s="1"/>
  <c r="S301" i="22" s="1"/>
  <c r="CP89" i="12"/>
  <c r="C301" i="22" s="1"/>
  <c r="B89" i="12"/>
  <c r="A89" i="12"/>
  <c r="A301" i="22" s="1"/>
  <c r="AF301" i="22" s="1"/>
  <c r="CW88" i="12"/>
  <c r="I300" i="22" s="1"/>
  <c r="AC300" i="22" s="1"/>
  <c r="AD300" i="22" s="1"/>
  <c r="AE300" i="22" s="1"/>
  <c r="CV88" i="12"/>
  <c r="H300" i="22" s="1"/>
  <c r="U300" i="22" s="1"/>
  <c r="V300" i="22" s="1"/>
  <c r="W300" i="22" s="1"/>
  <c r="CU88" i="12"/>
  <c r="G300" i="22" s="1"/>
  <c r="CT88" i="12"/>
  <c r="F300" i="22" s="1"/>
  <c r="Y300" i="22" s="1"/>
  <c r="Z300" i="22" s="1"/>
  <c r="AA300" i="22" s="1"/>
  <c r="CS88" i="12"/>
  <c r="CR88" i="12"/>
  <c r="E300" i="22" s="1"/>
  <c r="CQ88" i="12"/>
  <c r="D300" i="22" s="1"/>
  <c r="Q300" i="22" s="1"/>
  <c r="R300" i="22" s="1"/>
  <c r="S300" i="22" s="1"/>
  <c r="CP88" i="12"/>
  <c r="C300" i="22" s="1"/>
  <c r="B88" i="12"/>
  <c r="A88" i="12"/>
  <c r="A300" i="22" s="1"/>
  <c r="AF300" i="22" s="1"/>
  <c r="CW87" i="12"/>
  <c r="I299" i="22" s="1"/>
  <c r="AC299" i="22" s="1"/>
  <c r="AD299" i="22" s="1"/>
  <c r="AE299" i="22" s="1"/>
  <c r="CV87" i="12"/>
  <c r="H299" i="22" s="1"/>
  <c r="U299" i="22" s="1"/>
  <c r="V299" i="22" s="1"/>
  <c r="W299" i="22" s="1"/>
  <c r="CU87" i="12"/>
  <c r="G299" i="22" s="1"/>
  <c r="CS87" i="12"/>
  <c r="CT87" i="12" s="1"/>
  <c r="F299" i="22" s="1"/>
  <c r="Y299" i="22" s="1"/>
  <c r="Z299" i="22" s="1"/>
  <c r="AA299" i="22" s="1"/>
  <c r="CR87" i="12"/>
  <c r="E299" i="22" s="1"/>
  <c r="CQ87" i="12"/>
  <c r="D299" i="22" s="1"/>
  <c r="Q299" i="22" s="1"/>
  <c r="R299" i="22" s="1"/>
  <c r="S299" i="22" s="1"/>
  <c r="CP87" i="12"/>
  <c r="C299" i="22" s="1"/>
  <c r="B87" i="12"/>
  <c r="A87" i="12"/>
  <c r="A299" i="22" s="1"/>
  <c r="AF299" i="22" s="1"/>
  <c r="CW86" i="12"/>
  <c r="I298" i="22" s="1"/>
  <c r="AC298" i="22" s="1"/>
  <c r="AD298" i="22" s="1"/>
  <c r="AE298" i="22" s="1"/>
  <c r="CV86" i="12"/>
  <c r="H298" i="22" s="1"/>
  <c r="U298" i="22" s="1"/>
  <c r="V298" i="22" s="1"/>
  <c r="W298" i="22" s="1"/>
  <c r="CU86" i="12"/>
  <c r="G298" i="22" s="1"/>
  <c r="CS86" i="12"/>
  <c r="CT86" i="12" s="1"/>
  <c r="F298" i="22" s="1"/>
  <c r="Y298" i="22" s="1"/>
  <c r="Z298" i="22" s="1"/>
  <c r="AA298" i="22" s="1"/>
  <c r="CR86" i="12"/>
  <c r="E298" i="22" s="1"/>
  <c r="CQ86" i="12"/>
  <c r="D298" i="22" s="1"/>
  <c r="Q298" i="22" s="1"/>
  <c r="R298" i="22" s="1"/>
  <c r="S298" i="22" s="1"/>
  <c r="CP86" i="12"/>
  <c r="C298" i="22" s="1"/>
  <c r="B86" i="12"/>
  <c r="A86" i="12"/>
  <c r="A298" i="22" s="1"/>
  <c r="AF298" i="22" s="1"/>
  <c r="CW85" i="12"/>
  <c r="I297" i="22" s="1"/>
  <c r="AC297" i="22" s="1"/>
  <c r="AD297" i="22" s="1"/>
  <c r="AE297" i="22" s="1"/>
  <c r="CV85" i="12"/>
  <c r="H297" i="22" s="1"/>
  <c r="U297" i="22" s="1"/>
  <c r="V297" i="22" s="1"/>
  <c r="W297" i="22" s="1"/>
  <c r="CU85" i="12"/>
  <c r="G297" i="22" s="1"/>
  <c r="CT85" i="12"/>
  <c r="F297" i="22" s="1"/>
  <c r="Y297" i="22" s="1"/>
  <c r="Z297" i="22" s="1"/>
  <c r="AA297" i="22" s="1"/>
  <c r="CS85" i="12"/>
  <c r="CR85" i="12"/>
  <c r="E297" i="22" s="1"/>
  <c r="CQ85" i="12"/>
  <c r="D297" i="22" s="1"/>
  <c r="Q297" i="22" s="1"/>
  <c r="R297" i="22" s="1"/>
  <c r="S297" i="22" s="1"/>
  <c r="CP85" i="12"/>
  <c r="C297" i="22" s="1"/>
  <c r="B85" i="12"/>
  <c r="A85" i="12"/>
  <c r="A297" i="22" s="1"/>
  <c r="AF297" i="22" s="1"/>
  <c r="CW84" i="12"/>
  <c r="I296" i="22" s="1"/>
  <c r="AC296" i="22" s="1"/>
  <c r="AD296" i="22" s="1"/>
  <c r="AE296" i="22" s="1"/>
  <c r="CV84" i="12"/>
  <c r="H296" i="22" s="1"/>
  <c r="U296" i="22" s="1"/>
  <c r="V296" i="22" s="1"/>
  <c r="W296" i="22" s="1"/>
  <c r="CU84" i="12"/>
  <c r="G296" i="22" s="1"/>
  <c r="CS84" i="12"/>
  <c r="CR84" i="12"/>
  <c r="E296" i="22" s="1"/>
  <c r="CQ84" i="12"/>
  <c r="D296" i="22" s="1"/>
  <c r="Q296" i="22" s="1"/>
  <c r="R296" i="22" s="1"/>
  <c r="S296" i="22" s="1"/>
  <c r="CP84" i="12"/>
  <c r="C296" i="22" s="1"/>
  <c r="B84" i="12"/>
  <c r="A84" i="12"/>
  <c r="A296" i="22" s="1"/>
  <c r="AF296" i="22" s="1"/>
  <c r="CW83" i="12"/>
  <c r="I295" i="22" s="1"/>
  <c r="AC295" i="22" s="1"/>
  <c r="AD295" i="22" s="1"/>
  <c r="AE295" i="22" s="1"/>
  <c r="CV83" i="12"/>
  <c r="H295" i="22" s="1"/>
  <c r="U295" i="22" s="1"/>
  <c r="V295" i="22" s="1"/>
  <c r="W295" i="22" s="1"/>
  <c r="CU83" i="12"/>
  <c r="CS83" i="12"/>
  <c r="CT83" i="12" s="1"/>
  <c r="F295" i="22" s="1"/>
  <c r="Y295" i="22" s="1"/>
  <c r="Z295" i="22" s="1"/>
  <c r="AA295" i="22" s="1"/>
  <c r="CR83" i="12"/>
  <c r="E295" i="22" s="1"/>
  <c r="CQ83" i="12"/>
  <c r="D295" i="22" s="1"/>
  <c r="Q295" i="22" s="1"/>
  <c r="R295" i="22" s="1"/>
  <c r="S295" i="22" s="1"/>
  <c r="CP83" i="12"/>
  <c r="C295" i="22" s="1"/>
  <c r="B83" i="12"/>
  <c r="A83" i="12"/>
  <c r="A295" i="22" s="1"/>
  <c r="AF295" i="22" s="1"/>
  <c r="CW82" i="12"/>
  <c r="I294" i="22" s="1"/>
  <c r="AC294" i="22" s="1"/>
  <c r="AD294" i="22" s="1"/>
  <c r="AE294" i="22" s="1"/>
  <c r="CV82" i="12"/>
  <c r="H294" i="22" s="1"/>
  <c r="U294" i="22" s="1"/>
  <c r="V294" i="22" s="1"/>
  <c r="W294" i="22" s="1"/>
  <c r="CU82" i="12"/>
  <c r="G294" i="22" s="1"/>
  <c r="CS82" i="12"/>
  <c r="CX82" i="12" s="1"/>
  <c r="J294" i="22" s="1"/>
  <c r="M294" i="22" s="1"/>
  <c r="N294" i="22" s="1"/>
  <c r="O294" i="22" s="1"/>
  <c r="CR82" i="12"/>
  <c r="E294" i="22" s="1"/>
  <c r="CQ82" i="12"/>
  <c r="D294" i="22" s="1"/>
  <c r="Q294" i="22" s="1"/>
  <c r="R294" i="22" s="1"/>
  <c r="S294" i="22" s="1"/>
  <c r="CP82" i="12"/>
  <c r="C294" i="22" s="1"/>
  <c r="B82" i="12"/>
  <c r="A82" i="12"/>
  <c r="A294" i="22" s="1"/>
  <c r="AF294" i="22" s="1"/>
  <c r="CW81" i="12"/>
  <c r="I293" i="22" s="1"/>
  <c r="AC293" i="22" s="1"/>
  <c r="AD293" i="22" s="1"/>
  <c r="AE293" i="22" s="1"/>
  <c r="CV81" i="12"/>
  <c r="H293" i="22" s="1"/>
  <c r="U293" i="22" s="1"/>
  <c r="V293" i="22" s="1"/>
  <c r="W293" i="22" s="1"/>
  <c r="CU81" i="12"/>
  <c r="G293" i="22" s="1"/>
  <c r="CS81" i="12"/>
  <c r="CT81" i="12" s="1"/>
  <c r="F293" i="22" s="1"/>
  <c r="Y293" i="22" s="1"/>
  <c r="Z293" i="22" s="1"/>
  <c r="AA293" i="22" s="1"/>
  <c r="CR81" i="12"/>
  <c r="E293" i="22" s="1"/>
  <c r="CQ81" i="12"/>
  <c r="D293" i="22" s="1"/>
  <c r="Q293" i="22" s="1"/>
  <c r="R293" i="22" s="1"/>
  <c r="S293" i="22" s="1"/>
  <c r="CP81" i="12"/>
  <c r="C293" i="22" s="1"/>
  <c r="B81" i="12"/>
  <c r="A81" i="12"/>
  <c r="A293" i="22" s="1"/>
  <c r="AF293" i="22" s="1"/>
  <c r="CW80" i="12"/>
  <c r="I292" i="22" s="1"/>
  <c r="AC292" i="22" s="1"/>
  <c r="AD292" i="22" s="1"/>
  <c r="AE292" i="22" s="1"/>
  <c r="CV80" i="12"/>
  <c r="H292" i="22" s="1"/>
  <c r="U292" i="22" s="1"/>
  <c r="V292" i="22" s="1"/>
  <c r="W292" i="22" s="1"/>
  <c r="CU80" i="12"/>
  <c r="G292" i="22" s="1"/>
  <c r="CS80" i="12"/>
  <c r="CT80" i="12" s="1"/>
  <c r="F292" i="22" s="1"/>
  <c r="Y292" i="22" s="1"/>
  <c r="Z292" i="22" s="1"/>
  <c r="AA292" i="22" s="1"/>
  <c r="CR80" i="12"/>
  <c r="E292" i="22" s="1"/>
  <c r="CQ80" i="12"/>
  <c r="D292" i="22" s="1"/>
  <c r="Q292" i="22" s="1"/>
  <c r="R292" i="22" s="1"/>
  <c r="S292" i="22" s="1"/>
  <c r="CP80" i="12"/>
  <c r="C292" i="22" s="1"/>
  <c r="B80" i="12"/>
  <c r="A80" i="12"/>
  <c r="A292" i="22" s="1"/>
  <c r="AF292" i="22" s="1"/>
  <c r="CW79" i="12"/>
  <c r="I291" i="22" s="1"/>
  <c r="AC291" i="22" s="1"/>
  <c r="AD291" i="22" s="1"/>
  <c r="AE291" i="22" s="1"/>
  <c r="CV79" i="12"/>
  <c r="H291" i="22" s="1"/>
  <c r="U291" i="22" s="1"/>
  <c r="V291" i="22" s="1"/>
  <c r="W291" i="22" s="1"/>
  <c r="CU79" i="12"/>
  <c r="G291" i="22" s="1"/>
  <c r="CS79" i="12"/>
  <c r="CT79" i="12" s="1"/>
  <c r="F291" i="22" s="1"/>
  <c r="Y291" i="22" s="1"/>
  <c r="Z291" i="22" s="1"/>
  <c r="AA291" i="22" s="1"/>
  <c r="CR79" i="12"/>
  <c r="E291" i="22" s="1"/>
  <c r="CQ79" i="12"/>
  <c r="D291" i="22" s="1"/>
  <c r="Q291" i="22" s="1"/>
  <c r="R291" i="22" s="1"/>
  <c r="S291" i="22" s="1"/>
  <c r="CP79" i="12"/>
  <c r="C291" i="22" s="1"/>
  <c r="B79" i="12"/>
  <c r="A79" i="12"/>
  <c r="A291" i="22" s="1"/>
  <c r="AF291" i="22" s="1"/>
  <c r="CX78" i="12"/>
  <c r="J290" i="22" s="1"/>
  <c r="M290" i="22" s="1"/>
  <c r="N290" i="22" s="1"/>
  <c r="O290" i="22" s="1"/>
  <c r="CW78" i="12"/>
  <c r="I290" i="22" s="1"/>
  <c r="AC290" i="22" s="1"/>
  <c r="AD290" i="22" s="1"/>
  <c r="AE290" i="22" s="1"/>
  <c r="CV78" i="12"/>
  <c r="H290" i="22" s="1"/>
  <c r="U290" i="22" s="1"/>
  <c r="V290" i="22" s="1"/>
  <c r="W290" i="22" s="1"/>
  <c r="CU78" i="12"/>
  <c r="G290" i="22" s="1"/>
  <c r="CS78" i="12"/>
  <c r="CT78" i="12" s="1"/>
  <c r="F290" i="22" s="1"/>
  <c r="Y290" i="22" s="1"/>
  <c r="Z290" i="22" s="1"/>
  <c r="AA290" i="22" s="1"/>
  <c r="CR78" i="12"/>
  <c r="E290" i="22" s="1"/>
  <c r="CQ78" i="12"/>
  <c r="D290" i="22" s="1"/>
  <c r="Q290" i="22" s="1"/>
  <c r="R290" i="22" s="1"/>
  <c r="S290" i="22" s="1"/>
  <c r="CP78" i="12"/>
  <c r="C290" i="22" s="1"/>
  <c r="B78" i="12"/>
  <c r="A78" i="12"/>
  <c r="A290" i="22" s="1"/>
  <c r="AF290" i="22" s="1"/>
  <c r="CX77" i="12"/>
  <c r="J289" i="22" s="1"/>
  <c r="M289" i="22" s="1"/>
  <c r="N289" i="22" s="1"/>
  <c r="O289" i="22" s="1"/>
  <c r="CW77" i="12"/>
  <c r="I289" i="22" s="1"/>
  <c r="AC289" i="22" s="1"/>
  <c r="AD289" i="22" s="1"/>
  <c r="AE289" i="22" s="1"/>
  <c r="CV77" i="12"/>
  <c r="H289" i="22" s="1"/>
  <c r="U289" i="22" s="1"/>
  <c r="V289" i="22" s="1"/>
  <c r="W289" i="22" s="1"/>
  <c r="CU77" i="12"/>
  <c r="G289" i="22" s="1"/>
  <c r="CS77" i="12"/>
  <c r="CT77" i="12" s="1"/>
  <c r="F289" i="22" s="1"/>
  <c r="Y289" i="22" s="1"/>
  <c r="Z289" i="22" s="1"/>
  <c r="AA289" i="22" s="1"/>
  <c r="CR77" i="12"/>
  <c r="E289" i="22" s="1"/>
  <c r="CQ77" i="12"/>
  <c r="D289" i="22" s="1"/>
  <c r="Q289" i="22" s="1"/>
  <c r="R289" i="22" s="1"/>
  <c r="S289" i="22" s="1"/>
  <c r="CP77" i="12"/>
  <c r="C289" i="22" s="1"/>
  <c r="B77" i="12"/>
  <c r="A77" i="12"/>
  <c r="A289" i="22" s="1"/>
  <c r="AF289" i="22" s="1"/>
  <c r="CW76" i="12"/>
  <c r="I288" i="22" s="1"/>
  <c r="AC288" i="22" s="1"/>
  <c r="AD288" i="22" s="1"/>
  <c r="AE288" i="22" s="1"/>
  <c r="CV76" i="12"/>
  <c r="H288" i="22" s="1"/>
  <c r="U288" i="22" s="1"/>
  <c r="V288" i="22" s="1"/>
  <c r="W288" i="22" s="1"/>
  <c r="CU76" i="12"/>
  <c r="G288" i="22" s="1"/>
  <c r="CS76" i="12"/>
  <c r="CT76" i="12" s="1"/>
  <c r="F288" i="22" s="1"/>
  <c r="Y288" i="22" s="1"/>
  <c r="Z288" i="22" s="1"/>
  <c r="AA288" i="22" s="1"/>
  <c r="CR76" i="12"/>
  <c r="E288" i="22" s="1"/>
  <c r="CQ76" i="12"/>
  <c r="D288" i="22" s="1"/>
  <c r="Q288" i="22" s="1"/>
  <c r="R288" i="22" s="1"/>
  <c r="S288" i="22" s="1"/>
  <c r="CP76" i="12"/>
  <c r="C288" i="22" s="1"/>
  <c r="B76" i="12"/>
  <c r="A76" i="12"/>
  <c r="A288" i="22" s="1"/>
  <c r="AF288" i="22" s="1"/>
  <c r="CW75" i="12"/>
  <c r="I287" i="22" s="1"/>
  <c r="AC287" i="22" s="1"/>
  <c r="AD287" i="22" s="1"/>
  <c r="AE287" i="22" s="1"/>
  <c r="CV75" i="12"/>
  <c r="H287" i="22" s="1"/>
  <c r="U287" i="22" s="1"/>
  <c r="V287" i="22" s="1"/>
  <c r="W287" i="22" s="1"/>
  <c r="CU75" i="12"/>
  <c r="G287" i="22" s="1"/>
  <c r="CS75" i="12"/>
  <c r="CT75" i="12" s="1"/>
  <c r="F287" i="22" s="1"/>
  <c r="Y287" i="22" s="1"/>
  <c r="Z287" i="22" s="1"/>
  <c r="AA287" i="22" s="1"/>
  <c r="CR75" i="12"/>
  <c r="E287" i="22" s="1"/>
  <c r="CQ75" i="12"/>
  <c r="D287" i="22" s="1"/>
  <c r="Q287" i="22" s="1"/>
  <c r="R287" i="22" s="1"/>
  <c r="S287" i="22" s="1"/>
  <c r="CP75" i="12"/>
  <c r="C287" i="22" s="1"/>
  <c r="B75" i="12"/>
  <c r="A75" i="12"/>
  <c r="A287" i="22" s="1"/>
  <c r="AF287" i="22" s="1"/>
  <c r="CW74" i="12"/>
  <c r="I286" i="22" s="1"/>
  <c r="AC286" i="22" s="1"/>
  <c r="AD286" i="22" s="1"/>
  <c r="AE286" i="22" s="1"/>
  <c r="CV74" i="12"/>
  <c r="H286" i="22" s="1"/>
  <c r="U286" i="22" s="1"/>
  <c r="V286" i="22" s="1"/>
  <c r="W286" i="22" s="1"/>
  <c r="CU74" i="12"/>
  <c r="G286" i="22" s="1"/>
  <c r="CS74" i="12"/>
  <c r="CT74" i="12" s="1"/>
  <c r="F286" i="22" s="1"/>
  <c r="Y286" i="22" s="1"/>
  <c r="Z286" i="22" s="1"/>
  <c r="AA286" i="22" s="1"/>
  <c r="CR74" i="12"/>
  <c r="E286" i="22" s="1"/>
  <c r="CQ74" i="12"/>
  <c r="D286" i="22" s="1"/>
  <c r="Q286" i="22" s="1"/>
  <c r="R286" i="22" s="1"/>
  <c r="S286" i="22" s="1"/>
  <c r="CP74" i="12"/>
  <c r="C286" i="22" s="1"/>
  <c r="B74" i="12"/>
  <c r="A74" i="12"/>
  <c r="A286" i="22" s="1"/>
  <c r="AF286" i="22" s="1"/>
  <c r="CW73" i="12"/>
  <c r="I285" i="22" s="1"/>
  <c r="AC285" i="22" s="1"/>
  <c r="AD285" i="22" s="1"/>
  <c r="AE285" i="22" s="1"/>
  <c r="CV73" i="12"/>
  <c r="H285" i="22" s="1"/>
  <c r="U285" i="22" s="1"/>
  <c r="V285" i="22" s="1"/>
  <c r="W285" i="22" s="1"/>
  <c r="CU73" i="12"/>
  <c r="G285" i="22" s="1"/>
  <c r="CS73" i="12"/>
  <c r="CT73" i="12" s="1"/>
  <c r="F285" i="22" s="1"/>
  <c r="Y285" i="22" s="1"/>
  <c r="Z285" i="22" s="1"/>
  <c r="AA285" i="22" s="1"/>
  <c r="CR73" i="12"/>
  <c r="E285" i="22" s="1"/>
  <c r="CQ73" i="12"/>
  <c r="D285" i="22" s="1"/>
  <c r="Q285" i="22" s="1"/>
  <c r="R285" i="22" s="1"/>
  <c r="S285" i="22" s="1"/>
  <c r="CP73" i="12"/>
  <c r="C285" i="22" s="1"/>
  <c r="B73" i="12"/>
  <c r="A73" i="12"/>
  <c r="A285" i="22" s="1"/>
  <c r="AF285" i="22" s="1"/>
  <c r="CW72" i="12"/>
  <c r="I284" i="22" s="1"/>
  <c r="AC284" i="22" s="1"/>
  <c r="AD284" i="22" s="1"/>
  <c r="AE284" i="22" s="1"/>
  <c r="CV72" i="12"/>
  <c r="H284" i="22" s="1"/>
  <c r="U284" i="22" s="1"/>
  <c r="V284" i="22" s="1"/>
  <c r="W284" i="22" s="1"/>
  <c r="CU72" i="12"/>
  <c r="G284" i="22" s="1"/>
  <c r="CS72" i="12"/>
  <c r="CR72" i="12"/>
  <c r="E284" i="22" s="1"/>
  <c r="CQ72" i="12"/>
  <c r="D284" i="22" s="1"/>
  <c r="Q284" i="22" s="1"/>
  <c r="R284" i="22" s="1"/>
  <c r="S284" i="22" s="1"/>
  <c r="CP72" i="12"/>
  <c r="C284" i="22" s="1"/>
  <c r="B72" i="12"/>
  <c r="A72" i="12"/>
  <c r="A284" i="22" s="1"/>
  <c r="AF284" i="22" s="1"/>
  <c r="CW71" i="12"/>
  <c r="I283" i="22" s="1"/>
  <c r="AC283" i="22" s="1"/>
  <c r="AD283" i="22" s="1"/>
  <c r="AE283" i="22" s="1"/>
  <c r="CV71" i="12"/>
  <c r="H283" i="22" s="1"/>
  <c r="U283" i="22" s="1"/>
  <c r="V283" i="22" s="1"/>
  <c r="W283" i="22" s="1"/>
  <c r="CU71" i="12"/>
  <c r="CS71" i="12"/>
  <c r="CT71" i="12" s="1"/>
  <c r="F283" i="22" s="1"/>
  <c r="Y283" i="22" s="1"/>
  <c r="Z283" i="22" s="1"/>
  <c r="AA283" i="22" s="1"/>
  <c r="CR71" i="12"/>
  <c r="E283" i="22" s="1"/>
  <c r="CQ71" i="12"/>
  <c r="D283" i="22" s="1"/>
  <c r="Q283" i="22" s="1"/>
  <c r="R283" i="22" s="1"/>
  <c r="S283" i="22" s="1"/>
  <c r="CP71" i="12"/>
  <c r="C283" i="22" s="1"/>
  <c r="B71" i="12"/>
  <c r="A71" i="12"/>
  <c r="A283" i="22" s="1"/>
  <c r="AF283" i="22" s="1"/>
  <c r="CW70" i="12"/>
  <c r="I282" i="22" s="1"/>
  <c r="AC282" i="22" s="1"/>
  <c r="AD282" i="22" s="1"/>
  <c r="AE282" i="22" s="1"/>
  <c r="CV70" i="12"/>
  <c r="H282" i="22" s="1"/>
  <c r="U282" i="22" s="1"/>
  <c r="V282" i="22" s="1"/>
  <c r="W282" i="22" s="1"/>
  <c r="CU70" i="12"/>
  <c r="G282" i="22" s="1"/>
  <c r="CT70" i="12"/>
  <c r="F282" i="22" s="1"/>
  <c r="Y282" i="22" s="1"/>
  <c r="Z282" i="22" s="1"/>
  <c r="AA282" i="22" s="1"/>
  <c r="CS70" i="12"/>
  <c r="CR70" i="12"/>
  <c r="E282" i="22" s="1"/>
  <c r="CQ70" i="12"/>
  <c r="D282" i="22" s="1"/>
  <c r="Q282" i="22" s="1"/>
  <c r="R282" i="22" s="1"/>
  <c r="S282" i="22" s="1"/>
  <c r="CP70" i="12"/>
  <c r="C282" i="22" s="1"/>
  <c r="B70" i="12"/>
  <c r="A70" i="12"/>
  <c r="A282" i="22" s="1"/>
  <c r="AF282" i="22" s="1"/>
  <c r="CW69" i="12"/>
  <c r="I281" i="22" s="1"/>
  <c r="AC281" i="22" s="1"/>
  <c r="AD281" i="22" s="1"/>
  <c r="AE281" i="22" s="1"/>
  <c r="CV69" i="12"/>
  <c r="H281" i="22" s="1"/>
  <c r="U281" i="22" s="1"/>
  <c r="V281" i="22" s="1"/>
  <c r="W281" i="22" s="1"/>
  <c r="CU69" i="12"/>
  <c r="G281" i="22" s="1"/>
  <c r="CS69" i="12"/>
  <c r="CT69" i="12" s="1"/>
  <c r="F281" i="22" s="1"/>
  <c r="Y281" i="22" s="1"/>
  <c r="Z281" i="22" s="1"/>
  <c r="AA281" i="22" s="1"/>
  <c r="CR69" i="12"/>
  <c r="E281" i="22" s="1"/>
  <c r="CQ69" i="12"/>
  <c r="D281" i="22" s="1"/>
  <c r="Q281" i="22" s="1"/>
  <c r="R281" i="22" s="1"/>
  <c r="S281" i="22" s="1"/>
  <c r="CP69" i="12"/>
  <c r="C281" i="22" s="1"/>
  <c r="B69" i="12"/>
  <c r="A69" i="12"/>
  <c r="A281" i="22" s="1"/>
  <c r="AF281" i="22" s="1"/>
  <c r="CX68" i="12"/>
  <c r="J280" i="22" s="1"/>
  <c r="M280" i="22" s="1"/>
  <c r="N280" i="22" s="1"/>
  <c r="O280" i="22" s="1"/>
  <c r="CW68" i="12"/>
  <c r="I280" i="22" s="1"/>
  <c r="AC280" i="22" s="1"/>
  <c r="AD280" i="22" s="1"/>
  <c r="AE280" i="22" s="1"/>
  <c r="CV68" i="12"/>
  <c r="H280" i="22" s="1"/>
  <c r="U280" i="22" s="1"/>
  <c r="V280" i="22" s="1"/>
  <c r="W280" i="22" s="1"/>
  <c r="CU68" i="12"/>
  <c r="G280" i="22" s="1"/>
  <c r="CS68" i="12"/>
  <c r="CT68" i="12" s="1"/>
  <c r="F280" i="22" s="1"/>
  <c r="Y280" i="22" s="1"/>
  <c r="Z280" i="22" s="1"/>
  <c r="AA280" i="22" s="1"/>
  <c r="CR68" i="12"/>
  <c r="E280" i="22" s="1"/>
  <c r="CQ68" i="12"/>
  <c r="D280" i="22" s="1"/>
  <c r="Q280" i="22" s="1"/>
  <c r="R280" i="22" s="1"/>
  <c r="S280" i="22" s="1"/>
  <c r="CP68" i="12"/>
  <c r="C280" i="22" s="1"/>
  <c r="B68" i="12"/>
  <c r="A68" i="12"/>
  <c r="A280" i="22" s="1"/>
  <c r="AF280" i="22" s="1"/>
  <c r="CX67" i="12"/>
  <c r="J279" i="22" s="1"/>
  <c r="M279" i="22" s="1"/>
  <c r="N279" i="22" s="1"/>
  <c r="O279" i="22" s="1"/>
  <c r="CW67" i="12"/>
  <c r="I279" i="22" s="1"/>
  <c r="AC279" i="22" s="1"/>
  <c r="AD279" i="22" s="1"/>
  <c r="AE279" i="22" s="1"/>
  <c r="CV67" i="12"/>
  <c r="H279" i="22" s="1"/>
  <c r="U279" i="22" s="1"/>
  <c r="V279" i="22" s="1"/>
  <c r="W279" i="22" s="1"/>
  <c r="CU67" i="12"/>
  <c r="G279" i="22" s="1"/>
  <c r="CS67" i="12"/>
  <c r="CT67" i="12" s="1"/>
  <c r="F279" i="22" s="1"/>
  <c r="Y279" i="22" s="1"/>
  <c r="Z279" i="22" s="1"/>
  <c r="AA279" i="22" s="1"/>
  <c r="CR67" i="12"/>
  <c r="E279" i="22" s="1"/>
  <c r="CQ67" i="12"/>
  <c r="CP67" i="12"/>
  <c r="C279" i="22" s="1"/>
  <c r="B67" i="12"/>
  <c r="A67" i="12"/>
  <c r="A279" i="22" s="1"/>
  <c r="AF279" i="22" s="1"/>
  <c r="CW66" i="12"/>
  <c r="I278" i="22" s="1"/>
  <c r="AC278" i="22" s="1"/>
  <c r="AD278" i="22" s="1"/>
  <c r="AE278" i="22" s="1"/>
  <c r="CV66" i="12"/>
  <c r="H278" i="22" s="1"/>
  <c r="U278" i="22" s="1"/>
  <c r="V278" i="22" s="1"/>
  <c r="W278" i="22" s="1"/>
  <c r="CU66" i="12"/>
  <c r="G278" i="22" s="1"/>
  <c r="CS66" i="12"/>
  <c r="CS91" i="12" s="1"/>
  <c r="CR66" i="12"/>
  <c r="E278" i="22" s="1"/>
  <c r="CQ66" i="12"/>
  <c r="D278" i="22" s="1"/>
  <c r="Q278" i="22" s="1"/>
  <c r="R278" i="22" s="1"/>
  <c r="S278" i="22" s="1"/>
  <c r="CP66" i="12"/>
  <c r="C278" i="22" s="1"/>
  <c r="B66" i="12"/>
  <c r="A66" i="12"/>
  <c r="A278" i="22" s="1"/>
  <c r="AF278" i="22" s="1"/>
  <c r="P61" i="12"/>
  <c r="Q307" i="21" s="1"/>
  <c r="O61" i="12"/>
  <c r="P307" i="21" s="1"/>
  <c r="N61" i="12"/>
  <c r="O307" i="21" s="1"/>
  <c r="M61" i="12"/>
  <c r="N307" i="21" s="1"/>
  <c r="L61" i="12"/>
  <c r="M307" i="21" s="1"/>
  <c r="AS307" i="21" s="1"/>
  <c r="AT307" i="21" s="1"/>
  <c r="AU307" i="21" s="1"/>
  <c r="K61" i="12"/>
  <c r="L307" i="21" s="1"/>
  <c r="J61" i="12"/>
  <c r="K307" i="21" s="1"/>
  <c r="I61" i="12"/>
  <c r="J307" i="21" s="1"/>
  <c r="AK307" i="21" s="1"/>
  <c r="AL307" i="21" s="1"/>
  <c r="AM307" i="21" s="1"/>
  <c r="H61" i="12"/>
  <c r="I307" i="21" s="1"/>
  <c r="AG307" i="21" s="1"/>
  <c r="AH307" i="21" s="1"/>
  <c r="AI307" i="21" s="1"/>
  <c r="G61" i="12"/>
  <c r="H307" i="21" s="1"/>
  <c r="F61" i="12"/>
  <c r="G307" i="21" s="1"/>
  <c r="E61" i="12"/>
  <c r="D61" i="12"/>
  <c r="E307" i="21" s="1"/>
  <c r="AW307" i="21" s="1"/>
  <c r="AX307" i="21" s="1"/>
  <c r="AY307" i="21" s="1"/>
  <c r="C61" i="12"/>
  <c r="D307" i="21" s="1"/>
  <c r="B61" i="12"/>
  <c r="B307" i="21" s="1"/>
  <c r="A61" i="12"/>
  <c r="A307" i="21" s="1"/>
  <c r="P60" i="12"/>
  <c r="Q306" i="21" s="1"/>
  <c r="O60" i="12"/>
  <c r="P306" i="21" s="1"/>
  <c r="N60" i="12"/>
  <c r="O306" i="21" s="1"/>
  <c r="M60" i="12"/>
  <c r="N306" i="21" s="1"/>
  <c r="L60" i="12"/>
  <c r="M306" i="21" s="1"/>
  <c r="AS306" i="21" s="1"/>
  <c r="AT306" i="21" s="1"/>
  <c r="AU306" i="21" s="1"/>
  <c r="K60" i="12"/>
  <c r="L306" i="21" s="1"/>
  <c r="J60" i="12"/>
  <c r="K306" i="21" s="1"/>
  <c r="I60" i="12"/>
  <c r="J306" i="21" s="1"/>
  <c r="AK306" i="21" s="1"/>
  <c r="AL306" i="21" s="1"/>
  <c r="AM306" i="21" s="1"/>
  <c r="H60" i="12"/>
  <c r="I306" i="21" s="1"/>
  <c r="AG306" i="21" s="1"/>
  <c r="AH306" i="21" s="1"/>
  <c r="AI306" i="21" s="1"/>
  <c r="G60" i="12"/>
  <c r="H306" i="21" s="1"/>
  <c r="F60" i="12"/>
  <c r="G306" i="21" s="1"/>
  <c r="E60" i="12"/>
  <c r="F306" i="21" s="1"/>
  <c r="AO306" i="21" s="1"/>
  <c r="AP306" i="21" s="1"/>
  <c r="AQ306" i="21" s="1"/>
  <c r="D60" i="12"/>
  <c r="E306" i="21" s="1"/>
  <c r="AW306" i="21" s="1"/>
  <c r="AX306" i="21" s="1"/>
  <c r="AY306" i="21" s="1"/>
  <c r="C60" i="12"/>
  <c r="D306" i="21" s="1"/>
  <c r="B60" i="12"/>
  <c r="B306" i="21" s="1"/>
  <c r="A60" i="12"/>
  <c r="A306" i="21" s="1"/>
  <c r="P59" i="12"/>
  <c r="Q305" i="21" s="1"/>
  <c r="O59" i="12"/>
  <c r="P305" i="21" s="1"/>
  <c r="N59" i="12"/>
  <c r="O305" i="21" s="1"/>
  <c r="M59" i="12"/>
  <c r="N305" i="21" s="1"/>
  <c r="L59" i="12"/>
  <c r="M305" i="21" s="1"/>
  <c r="AS305" i="21" s="1"/>
  <c r="AT305" i="21" s="1"/>
  <c r="AU305" i="21" s="1"/>
  <c r="K59" i="12"/>
  <c r="L305" i="21" s="1"/>
  <c r="J59" i="12"/>
  <c r="K305" i="21" s="1"/>
  <c r="I59" i="12"/>
  <c r="J305" i="21" s="1"/>
  <c r="AK305" i="21" s="1"/>
  <c r="AL305" i="21" s="1"/>
  <c r="AM305" i="21" s="1"/>
  <c r="H59" i="12"/>
  <c r="I305" i="21" s="1"/>
  <c r="AG305" i="21" s="1"/>
  <c r="AH305" i="21" s="1"/>
  <c r="AI305" i="21" s="1"/>
  <c r="G59" i="12"/>
  <c r="H305" i="21" s="1"/>
  <c r="F59" i="12"/>
  <c r="G305" i="21" s="1"/>
  <c r="E59" i="12"/>
  <c r="F305" i="21" s="1"/>
  <c r="AO305" i="21" s="1"/>
  <c r="AP305" i="21" s="1"/>
  <c r="AQ305" i="21" s="1"/>
  <c r="D59" i="12"/>
  <c r="E305" i="21" s="1"/>
  <c r="AW305" i="21" s="1"/>
  <c r="AX305" i="21" s="1"/>
  <c r="AY305" i="21" s="1"/>
  <c r="C59" i="12"/>
  <c r="D305" i="21" s="1"/>
  <c r="B59" i="12"/>
  <c r="B305" i="21" s="1"/>
  <c r="A59" i="12"/>
  <c r="A305" i="21" s="1"/>
  <c r="P58" i="12"/>
  <c r="Q304" i="21" s="1"/>
  <c r="O58" i="12"/>
  <c r="P304" i="21" s="1"/>
  <c r="N58" i="12"/>
  <c r="O304" i="21" s="1"/>
  <c r="M58" i="12"/>
  <c r="N304" i="21" s="1"/>
  <c r="L58" i="12"/>
  <c r="M304" i="21" s="1"/>
  <c r="AS304" i="21" s="1"/>
  <c r="AT304" i="21" s="1"/>
  <c r="AU304" i="21" s="1"/>
  <c r="K58" i="12"/>
  <c r="L304" i="21" s="1"/>
  <c r="J58" i="12"/>
  <c r="K304" i="21" s="1"/>
  <c r="I58" i="12"/>
  <c r="J304" i="21" s="1"/>
  <c r="AK304" i="21" s="1"/>
  <c r="AL304" i="21" s="1"/>
  <c r="AM304" i="21" s="1"/>
  <c r="H58" i="12"/>
  <c r="I304" i="21" s="1"/>
  <c r="AG304" i="21" s="1"/>
  <c r="AH304" i="21" s="1"/>
  <c r="AI304" i="21" s="1"/>
  <c r="G58" i="12"/>
  <c r="H304" i="21" s="1"/>
  <c r="F58" i="12"/>
  <c r="G304" i="21" s="1"/>
  <c r="E58" i="12"/>
  <c r="D58" i="12"/>
  <c r="E304" i="21" s="1"/>
  <c r="AW304" i="21" s="1"/>
  <c r="AX304" i="21" s="1"/>
  <c r="AY304" i="21" s="1"/>
  <c r="C58" i="12"/>
  <c r="D304" i="21" s="1"/>
  <c r="B58" i="12"/>
  <c r="B304" i="21" s="1"/>
  <c r="A58" i="12"/>
  <c r="A304" i="21" s="1"/>
  <c r="P57" i="12"/>
  <c r="Q303" i="21" s="1"/>
  <c r="O57" i="12"/>
  <c r="P303" i="21" s="1"/>
  <c r="N57" i="12"/>
  <c r="O303" i="21" s="1"/>
  <c r="M57" i="12"/>
  <c r="N303" i="21" s="1"/>
  <c r="L57" i="12"/>
  <c r="M303" i="21" s="1"/>
  <c r="AS303" i="21" s="1"/>
  <c r="AT303" i="21" s="1"/>
  <c r="AU303" i="21" s="1"/>
  <c r="K57" i="12"/>
  <c r="L303" i="21" s="1"/>
  <c r="J57" i="12"/>
  <c r="K303" i="21" s="1"/>
  <c r="I57" i="12"/>
  <c r="J303" i="21" s="1"/>
  <c r="AK303" i="21" s="1"/>
  <c r="AL303" i="21" s="1"/>
  <c r="AM303" i="21" s="1"/>
  <c r="H57" i="12"/>
  <c r="I303" i="21" s="1"/>
  <c r="AG303" i="21" s="1"/>
  <c r="AH303" i="21" s="1"/>
  <c r="AI303" i="21" s="1"/>
  <c r="G57" i="12"/>
  <c r="H303" i="21" s="1"/>
  <c r="F57" i="12"/>
  <c r="G303" i="21" s="1"/>
  <c r="E57" i="12"/>
  <c r="F303" i="21" s="1"/>
  <c r="AO303" i="21" s="1"/>
  <c r="AP303" i="21" s="1"/>
  <c r="AQ303" i="21" s="1"/>
  <c r="D57" i="12"/>
  <c r="E303" i="21" s="1"/>
  <c r="AW303" i="21" s="1"/>
  <c r="AX303" i="21" s="1"/>
  <c r="AY303" i="21" s="1"/>
  <c r="C57" i="12"/>
  <c r="D303" i="21" s="1"/>
  <c r="B57" i="12"/>
  <c r="B303" i="21" s="1"/>
  <c r="A57" i="12"/>
  <c r="A303" i="21" s="1"/>
  <c r="P56" i="12"/>
  <c r="Q302" i="21" s="1"/>
  <c r="O56" i="12"/>
  <c r="P302" i="21" s="1"/>
  <c r="N56" i="12"/>
  <c r="O302" i="21" s="1"/>
  <c r="M56" i="12"/>
  <c r="N302" i="21" s="1"/>
  <c r="L56" i="12"/>
  <c r="M302" i="21" s="1"/>
  <c r="AS302" i="21" s="1"/>
  <c r="AT302" i="21" s="1"/>
  <c r="AU302" i="21" s="1"/>
  <c r="K56" i="12"/>
  <c r="L302" i="21" s="1"/>
  <c r="J56" i="12"/>
  <c r="K302" i="21" s="1"/>
  <c r="I56" i="12"/>
  <c r="J302" i="21" s="1"/>
  <c r="AK302" i="21" s="1"/>
  <c r="AL302" i="21" s="1"/>
  <c r="AM302" i="21" s="1"/>
  <c r="H56" i="12"/>
  <c r="I302" i="21" s="1"/>
  <c r="AG302" i="21" s="1"/>
  <c r="AH302" i="21" s="1"/>
  <c r="AI302" i="21" s="1"/>
  <c r="G56" i="12"/>
  <c r="H302" i="21" s="1"/>
  <c r="F56" i="12"/>
  <c r="G302" i="21" s="1"/>
  <c r="E56" i="12"/>
  <c r="F302" i="21" s="1"/>
  <c r="AO302" i="21" s="1"/>
  <c r="AP302" i="21" s="1"/>
  <c r="AQ302" i="21" s="1"/>
  <c r="D56" i="12"/>
  <c r="E302" i="21" s="1"/>
  <c r="AW302" i="21" s="1"/>
  <c r="AX302" i="21" s="1"/>
  <c r="AY302" i="21" s="1"/>
  <c r="C56" i="12"/>
  <c r="D302" i="21" s="1"/>
  <c r="B56" i="12"/>
  <c r="B302" i="21" s="1"/>
  <c r="A56" i="12"/>
  <c r="A302" i="21" s="1"/>
  <c r="P55" i="12"/>
  <c r="Q301" i="21" s="1"/>
  <c r="O55" i="12"/>
  <c r="P301" i="21" s="1"/>
  <c r="N55" i="12"/>
  <c r="O301" i="21" s="1"/>
  <c r="M55" i="12"/>
  <c r="N301" i="21" s="1"/>
  <c r="L55" i="12"/>
  <c r="M301" i="21" s="1"/>
  <c r="AS301" i="21" s="1"/>
  <c r="AT301" i="21" s="1"/>
  <c r="AU301" i="21" s="1"/>
  <c r="K55" i="12"/>
  <c r="L301" i="21" s="1"/>
  <c r="J55" i="12"/>
  <c r="K301" i="21" s="1"/>
  <c r="I55" i="12"/>
  <c r="J301" i="21" s="1"/>
  <c r="AK301" i="21" s="1"/>
  <c r="AL301" i="21" s="1"/>
  <c r="AM301" i="21" s="1"/>
  <c r="H55" i="12"/>
  <c r="I301" i="21" s="1"/>
  <c r="AG301" i="21" s="1"/>
  <c r="AH301" i="21" s="1"/>
  <c r="AI301" i="21" s="1"/>
  <c r="G55" i="12"/>
  <c r="H301" i="21" s="1"/>
  <c r="F55" i="12"/>
  <c r="G301" i="21" s="1"/>
  <c r="E55" i="12"/>
  <c r="D55" i="12"/>
  <c r="E301" i="21" s="1"/>
  <c r="AW301" i="21" s="1"/>
  <c r="AX301" i="21" s="1"/>
  <c r="AY301" i="21" s="1"/>
  <c r="C55" i="12"/>
  <c r="D301" i="21" s="1"/>
  <c r="B55" i="12"/>
  <c r="B301" i="21" s="1"/>
  <c r="A55" i="12"/>
  <c r="A301" i="21" s="1"/>
  <c r="P54" i="12"/>
  <c r="Q300" i="21" s="1"/>
  <c r="O54" i="12"/>
  <c r="P300" i="21" s="1"/>
  <c r="N54" i="12"/>
  <c r="O300" i="21" s="1"/>
  <c r="M54" i="12"/>
  <c r="N300" i="21" s="1"/>
  <c r="L54" i="12"/>
  <c r="M300" i="21" s="1"/>
  <c r="AS300" i="21" s="1"/>
  <c r="AT300" i="21" s="1"/>
  <c r="AU300" i="21" s="1"/>
  <c r="K54" i="12"/>
  <c r="L300" i="21" s="1"/>
  <c r="J54" i="12"/>
  <c r="K300" i="21" s="1"/>
  <c r="I54" i="12"/>
  <c r="J300" i="21" s="1"/>
  <c r="AK300" i="21" s="1"/>
  <c r="AL300" i="21" s="1"/>
  <c r="AM300" i="21" s="1"/>
  <c r="H54" i="12"/>
  <c r="I300" i="21" s="1"/>
  <c r="AG300" i="21" s="1"/>
  <c r="AH300" i="21" s="1"/>
  <c r="AI300" i="21" s="1"/>
  <c r="G54" i="12"/>
  <c r="H300" i="21" s="1"/>
  <c r="F54" i="12"/>
  <c r="G300" i="21" s="1"/>
  <c r="E54" i="12"/>
  <c r="F300" i="21" s="1"/>
  <c r="AO300" i="21" s="1"/>
  <c r="AP300" i="21" s="1"/>
  <c r="AQ300" i="21" s="1"/>
  <c r="D54" i="12"/>
  <c r="E300" i="21" s="1"/>
  <c r="AW300" i="21" s="1"/>
  <c r="AX300" i="21" s="1"/>
  <c r="AY300" i="21" s="1"/>
  <c r="C54" i="12"/>
  <c r="D300" i="21" s="1"/>
  <c r="B54" i="12"/>
  <c r="B300" i="21" s="1"/>
  <c r="A54" i="12"/>
  <c r="A300" i="21" s="1"/>
  <c r="P53" i="12"/>
  <c r="Q299" i="21" s="1"/>
  <c r="O53" i="12"/>
  <c r="P299" i="21" s="1"/>
  <c r="N53" i="12"/>
  <c r="O299" i="21" s="1"/>
  <c r="M53" i="12"/>
  <c r="N299" i="21" s="1"/>
  <c r="L53" i="12"/>
  <c r="M299" i="21" s="1"/>
  <c r="AS299" i="21" s="1"/>
  <c r="AT299" i="21" s="1"/>
  <c r="AU299" i="21" s="1"/>
  <c r="K53" i="12"/>
  <c r="L299" i="21" s="1"/>
  <c r="J53" i="12"/>
  <c r="K299" i="21" s="1"/>
  <c r="I53" i="12"/>
  <c r="J299" i="21" s="1"/>
  <c r="AK299" i="21" s="1"/>
  <c r="AL299" i="21" s="1"/>
  <c r="AM299" i="21" s="1"/>
  <c r="H53" i="12"/>
  <c r="I299" i="21" s="1"/>
  <c r="AG299" i="21" s="1"/>
  <c r="AH299" i="21" s="1"/>
  <c r="AI299" i="21" s="1"/>
  <c r="G53" i="12"/>
  <c r="H299" i="21" s="1"/>
  <c r="F53" i="12"/>
  <c r="G299" i="21" s="1"/>
  <c r="E53" i="12"/>
  <c r="F299" i="21" s="1"/>
  <c r="AO299" i="21" s="1"/>
  <c r="AP299" i="21" s="1"/>
  <c r="AQ299" i="21" s="1"/>
  <c r="D53" i="12"/>
  <c r="E299" i="21" s="1"/>
  <c r="AW299" i="21" s="1"/>
  <c r="AX299" i="21" s="1"/>
  <c r="AY299" i="21" s="1"/>
  <c r="C53" i="12"/>
  <c r="D299" i="21" s="1"/>
  <c r="B53" i="12"/>
  <c r="B299" i="21" s="1"/>
  <c r="A53" i="12"/>
  <c r="A299" i="21" s="1"/>
  <c r="Q52" i="12"/>
  <c r="P52" i="12"/>
  <c r="Q298" i="21" s="1"/>
  <c r="O52" i="12"/>
  <c r="P298" i="21" s="1"/>
  <c r="N52" i="12"/>
  <c r="O298" i="21" s="1"/>
  <c r="M52" i="12"/>
  <c r="N298" i="21" s="1"/>
  <c r="L52" i="12"/>
  <c r="M298" i="21" s="1"/>
  <c r="AS298" i="21" s="1"/>
  <c r="AT298" i="21" s="1"/>
  <c r="AU298" i="21" s="1"/>
  <c r="K52" i="12"/>
  <c r="L298" i="21" s="1"/>
  <c r="J52" i="12"/>
  <c r="K298" i="21" s="1"/>
  <c r="I52" i="12"/>
  <c r="J298" i="21" s="1"/>
  <c r="AK298" i="21" s="1"/>
  <c r="AL298" i="21" s="1"/>
  <c r="AM298" i="21" s="1"/>
  <c r="H52" i="12"/>
  <c r="I298" i="21" s="1"/>
  <c r="AG298" i="21" s="1"/>
  <c r="AH298" i="21" s="1"/>
  <c r="AI298" i="21" s="1"/>
  <c r="G52" i="12"/>
  <c r="H298" i="21" s="1"/>
  <c r="F52" i="12"/>
  <c r="G298" i="21" s="1"/>
  <c r="E52" i="12"/>
  <c r="D52" i="12"/>
  <c r="E298" i="21" s="1"/>
  <c r="AW298" i="21" s="1"/>
  <c r="AX298" i="21" s="1"/>
  <c r="AY298" i="21" s="1"/>
  <c r="C52" i="12"/>
  <c r="D298" i="21" s="1"/>
  <c r="B52" i="12"/>
  <c r="B298" i="21" s="1"/>
  <c r="A52" i="12"/>
  <c r="A298" i="21" s="1"/>
  <c r="P51" i="12"/>
  <c r="Q297" i="21" s="1"/>
  <c r="O51" i="12"/>
  <c r="P297" i="21" s="1"/>
  <c r="N51" i="12"/>
  <c r="O297" i="21" s="1"/>
  <c r="M51" i="12"/>
  <c r="N297" i="21" s="1"/>
  <c r="L51" i="12"/>
  <c r="M297" i="21" s="1"/>
  <c r="AS297" i="21" s="1"/>
  <c r="AT297" i="21" s="1"/>
  <c r="AU297" i="21" s="1"/>
  <c r="K51" i="12"/>
  <c r="L297" i="21" s="1"/>
  <c r="J51" i="12"/>
  <c r="K297" i="21" s="1"/>
  <c r="I51" i="12"/>
  <c r="J297" i="21" s="1"/>
  <c r="AK297" i="21" s="1"/>
  <c r="AL297" i="21" s="1"/>
  <c r="AM297" i="21" s="1"/>
  <c r="H51" i="12"/>
  <c r="I297" i="21" s="1"/>
  <c r="AG297" i="21" s="1"/>
  <c r="AH297" i="21" s="1"/>
  <c r="AI297" i="21" s="1"/>
  <c r="G51" i="12"/>
  <c r="H297" i="21" s="1"/>
  <c r="F51" i="12"/>
  <c r="G297" i="21" s="1"/>
  <c r="E51" i="12"/>
  <c r="F297" i="21" s="1"/>
  <c r="AO297" i="21" s="1"/>
  <c r="AP297" i="21" s="1"/>
  <c r="AQ297" i="21" s="1"/>
  <c r="D51" i="12"/>
  <c r="E297" i="21" s="1"/>
  <c r="AW297" i="21" s="1"/>
  <c r="AX297" i="21" s="1"/>
  <c r="AY297" i="21" s="1"/>
  <c r="C51" i="12"/>
  <c r="D297" i="21" s="1"/>
  <c r="B51" i="12"/>
  <c r="B297" i="21" s="1"/>
  <c r="A51" i="12"/>
  <c r="A297" i="21" s="1"/>
  <c r="P50" i="12"/>
  <c r="Q296" i="21" s="1"/>
  <c r="O50" i="12"/>
  <c r="P296" i="21" s="1"/>
  <c r="N50" i="12"/>
  <c r="O296" i="21" s="1"/>
  <c r="M50" i="12"/>
  <c r="N296" i="21" s="1"/>
  <c r="L50" i="12"/>
  <c r="M296" i="21" s="1"/>
  <c r="AS296" i="21" s="1"/>
  <c r="AT296" i="21" s="1"/>
  <c r="AU296" i="21" s="1"/>
  <c r="K50" i="12"/>
  <c r="L296" i="21" s="1"/>
  <c r="J50" i="12"/>
  <c r="K296" i="21" s="1"/>
  <c r="I50" i="12"/>
  <c r="J296" i="21" s="1"/>
  <c r="AK296" i="21" s="1"/>
  <c r="AL296" i="21" s="1"/>
  <c r="AM296" i="21" s="1"/>
  <c r="H50" i="12"/>
  <c r="I296" i="21" s="1"/>
  <c r="AG296" i="21" s="1"/>
  <c r="AH296" i="21" s="1"/>
  <c r="AI296" i="21" s="1"/>
  <c r="G50" i="12"/>
  <c r="H296" i="21" s="1"/>
  <c r="F50" i="12"/>
  <c r="G296" i="21" s="1"/>
  <c r="E50" i="12"/>
  <c r="F296" i="21" s="1"/>
  <c r="AO296" i="21" s="1"/>
  <c r="AP296" i="21" s="1"/>
  <c r="AQ296" i="21" s="1"/>
  <c r="D50" i="12"/>
  <c r="E296" i="21" s="1"/>
  <c r="AW296" i="21" s="1"/>
  <c r="AX296" i="21" s="1"/>
  <c r="AY296" i="21" s="1"/>
  <c r="C50" i="12"/>
  <c r="D296" i="21" s="1"/>
  <c r="B50" i="12"/>
  <c r="B296" i="21" s="1"/>
  <c r="A50" i="12"/>
  <c r="A296" i="21" s="1"/>
  <c r="P49" i="12"/>
  <c r="Q295" i="21" s="1"/>
  <c r="O49" i="12"/>
  <c r="P295" i="21" s="1"/>
  <c r="N49" i="12"/>
  <c r="O295" i="21" s="1"/>
  <c r="M49" i="12"/>
  <c r="N295" i="21" s="1"/>
  <c r="L49" i="12"/>
  <c r="M295" i="21" s="1"/>
  <c r="AS295" i="21" s="1"/>
  <c r="AT295" i="21" s="1"/>
  <c r="AU295" i="21" s="1"/>
  <c r="K49" i="12"/>
  <c r="L295" i="21" s="1"/>
  <c r="J49" i="12"/>
  <c r="K295" i="21" s="1"/>
  <c r="I49" i="12"/>
  <c r="J295" i="21" s="1"/>
  <c r="AK295" i="21" s="1"/>
  <c r="AL295" i="21" s="1"/>
  <c r="AM295" i="21" s="1"/>
  <c r="H49" i="12"/>
  <c r="I295" i="21" s="1"/>
  <c r="AG295" i="21" s="1"/>
  <c r="AH295" i="21" s="1"/>
  <c r="AI295" i="21" s="1"/>
  <c r="G49" i="12"/>
  <c r="H295" i="21" s="1"/>
  <c r="F49" i="12"/>
  <c r="G295" i="21" s="1"/>
  <c r="E49" i="12"/>
  <c r="D49" i="12"/>
  <c r="E295" i="21" s="1"/>
  <c r="AW295" i="21" s="1"/>
  <c r="AX295" i="21" s="1"/>
  <c r="AY295" i="21" s="1"/>
  <c r="C49" i="12"/>
  <c r="D295" i="21" s="1"/>
  <c r="B49" i="12"/>
  <c r="B295" i="21" s="1"/>
  <c r="A49" i="12"/>
  <c r="A295" i="21" s="1"/>
  <c r="P48" i="12"/>
  <c r="Q294" i="21" s="1"/>
  <c r="O48" i="12"/>
  <c r="P294" i="21" s="1"/>
  <c r="N48" i="12"/>
  <c r="O294" i="21" s="1"/>
  <c r="M48" i="12"/>
  <c r="N294" i="21" s="1"/>
  <c r="L48" i="12"/>
  <c r="M294" i="21" s="1"/>
  <c r="AS294" i="21" s="1"/>
  <c r="AT294" i="21" s="1"/>
  <c r="AU294" i="21" s="1"/>
  <c r="K48" i="12"/>
  <c r="L294" i="21" s="1"/>
  <c r="J48" i="12"/>
  <c r="K294" i="21" s="1"/>
  <c r="I48" i="12"/>
  <c r="J294" i="21" s="1"/>
  <c r="AK294" i="21" s="1"/>
  <c r="AL294" i="21" s="1"/>
  <c r="AM294" i="21" s="1"/>
  <c r="H48" i="12"/>
  <c r="I294" i="21" s="1"/>
  <c r="AG294" i="21" s="1"/>
  <c r="AH294" i="21" s="1"/>
  <c r="AI294" i="21" s="1"/>
  <c r="G48" i="12"/>
  <c r="H294" i="21" s="1"/>
  <c r="F48" i="12"/>
  <c r="G294" i="21" s="1"/>
  <c r="E48" i="12"/>
  <c r="F294" i="21" s="1"/>
  <c r="AO294" i="21" s="1"/>
  <c r="AP294" i="21" s="1"/>
  <c r="AQ294" i="21" s="1"/>
  <c r="D48" i="12"/>
  <c r="E294" i="21" s="1"/>
  <c r="AW294" i="21" s="1"/>
  <c r="AX294" i="21" s="1"/>
  <c r="AY294" i="21" s="1"/>
  <c r="C48" i="12"/>
  <c r="D294" i="21" s="1"/>
  <c r="B48" i="12"/>
  <c r="B294" i="21" s="1"/>
  <c r="A48" i="12"/>
  <c r="A294" i="21" s="1"/>
  <c r="P47" i="12"/>
  <c r="Q293" i="21" s="1"/>
  <c r="O47" i="12"/>
  <c r="P293" i="21" s="1"/>
  <c r="N47" i="12"/>
  <c r="O293" i="21" s="1"/>
  <c r="M47" i="12"/>
  <c r="N293" i="21" s="1"/>
  <c r="L47" i="12"/>
  <c r="M293" i="21" s="1"/>
  <c r="AS293" i="21" s="1"/>
  <c r="AT293" i="21" s="1"/>
  <c r="AU293" i="21" s="1"/>
  <c r="K47" i="12"/>
  <c r="L293" i="21" s="1"/>
  <c r="J47" i="12"/>
  <c r="K293" i="21" s="1"/>
  <c r="I47" i="12"/>
  <c r="J293" i="21" s="1"/>
  <c r="AK293" i="21" s="1"/>
  <c r="AL293" i="21" s="1"/>
  <c r="AM293" i="21" s="1"/>
  <c r="H47" i="12"/>
  <c r="I293" i="21" s="1"/>
  <c r="AG293" i="21" s="1"/>
  <c r="AH293" i="21" s="1"/>
  <c r="AI293" i="21" s="1"/>
  <c r="G47" i="12"/>
  <c r="H293" i="21" s="1"/>
  <c r="F47" i="12"/>
  <c r="G293" i="21" s="1"/>
  <c r="E47" i="12"/>
  <c r="F293" i="21" s="1"/>
  <c r="AO293" i="21" s="1"/>
  <c r="AP293" i="21" s="1"/>
  <c r="AQ293" i="21" s="1"/>
  <c r="D47" i="12"/>
  <c r="E293" i="21" s="1"/>
  <c r="AW293" i="21" s="1"/>
  <c r="AX293" i="21" s="1"/>
  <c r="AY293" i="21" s="1"/>
  <c r="C47" i="12"/>
  <c r="D293" i="21" s="1"/>
  <c r="B47" i="12"/>
  <c r="B293" i="21" s="1"/>
  <c r="A47" i="12"/>
  <c r="A293" i="21" s="1"/>
  <c r="P46" i="12"/>
  <c r="Q292" i="21" s="1"/>
  <c r="O46" i="12"/>
  <c r="P292" i="21" s="1"/>
  <c r="N46" i="12"/>
  <c r="O292" i="21" s="1"/>
  <c r="M46" i="12"/>
  <c r="N292" i="21" s="1"/>
  <c r="L46" i="12"/>
  <c r="M292" i="21" s="1"/>
  <c r="AS292" i="21" s="1"/>
  <c r="AT292" i="21" s="1"/>
  <c r="AU292" i="21" s="1"/>
  <c r="K46" i="12"/>
  <c r="L292" i="21" s="1"/>
  <c r="J46" i="12"/>
  <c r="K292" i="21" s="1"/>
  <c r="I46" i="12"/>
  <c r="J292" i="21" s="1"/>
  <c r="AK292" i="21" s="1"/>
  <c r="AL292" i="21" s="1"/>
  <c r="AM292" i="21" s="1"/>
  <c r="H46" i="12"/>
  <c r="I292" i="21" s="1"/>
  <c r="AG292" i="21" s="1"/>
  <c r="AH292" i="21" s="1"/>
  <c r="AI292" i="21" s="1"/>
  <c r="G46" i="12"/>
  <c r="H292" i="21" s="1"/>
  <c r="F46" i="12"/>
  <c r="G292" i="21" s="1"/>
  <c r="E46" i="12"/>
  <c r="D46" i="12"/>
  <c r="E292" i="21" s="1"/>
  <c r="AW292" i="21" s="1"/>
  <c r="AX292" i="21" s="1"/>
  <c r="AY292" i="21" s="1"/>
  <c r="C46" i="12"/>
  <c r="D292" i="21" s="1"/>
  <c r="B46" i="12"/>
  <c r="B292" i="21" s="1"/>
  <c r="A46" i="12"/>
  <c r="A292" i="21" s="1"/>
  <c r="P45" i="12"/>
  <c r="Q291" i="21" s="1"/>
  <c r="O45" i="12"/>
  <c r="P291" i="21" s="1"/>
  <c r="N45" i="12"/>
  <c r="O291" i="21" s="1"/>
  <c r="M45" i="12"/>
  <c r="N291" i="21" s="1"/>
  <c r="L45" i="12"/>
  <c r="M291" i="21" s="1"/>
  <c r="AS291" i="21" s="1"/>
  <c r="AT291" i="21" s="1"/>
  <c r="AU291" i="21" s="1"/>
  <c r="K45" i="12"/>
  <c r="L291" i="21" s="1"/>
  <c r="J45" i="12"/>
  <c r="K291" i="21" s="1"/>
  <c r="I45" i="12"/>
  <c r="J291" i="21" s="1"/>
  <c r="AK291" i="21" s="1"/>
  <c r="AL291" i="21" s="1"/>
  <c r="AM291" i="21" s="1"/>
  <c r="H45" i="12"/>
  <c r="I291" i="21" s="1"/>
  <c r="AG291" i="21" s="1"/>
  <c r="AH291" i="21" s="1"/>
  <c r="AI291" i="21" s="1"/>
  <c r="G45" i="12"/>
  <c r="H291" i="21" s="1"/>
  <c r="F45" i="12"/>
  <c r="G291" i="21" s="1"/>
  <c r="E45" i="12"/>
  <c r="F291" i="21" s="1"/>
  <c r="AO291" i="21" s="1"/>
  <c r="AP291" i="21" s="1"/>
  <c r="AQ291" i="21" s="1"/>
  <c r="D45" i="12"/>
  <c r="E291" i="21" s="1"/>
  <c r="AW291" i="21" s="1"/>
  <c r="AX291" i="21" s="1"/>
  <c r="AY291" i="21" s="1"/>
  <c r="C45" i="12"/>
  <c r="D291" i="21" s="1"/>
  <c r="B45" i="12"/>
  <c r="B291" i="21" s="1"/>
  <c r="A45" i="12"/>
  <c r="A291" i="21" s="1"/>
  <c r="P44" i="12"/>
  <c r="Q290" i="21" s="1"/>
  <c r="O44" i="12"/>
  <c r="P290" i="21" s="1"/>
  <c r="N44" i="12"/>
  <c r="O290" i="21" s="1"/>
  <c r="M44" i="12"/>
  <c r="N290" i="21" s="1"/>
  <c r="L44" i="12"/>
  <c r="M290" i="21" s="1"/>
  <c r="AS290" i="21" s="1"/>
  <c r="AT290" i="21" s="1"/>
  <c r="AU290" i="21" s="1"/>
  <c r="K44" i="12"/>
  <c r="L290" i="21" s="1"/>
  <c r="J44" i="12"/>
  <c r="K290" i="21" s="1"/>
  <c r="I44" i="12"/>
  <c r="J290" i="21" s="1"/>
  <c r="AK290" i="21" s="1"/>
  <c r="AL290" i="21" s="1"/>
  <c r="AM290" i="21" s="1"/>
  <c r="H44" i="12"/>
  <c r="I290" i="21" s="1"/>
  <c r="AG290" i="21" s="1"/>
  <c r="AH290" i="21" s="1"/>
  <c r="AI290" i="21" s="1"/>
  <c r="G44" i="12"/>
  <c r="H290" i="21" s="1"/>
  <c r="F44" i="12"/>
  <c r="G290" i="21" s="1"/>
  <c r="E44" i="12"/>
  <c r="F290" i="21" s="1"/>
  <c r="AO290" i="21" s="1"/>
  <c r="AP290" i="21" s="1"/>
  <c r="AQ290" i="21" s="1"/>
  <c r="D44" i="12"/>
  <c r="E290" i="21" s="1"/>
  <c r="AW290" i="21" s="1"/>
  <c r="AX290" i="21" s="1"/>
  <c r="AY290" i="21" s="1"/>
  <c r="C44" i="12"/>
  <c r="D290" i="21" s="1"/>
  <c r="B44" i="12"/>
  <c r="B290" i="21" s="1"/>
  <c r="A44" i="12"/>
  <c r="A290" i="21" s="1"/>
  <c r="P43" i="12"/>
  <c r="Q289" i="21" s="1"/>
  <c r="O43" i="12"/>
  <c r="P289" i="21" s="1"/>
  <c r="N43" i="12"/>
  <c r="O289" i="21" s="1"/>
  <c r="M43" i="12"/>
  <c r="N289" i="21" s="1"/>
  <c r="L43" i="12"/>
  <c r="M289" i="21" s="1"/>
  <c r="AS289" i="21" s="1"/>
  <c r="AT289" i="21" s="1"/>
  <c r="AU289" i="21" s="1"/>
  <c r="K43" i="12"/>
  <c r="L289" i="21" s="1"/>
  <c r="J43" i="12"/>
  <c r="K289" i="21" s="1"/>
  <c r="I43" i="12"/>
  <c r="J289" i="21" s="1"/>
  <c r="AK289" i="21" s="1"/>
  <c r="AL289" i="21" s="1"/>
  <c r="AM289" i="21" s="1"/>
  <c r="H43" i="12"/>
  <c r="I289" i="21" s="1"/>
  <c r="AG289" i="21" s="1"/>
  <c r="AH289" i="21" s="1"/>
  <c r="AI289" i="21" s="1"/>
  <c r="G43" i="12"/>
  <c r="H289" i="21" s="1"/>
  <c r="F43" i="12"/>
  <c r="G289" i="21" s="1"/>
  <c r="E43" i="12"/>
  <c r="D43" i="12"/>
  <c r="E289" i="21" s="1"/>
  <c r="AW289" i="21" s="1"/>
  <c r="AX289" i="21" s="1"/>
  <c r="AY289" i="21" s="1"/>
  <c r="C43" i="12"/>
  <c r="D289" i="21" s="1"/>
  <c r="B43" i="12"/>
  <c r="B289" i="21" s="1"/>
  <c r="A43" i="12"/>
  <c r="A289" i="21" s="1"/>
  <c r="P42" i="12"/>
  <c r="Q288" i="21" s="1"/>
  <c r="O42" i="12"/>
  <c r="P288" i="21" s="1"/>
  <c r="N42" i="12"/>
  <c r="O288" i="21" s="1"/>
  <c r="M42" i="12"/>
  <c r="N288" i="21" s="1"/>
  <c r="L42" i="12"/>
  <c r="M288" i="21" s="1"/>
  <c r="AS288" i="21" s="1"/>
  <c r="AT288" i="21" s="1"/>
  <c r="AU288" i="21" s="1"/>
  <c r="K42" i="12"/>
  <c r="L288" i="21" s="1"/>
  <c r="J42" i="12"/>
  <c r="K288" i="21" s="1"/>
  <c r="I42" i="12"/>
  <c r="J288" i="21" s="1"/>
  <c r="AK288" i="21" s="1"/>
  <c r="AL288" i="21" s="1"/>
  <c r="AM288" i="21" s="1"/>
  <c r="H42" i="12"/>
  <c r="I288" i="21" s="1"/>
  <c r="AG288" i="21" s="1"/>
  <c r="AH288" i="21" s="1"/>
  <c r="AI288" i="21" s="1"/>
  <c r="G42" i="12"/>
  <c r="H288" i="21" s="1"/>
  <c r="F42" i="12"/>
  <c r="G288" i="21" s="1"/>
  <c r="E42" i="12"/>
  <c r="F288" i="21" s="1"/>
  <c r="AO288" i="21" s="1"/>
  <c r="AP288" i="21" s="1"/>
  <c r="AQ288" i="21" s="1"/>
  <c r="D42" i="12"/>
  <c r="E288" i="21" s="1"/>
  <c r="AW288" i="21" s="1"/>
  <c r="AX288" i="21" s="1"/>
  <c r="AY288" i="21" s="1"/>
  <c r="C42" i="12"/>
  <c r="D288" i="21" s="1"/>
  <c r="B42" i="12"/>
  <c r="B288" i="21" s="1"/>
  <c r="A42" i="12"/>
  <c r="A288" i="21" s="1"/>
  <c r="P41" i="12"/>
  <c r="Q287" i="21" s="1"/>
  <c r="O41" i="12"/>
  <c r="P287" i="21" s="1"/>
  <c r="N41" i="12"/>
  <c r="O287" i="21" s="1"/>
  <c r="M41" i="12"/>
  <c r="N287" i="21" s="1"/>
  <c r="L41" i="12"/>
  <c r="M287" i="21" s="1"/>
  <c r="AS287" i="21" s="1"/>
  <c r="AT287" i="21" s="1"/>
  <c r="AU287" i="21" s="1"/>
  <c r="K41" i="12"/>
  <c r="L287" i="21" s="1"/>
  <c r="J41" i="12"/>
  <c r="K287" i="21" s="1"/>
  <c r="I41" i="12"/>
  <c r="J287" i="21" s="1"/>
  <c r="AK287" i="21" s="1"/>
  <c r="AL287" i="21" s="1"/>
  <c r="AM287" i="21" s="1"/>
  <c r="H41" i="12"/>
  <c r="I287" i="21" s="1"/>
  <c r="AG287" i="21" s="1"/>
  <c r="AH287" i="21" s="1"/>
  <c r="AI287" i="21" s="1"/>
  <c r="G41" i="12"/>
  <c r="H287" i="21" s="1"/>
  <c r="F41" i="12"/>
  <c r="G287" i="21" s="1"/>
  <c r="E41" i="12"/>
  <c r="F287" i="21" s="1"/>
  <c r="AO287" i="21" s="1"/>
  <c r="AP287" i="21" s="1"/>
  <c r="AQ287" i="21" s="1"/>
  <c r="D41" i="12"/>
  <c r="E287" i="21" s="1"/>
  <c r="AW287" i="21" s="1"/>
  <c r="AX287" i="21" s="1"/>
  <c r="AY287" i="21" s="1"/>
  <c r="C41" i="12"/>
  <c r="D287" i="21" s="1"/>
  <c r="B41" i="12"/>
  <c r="B287" i="21" s="1"/>
  <c r="A41" i="12"/>
  <c r="A287" i="21" s="1"/>
  <c r="P40" i="12"/>
  <c r="Q286" i="21" s="1"/>
  <c r="O40" i="12"/>
  <c r="P286" i="21" s="1"/>
  <c r="N40" i="12"/>
  <c r="O286" i="21" s="1"/>
  <c r="M40" i="12"/>
  <c r="N286" i="21" s="1"/>
  <c r="L40" i="12"/>
  <c r="M286" i="21" s="1"/>
  <c r="AS286" i="21" s="1"/>
  <c r="AT286" i="21" s="1"/>
  <c r="AU286" i="21" s="1"/>
  <c r="K40" i="12"/>
  <c r="L286" i="21" s="1"/>
  <c r="J40" i="12"/>
  <c r="K286" i="21" s="1"/>
  <c r="I40" i="12"/>
  <c r="J286" i="21" s="1"/>
  <c r="AK286" i="21" s="1"/>
  <c r="AL286" i="21" s="1"/>
  <c r="AM286" i="21" s="1"/>
  <c r="H40" i="12"/>
  <c r="I286" i="21" s="1"/>
  <c r="AG286" i="21" s="1"/>
  <c r="AH286" i="21" s="1"/>
  <c r="AI286" i="21" s="1"/>
  <c r="G40" i="12"/>
  <c r="H286" i="21" s="1"/>
  <c r="F40" i="12"/>
  <c r="G286" i="21" s="1"/>
  <c r="E40" i="12"/>
  <c r="D40" i="12"/>
  <c r="E286" i="21" s="1"/>
  <c r="AW286" i="21" s="1"/>
  <c r="AX286" i="21" s="1"/>
  <c r="AY286" i="21" s="1"/>
  <c r="C40" i="12"/>
  <c r="D286" i="21" s="1"/>
  <c r="B40" i="12"/>
  <c r="B286" i="21" s="1"/>
  <c r="A40" i="12"/>
  <c r="A286" i="21" s="1"/>
  <c r="P39" i="12"/>
  <c r="Q285" i="21" s="1"/>
  <c r="O39" i="12"/>
  <c r="P285" i="21" s="1"/>
  <c r="N39" i="12"/>
  <c r="O285" i="21" s="1"/>
  <c r="M39" i="12"/>
  <c r="N285" i="21" s="1"/>
  <c r="L39" i="12"/>
  <c r="M285" i="21" s="1"/>
  <c r="AS285" i="21" s="1"/>
  <c r="AT285" i="21" s="1"/>
  <c r="AU285" i="21" s="1"/>
  <c r="K39" i="12"/>
  <c r="L285" i="21" s="1"/>
  <c r="J39" i="12"/>
  <c r="I39" i="12"/>
  <c r="J285" i="21" s="1"/>
  <c r="AK285" i="21" s="1"/>
  <c r="AL285" i="21" s="1"/>
  <c r="AM285" i="21" s="1"/>
  <c r="H39" i="12"/>
  <c r="I285" i="21" s="1"/>
  <c r="AG285" i="21" s="1"/>
  <c r="AH285" i="21" s="1"/>
  <c r="AI285" i="21" s="1"/>
  <c r="G39" i="12"/>
  <c r="H285" i="21" s="1"/>
  <c r="F39" i="12"/>
  <c r="G285" i="21" s="1"/>
  <c r="E39" i="12"/>
  <c r="F285" i="21" s="1"/>
  <c r="AO285" i="21" s="1"/>
  <c r="AP285" i="21" s="1"/>
  <c r="AQ285" i="21" s="1"/>
  <c r="D39" i="12"/>
  <c r="E285" i="21" s="1"/>
  <c r="AW285" i="21" s="1"/>
  <c r="AX285" i="21" s="1"/>
  <c r="AY285" i="21" s="1"/>
  <c r="C39" i="12"/>
  <c r="D285" i="21" s="1"/>
  <c r="B39" i="12"/>
  <c r="B285" i="21" s="1"/>
  <c r="A39" i="12"/>
  <c r="A285" i="21" s="1"/>
  <c r="P38" i="12"/>
  <c r="Q284" i="21" s="1"/>
  <c r="O38" i="12"/>
  <c r="P284" i="21" s="1"/>
  <c r="N38" i="12"/>
  <c r="O284" i="21" s="1"/>
  <c r="M38" i="12"/>
  <c r="N284" i="21" s="1"/>
  <c r="L38" i="12"/>
  <c r="M284" i="21" s="1"/>
  <c r="AS284" i="21" s="1"/>
  <c r="AT284" i="21" s="1"/>
  <c r="AU284" i="21" s="1"/>
  <c r="K38" i="12"/>
  <c r="L284" i="21" s="1"/>
  <c r="J38" i="12"/>
  <c r="K284" i="21" s="1"/>
  <c r="I38" i="12"/>
  <c r="J284" i="21" s="1"/>
  <c r="AK284" i="21" s="1"/>
  <c r="AL284" i="21" s="1"/>
  <c r="AM284" i="21" s="1"/>
  <c r="H38" i="12"/>
  <c r="I284" i="21" s="1"/>
  <c r="AG284" i="21" s="1"/>
  <c r="AH284" i="21" s="1"/>
  <c r="AI284" i="21" s="1"/>
  <c r="G38" i="12"/>
  <c r="H284" i="21" s="1"/>
  <c r="F38" i="12"/>
  <c r="E38" i="12"/>
  <c r="F284" i="21" s="1"/>
  <c r="AO284" i="21" s="1"/>
  <c r="AP284" i="21" s="1"/>
  <c r="AQ284" i="21" s="1"/>
  <c r="D38" i="12"/>
  <c r="E284" i="21" s="1"/>
  <c r="AW284" i="21" s="1"/>
  <c r="AX284" i="21" s="1"/>
  <c r="AY284" i="21" s="1"/>
  <c r="C38" i="12"/>
  <c r="D284" i="21" s="1"/>
  <c r="B38" i="12"/>
  <c r="B284" i="21" s="1"/>
  <c r="A38" i="12"/>
  <c r="A284" i="21" s="1"/>
  <c r="P37" i="12"/>
  <c r="Q283" i="21" s="1"/>
  <c r="O37" i="12"/>
  <c r="P283" i="21" s="1"/>
  <c r="N37" i="12"/>
  <c r="M37" i="12"/>
  <c r="N283" i="21" s="1"/>
  <c r="L37" i="12"/>
  <c r="M283" i="21" s="1"/>
  <c r="AS283" i="21" s="1"/>
  <c r="AT283" i="21" s="1"/>
  <c r="AU283" i="21" s="1"/>
  <c r="K37" i="12"/>
  <c r="L283" i="21" s="1"/>
  <c r="J37" i="12"/>
  <c r="K283" i="21" s="1"/>
  <c r="I37" i="12"/>
  <c r="J283" i="21" s="1"/>
  <c r="AK283" i="21" s="1"/>
  <c r="AL283" i="21" s="1"/>
  <c r="AM283" i="21" s="1"/>
  <c r="H37" i="12"/>
  <c r="I283" i="21" s="1"/>
  <c r="AG283" i="21" s="1"/>
  <c r="AH283" i="21" s="1"/>
  <c r="AI283" i="21" s="1"/>
  <c r="G37" i="12"/>
  <c r="H283" i="21" s="1"/>
  <c r="F37" i="12"/>
  <c r="G283" i="21" s="1"/>
  <c r="E37" i="12"/>
  <c r="D37" i="12"/>
  <c r="E283" i="21" s="1"/>
  <c r="AW283" i="21" s="1"/>
  <c r="AX283" i="21" s="1"/>
  <c r="AY283" i="21" s="1"/>
  <c r="C37" i="12"/>
  <c r="D283" i="21" s="1"/>
  <c r="B37" i="12"/>
  <c r="B283" i="21" s="1"/>
  <c r="A37" i="12"/>
  <c r="A283" i="21" s="1"/>
  <c r="IV33" i="12"/>
  <c r="IU33" i="12"/>
  <c r="IT33" i="12"/>
  <c r="IS33" i="12"/>
  <c r="IR33" i="12"/>
  <c r="IQ33" i="12"/>
  <c r="IP33" i="12"/>
  <c r="IO33" i="12"/>
  <c r="IN33" i="12"/>
  <c r="IM33" i="12"/>
  <c r="IL33" i="12"/>
  <c r="IK33" i="12"/>
  <c r="IJ33" i="12"/>
  <c r="II33" i="12"/>
  <c r="IH33" i="12"/>
  <c r="IG33" i="12"/>
  <c r="IE33" i="12"/>
  <c r="ID33" i="12"/>
  <c r="IC33" i="12"/>
  <c r="IB33" i="12"/>
  <c r="IA33" i="12"/>
  <c r="HZ33" i="12"/>
  <c r="HY33" i="12"/>
  <c r="HX33" i="12"/>
  <c r="HW33" i="12"/>
  <c r="HV33" i="12"/>
  <c r="HU33" i="12"/>
  <c r="HT33" i="12"/>
  <c r="HS33" i="12"/>
  <c r="HR33" i="12"/>
  <c r="HQ33" i="12"/>
  <c r="HP33" i="12"/>
  <c r="HN33" i="12"/>
  <c r="HM33" i="12"/>
  <c r="HL33" i="12"/>
  <c r="HK33" i="12"/>
  <c r="HJ33" i="12"/>
  <c r="HI33" i="12"/>
  <c r="HH33" i="12"/>
  <c r="HG33" i="12"/>
  <c r="HF33" i="12"/>
  <c r="HE33" i="12"/>
  <c r="HD33" i="12"/>
  <c r="HC33" i="12"/>
  <c r="HB33" i="12"/>
  <c r="HA33" i="12"/>
  <c r="GZ33" i="12"/>
  <c r="GY33" i="12"/>
  <c r="GW33" i="12"/>
  <c r="GV33" i="12"/>
  <c r="GU33" i="12"/>
  <c r="GT33" i="12"/>
  <c r="GS33" i="12"/>
  <c r="GR33" i="12"/>
  <c r="GQ33" i="12"/>
  <c r="GP33" i="12"/>
  <c r="GO33" i="12"/>
  <c r="GN33" i="12"/>
  <c r="GM33" i="12"/>
  <c r="GL33" i="12"/>
  <c r="GK33" i="12"/>
  <c r="GJ33" i="12"/>
  <c r="GI33" i="12"/>
  <c r="GH33" i="12"/>
  <c r="GF33" i="12"/>
  <c r="GE33" i="12"/>
  <c r="GD33" i="12"/>
  <c r="GC33" i="12"/>
  <c r="GB33" i="12"/>
  <c r="GA33" i="12"/>
  <c r="FZ33" i="12"/>
  <c r="FY33" i="12"/>
  <c r="FX33" i="12"/>
  <c r="FW33" i="12"/>
  <c r="FV33" i="12"/>
  <c r="FU33" i="12"/>
  <c r="FT33" i="12"/>
  <c r="FS33" i="12"/>
  <c r="FR33" i="12"/>
  <c r="FQ33" i="12"/>
  <c r="FO33" i="12"/>
  <c r="FN33" i="12"/>
  <c r="FM33" i="12"/>
  <c r="FL33" i="12"/>
  <c r="FK33" i="12"/>
  <c r="FJ33" i="12"/>
  <c r="FI33" i="12"/>
  <c r="FH33" i="12"/>
  <c r="FG33" i="12"/>
  <c r="FF33" i="12"/>
  <c r="FE33" i="12"/>
  <c r="FD33" i="12"/>
  <c r="FC33" i="12"/>
  <c r="FB33" i="12"/>
  <c r="FA33" i="12"/>
  <c r="EZ33" i="12"/>
  <c r="EX33" i="12"/>
  <c r="EW33" i="12"/>
  <c r="EV33" i="12"/>
  <c r="EU33" i="12"/>
  <c r="ET33" i="12"/>
  <c r="ES33" i="12"/>
  <c r="ER33" i="12"/>
  <c r="EQ33" i="12"/>
  <c r="EP33" i="12"/>
  <c r="EO33" i="12"/>
  <c r="EN33" i="12"/>
  <c r="EM33" i="12"/>
  <c r="EL33" i="12"/>
  <c r="EK33" i="12"/>
  <c r="EJ33" i="12"/>
  <c r="EI33" i="12"/>
  <c r="EG33" i="12"/>
  <c r="EF33" i="12"/>
  <c r="EE33" i="12"/>
  <c r="ED33" i="12"/>
  <c r="EC33" i="12"/>
  <c r="EB33" i="12"/>
  <c r="EA33" i="12"/>
  <c r="DZ33" i="12"/>
  <c r="DY33" i="12"/>
  <c r="DX33" i="12"/>
  <c r="DW33" i="12"/>
  <c r="DV33" i="12"/>
  <c r="DU33" i="12"/>
  <c r="DT33" i="12"/>
  <c r="DS33" i="12"/>
  <c r="DR33" i="12"/>
  <c r="DP33" i="12"/>
  <c r="DO33" i="12"/>
  <c r="DN33" i="12"/>
  <c r="DM33" i="12"/>
  <c r="DL33" i="12"/>
  <c r="DK33" i="12"/>
  <c r="DJ33" i="12"/>
  <c r="DI33" i="12"/>
  <c r="DH33" i="12"/>
  <c r="DG33" i="12"/>
  <c r="DF33" i="12"/>
  <c r="DE33" i="12"/>
  <c r="DD33" i="12"/>
  <c r="DC33" i="12"/>
  <c r="DB33" i="12"/>
  <c r="DA33" i="12"/>
  <c r="CY33" i="12"/>
  <c r="CX33" i="12"/>
  <c r="CW33" i="12"/>
  <c r="CV33" i="12"/>
  <c r="CU33" i="12"/>
  <c r="CT33" i="12"/>
  <c r="CS33" i="12"/>
  <c r="CR33" i="12"/>
  <c r="CQ33" i="12"/>
  <c r="CP33" i="12"/>
  <c r="CO33" i="12"/>
  <c r="CN33" i="12"/>
  <c r="CM33" i="12"/>
  <c r="CL33" i="12"/>
  <c r="CK33" i="12"/>
  <c r="CJ33" i="12"/>
  <c r="CH33" i="12"/>
  <c r="CG33" i="12"/>
  <c r="CF33" i="12"/>
  <c r="CE33" i="12"/>
  <c r="CD33" i="12"/>
  <c r="CC33" i="12"/>
  <c r="CB33" i="12"/>
  <c r="CA33" i="12"/>
  <c r="BZ33" i="12"/>
  <c r="BY33" i="12"/>
  <c r="BX33" i="12"/>
  <c r="BW33" i="12"/>
  <c r="BV33" i="12"/>
  <c r="BU33" i="12"/>
  <c r="BT33" i="12"/>
  <c r="BS33" i="12"/>
  <c r="BQ33" i="12"/>
  <c r="BP33" i="12"/>
  <c r="BO33" i="12"/>
  <c r="BN33" i="12"/>
  <c r="BM33" i="12"/>
  <c r="BL33" i="12"/>
  <c r="BK33" i="12"/>
  <c r="BJ33" i="12"/>
  <c r="BI33" i="12"/>
  <c r="BH33" i="12"/>
  <c r="BG33" i="12"/>
  <c r="BF33" i="12"/>
  <c r="BE33" i="12"/>
  <c r="BD33" i="12"/>
  <c r="BC33" i="12"/>
  <c r="BB33" i="12"/>
  <c r="AZ33" i="12"/>
  <c r="AY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K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T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AI32" i="12"/>
  <c r="AH32" i="12"/>
  <c r="R32" i="12"/>
  <c r="R61" i="12" s="1"/>
  <c r="S307" i="21" s="1"/>
  <c r="Q32" i="12"/>
  <c r="Q61" i="12" s="1"/>
  <c r="AI31" i="12"/>
  <c r="AH31" i="12"/>
  <c r="R31" i="12"/>
  <c r="R60" i="12" s="1"/>
  <c r="S306" i="21" s="1"/>
  <c r="Q31" i="12"/>
  <c r="Q60" i="12" s="1"/>
  <c r="AI30" i="12"/>
  <c r="AH30" i="12"/>
  <c r="R30" i="12"/>
  <c r="R59" i="12" s="1"/>
  <c r="S305" i="21" s="1"/>
  <c r="Q30" i="12"/>
  <c r="AI29" i="12"/>
  <c r="AH29" i="12"/>
  <c r="R29" i="12"/>
  <c r="R58" i="12" s="1"/>
  <c r="S304" i="21" s="1"/>
  <c r="Q29" i="12"/>
  <c r="Q58" i="12" s="1"/>
  <c r="AI28" i="12"/>
  <c r="AH28" i="12"/>
  <c r="R28" i="12"/>
  <c r="R57" i="12" s="1"/>
  <c r="S303" i="21" s="1"/>
  <c r="Q28" i="12"/>
  <c r="Q57" i="12" s="1"/>
  <c r="AI27" i="12"/>
  <c r="AH27" i="12"/>
  <c r="R27" i="12"/>
  <c r="R56" i="12" s="1"/>
  <c r="S302" i="21" s="1"/>
  <c r="Q27" i="12"/>
  <c r="AI26" i="12"/>
  <c r="AH26" i="12"/>
  <c r="R26" i="12"/>
  <c r="R55" i="12" s="1"/>
  <c r="S301" i="21" s="1"/>
  <c r="Q26" i="12"/>
  <c r="Q55" i="12" s="1"/>
  <c r="AI25" i="12"/>
  <c r="AH25" i="12"/>
  <c r="R25" i="12"/>
  <c r="R54" i="12" s="1"/>
  <c r="S300" i="21" s="1"/>
  <c r="Q25" i="12"/>
  <c r="Q54" i="12" s="1"/>
  <c r="AI24" i="12"/>
  <c r="AH24" i="12"/>
  <c r="R24" i="12"/>
  <c r="R53" i="12" s="1"/>
  <c r="S299" i="21" s="1"/>
  <c r="Q24" i="12"/>
  <c r="AI23" i="12"/>
  <c r="AH23" i="12"/>
  <c r="R23" i="12"/>
  <c r="R52" i="12" s="1"/>
  <c r="S298" i="21" s="1"/>
  <c r="Q23" i="12"/>
  <c r="AI22" i="12"/>
  <c r="AH22" i="12"/>
  <c r="R22" i="12"/>
  <c r="R51" i="12" s="1"/>
  <c r="S297" i="21" s="1"/>
  <c r="Q22" i="12"/>
  <c r="Q51" i="12" s="1"/>
  <c r="AI21" i="12"/>
  <c r="AH21" i="12"/>
  <c r="R21" i="12"/>
  <c r="R50" i="12" s="1"/>
  <c r="S296" i="21" s="1"/>
  <c r="Q21" i="12"/>
  <c r="AI20" i="12"/>
  <c r="AH20" i="12"/>
  <c r="R20" i="12"/>
  <c r="R49" i="12" s="1"/>
  <c r="S295" i="21" s="1"/>
  <c r="Q20" i="12"/>
  <c r="Q49" i="12" s="1"/>
  <c r="AI19" i="12"/>
  <c r="AH19" i="12"/>
  <c r="R19" i="12"/>
  <c r="R48" i="12" s="1"/>
  <c r="S294" i="21" s="1"/>
  <c r="Q19" i="12"/>
  <c r="Q48" i="12" s="1"/>
  <c r="AI18" i="12"/>
  <c r="AH18" i="12"/>
  <c r="R18" i="12"/>
  <c r="R47" i="12" s="1"/>
  <c r="S293" i="21" s="1"/>
  <c r="Q18" i="12"/>
  <c r="AI17" i="12"/>
  <c r="AH17" i="12"/>
  <c r="R17" i="12"/>
  <c r="R46" i="12" s="1"/>
  <c r="S292" i="21" s="1"/>
  <c r="Q17" i="12"/>
  <c r="Q46" i="12" s="1"/>
  <c r="AI16" i="12"/>
  <c r="AH16" i="12"/>
  <c r="R16" i="12"/>
  <c r="R45" i="12" s="1"/>
  <c r="S291" i="21" s="1"/>
  <c r="Q16" i="12"/>
  <c r="Q45" i="12" s="1"/>
  <c r="AI15" i="12"/>
  <c r="AH15" i="12"/>
  <c r="R15" i="12"/>
  <c r="R44" i="12" s="1"/>
  <c r="S290" i="21" s="1"/>
  <c r="Q15" i="12"/>
  <c r="AI14" i="12"/>
  <c r="AH14" i="12"/>
  <c r="R14" i="12"/>
  <c r="R43" i="12" s="1"/>
  <c r="S289" i="21" s="1"/>
  <c r="Q14" i="12"/>
  <c r="Q43" i="12" s="1"/>
  <c r="AI13" i="12"/>
  <c r="AH13" i="12"/>
  <c r="R13" i="12"/>
  <c r="R42" i="12" s="1"/>
  <c r="S288" i="21" s="1"/>
  <c r="Q13" i="12"/>
  <c r="Q42" i="12" s="1"/>
  <c r="AI12" i="12"/>
  <c r="AH12" i="12"/>
  <c r="R12" i="12"/>
  <c r="R41" i="12" s="1"/>
  <c r="S287" i="21" s="1"/>
  <c r="Q12" i="12"/>
  <c r="AI11" i="12"/>
  <c r="AH11" i="12"/>
  <c r="R11" i="12"/>
  <c r="R40" i="12" s="1"/>
  <c r="S286" i="21" s="1"/>
  <c r="Q11" i="12"/>
  <c r="Q40" i="12" s="1"/>
  <c r="AI10" i="12"/>
  <c r="AH10" i="12"/>
  <c r="R10" i="12"/>
  <c r="R39" i="12" s="1"/>
  <c r="S285" i="21" s="1"/>
  <c r="Q10" i="12"/>
  <c r="Q39" i="12" s="1"/>
  <c r="AI9" i="12"/>
  <c r="AH9" i="12"/>
  <c r="R9" i="12"/>
  <c r="R33" i="12" s="1"/>
  <c r="Q9" i="12"/>
  <c r="AI8" i="12"/>
  <c r="AH8" i="12"/>
  <c r="R8" i="12"/>
  <c r="R37" i="12" s="1"/>
  <c r="Q8" i="12"/>
  <c r="Q37" i="12" s="1"/>
  <c r="G111" i="11"/>
  <c r="G13" i="23" s="1"/>
  <c r="J13" i="23" s="1"/>
  <c r="F111" i="11"/>
  <c r="F13" i="23" s="1"/>
  <c r="E111" i="11"/>
  <c r="E13" i="23" s="1"/>
  <c r="D111" i="11"/>
  <c r="D13" i="23" s="1"/>
  <c r="C111" i="11"/>
  <c r="C13" i="23" s="1"/>
  <c r="B111" i="11"/>
  <c r="B13" i="23" s="1"/>
  <c r="CX90" i="11"/>
  <c r="J277" i="22" s="1"/>
  <c r="M277" i="22" s="1"/>
  <c r="N277" i="22" s="1"/>
  <c r="O277" i="22" s="1"/>
  <c r="CW90" i="11"/>
  <c r="I277" i="22" s="1"/>
  <c r="AC277" i="22" s="1"/>
  <c r="AD277" i="22" s="1"/>
  <c r="AE277" i="22" s="1"/>
  <c r="CV90" i="11"/>
  <c r="H277" i="22" s="1"/>
  <c r="U277" i="22" s="1"/>
  <c r="V277" i="22" s="1"/>
  <c r="W277" i="22" s="1"/>
  <c r="CU90" i="11"/>
  <c r="G277" i="22" s="1"/>
  <c r="CS90" i="11"/>
  <c r="CT90" i="11" s="1"/>
  <c r="F277" i="22" s="1"/>
  <c r="Y277" i="22" s="1"/>
  <c r="Z277" i="22" s="1"/>
  <c r="AA277" i="22" s="1"/>
  <c r="CR90" i="11"/>
  <c r="E277" i="22" s="1"/>
  <c r="CQ90" i="11"/>
  <c r="D277" i="22" s="1"/>
  <c r="Q277" i="22" s="1"/>
  <c r="R277" i="22" s="1"/>
  <c r="S277" i="22" s="1"/>
  <c r="CP90" i="11"/>
  <c r="C277" i="22" s="1"/>
  <c r="B90" i="11"/>
  <c r="A90" i="11"/>
  <c r="A277" i="22" s="1"/>
  <c r="AF277" i="22" s="1"/>
  <c r="CW89" i="11"/>
  <c r="I276" i="22" s="1"/>
  <c r="AC276" i="22" s="1"/>
  <c r="AD276" i="22" s="1"/>
  <c r="AE276" i="22" s="1"/>
  <c r="CV89" i="11"/>
  <c r="H276" i="22" s="1"/>
  <c r="U276" i="22" s="1"/>
  <c r="V276" i="22" s="1"/>
  <c r="W276" i="22" s="1"/>
  <c r="CU89" i="11"/>
  <c r="G276" i="22" s="1"/>
  <c r="CT89" i="11"/>
  <c r="F276" i="22" s="1"/>
  <c r="Y276" i="22" s="1"/>
  <c r="Z276" i="22" s="1"/>
  <c r="AA276" i="22" s="1"/>
  <c r="CS89" i="11"/>
  <c r="CR89" i="11"/>
  <c r="E276" i="22" s="1"/>
  <c r="CQ89" i="11"/>
  <c r="D276" i="22" s="1"/>
  <c r="Q276" i="22" s="1"/>
  <c r="R276" i="22" s="1"/>
  <c r="S276" i="22" s="1"/>
  <c r="CP89" i="11"/>
  <c r="C276" i="22" s="1"/>
  <c r="B89" i="11"/>
  <c r="A89" i="11"/>
  <c r="A276" i="22" s="1"/>
  <c r="AF276" i="22" s="1"/>
  <c r="CW88" i="11"/>
  <c r="I275" i="22" s="1"/>
  <c r="AC275" i="22" s="1"/>
  <c r="AD275" i="22" s="1"/>
  <c r="AE275" i="22" s="1"/>
  <c r="CV88" i="11"/>
  <c r="H275" i="22" s="1"/>
  <c r="U275" i="22" s="1"/>
  <c r="V275" i="22" s="1"/>
  <c r="W275" i="22" s="1"/>
  <c r="CU88" i="11"/>
  <c r="G275" i="22" s="1"/>
  <c r="CS88" i="11"/>
  <c r="CR88" i="11"/>
  <c r="E275" i="22" s="1"/>
  <c r="CQ88" i="11"/>
  <c r="D275" i="22" s="1"/>
  <c r="Q275" i="22" s="1"/>
  <c r="R275" i="22" s="1"/>
  <c r="S275" i="22" s="1"/>
  <c r="CP88" i="11"/>
  <c r="C275" i="22" s="1"/>
  <c r="B88" i="11"/>
  <c r="A88" i="11"/>
  <c r="A275" i="22" s="1"/>
  <c r="AF275" i="22" s="1"/>
  <c r="CW87" i="11"/>
  <c r="I274" i="22" s="1"/>
  <c r="AC274" i="22" s="1"/>
  <c r="AD274" i="22" s="1"/>
  <c r="AE274" i="22" s="1"/>
  <c r="CV87" i="11"/>
  <c r="H274" i="22" s="1"/>
  <c r="U274" i="22" s="1"/>
  <c r="V274" i="22" s="1"/>
  <c r="W274" i="22" s="1"/>
  <c r="CU87" i="11"/>
  <c r="CS87" i="11"/>
  <c r="CT87" i="11" s="1"/>
  <c r="F274" i="22" s="1"/>
  <c r="Y274" i="22" s="1"/>
  <c r="Z274" i="22" s="1"/>
  <c r="AA274" i="22" s="1"/>
  <c r="CR87" i="11"/>
  <c r="E274" i="22" s="1"/>
  <c r="CQ87" i="11"/>
  <c r="D274" i="22" s="1"/>
  <c r="Q274" i="22" s="1"/>
  <c r="R274" i="22" s="1"/>
  <c r="S274" i="22" s="1"/>
  <c r="CP87" i="11"/>
  <c r="C274" i="22" s="1"/>
  <c r="B87" i="11"/>
  <c r="A87" i="11"/>
  <c r="A274" i="22" s="1"/>
  <c r="AF274" i="22" s="1"/>
  <c r="CW86" i="11"/>
  <c r="I273" i="22" s="1"/>
  <c r="AC273" i="22" s="1"/>
  <c r="AD273" i="22" s="1"/>
  <c r="AE273" i="22" s="1"/>
  <c r="CV86" i="11"/>
  <c r="H273" i="22" s="1"/>
  <c r="U273" i="22" s="1"/>
  <c r="V273" i="22" s="1"/>
  <c r="W273" i="22" s="1"/>
  <c r="CU86" i="11"/>
  <c r="G273" i="22" s="1"/>
  <c r="CS86" i="11"/>
  <c r="CT86" i="11" s="1"/>
  <c r="F273" i="22" s="1"/>
  <c r="Y273" i="22" s="1"/>
  <c r="Z273" i="22" s="1"/>
  <c r="AA273" i="22" s="1"/>
  <c r="CR86" i="11"/>
  <c r="E273" i="22" s="1"/>
  <c r="CQ86" i="11"/>
  <c r="D273" i="22" s="1"/>
  <c r="Q273" i="22" s="1"/>
  <c r="R273" i="22" s="1"/>
  <c r="S273" i="22" s="1"/>
  <c r="CP86" i="11"/>
  <c r="C273" i="22" s="1"/>
  <c r="B86" i="11"/>
  <c r="A86" i="11"/>
  <c r="A273" i="22" s="1"/>
  <c r="AF273" i="22" s="1"/>
  <c r="CW85" i="11"/>
  <c r="I272" i="22" s="1"/>
  <c r="AC272" i="22" s="1"/>
  <c r="AD272" i="22" s="1"/>
  <c r="AE272" i="22" s="1"/>
  <c r="CV85" i="11"/>
  <c r="H272" i="22" s="1"/>
  <c r="U272" i="22" s="1"/>
  <c r="V272" i="22" s="1"/>
  <c r="W272" i="22" s="1"/>
  <c r="CU85" i="11"/>
  <c r="G272" i="22" s="1"/>
  <c r="CS85" i="11"/>
  <c r="CT85" i="11" s="1"/>
  <c r="F272" i="22" s="1"/>
  <c r="Y272" i="22" s="1"/>
  <c r="Z272" i="22" s="1"/>
  <c r="AA272" i="22" s="1"/>
  <c r="CR85" i="11"/>
  <c r="E272" i="22" s="1"/>
  <c r="CQ85" i="11"/>
  <c r="D272" i="22" s="1"/>
  <c r="Q272" i="22" s="1"/>
  <c r="R272" i="22" s="1"/>
  <c r="S272" i="22" s="1"/>
  <c r="CP85" i="11"/>
  <c r="C272" i="22" s="1"/>
  <c r="B85" i="11"/>
  <c r="A85" i="11"/>
  <c r="A272" i="22" s="1"/>
  <c r="AF272" i="22" s="1"/>
  <c r="CX84" i="11"/>
  <c r="J271" i="22" s="1"/>
  <c r="M271" i="22" s="1"/>
  <c r="N271" i="22" s="1"/>
  <c r="O271" i="22" s="1"/>
  <c r="CW84" i="11"/>
  <c r="I271" i="22" s="1"/>
  <c r="AC271" i="22" s="1"/>
  <c r="AD271" i="22" s="1"/>
  <c r="AE271" i="22" s="1"/>
  <c r="CV84" i="11"/>
  <c r="H271" i="22" s="1"/>
  <c r="U271" i="22" s="1"/>
  <c r="V271" i="22" s="1"/>
  <c r="W271" i="22" s="1"/>
  <c r="CU84" i="11"/>
  <c r="G271" i="22" s="1"/>
  <c r="CS84" i="11"/>
  <c r="CT84" i="11" s="1"/>
  <c r="F271" i="22" s="1"/>
  <c r="Y271" i="22" s="1"/>
  <c r="Z271" i="22" s="1"/>
  <c r="AA271" i="22" s="1"/>
  <c r="CR84" i="11"/>
  <c r="E271" i="22" s="1"/>
  <c r="CQ84" i="11"/>
  <c r="D271" i="22" s="1"/>
  <c r="Q271" i="22" s="1"/>
  <c r="R271" i="22" s="1"/>
  <c r="S271" i="22" s="1"/>
  <c r="CP84" i="11"/>
  <c r="C271" i="22" s="1"/>
  <c r="B84" i="11"/>
  <c r="A84" i="11"/>
  <c r="A271" i="22" s="1"/>
  <c r="AF271" i="22" s="1"/>
  <c r="CW83" i="11"/>
  <c r="I270" i="22" s="1"/>
  <c r="AC270" i="22" s="1"/>
  <c r="AD270" i="22" s="1"/>
  <c r="AE270" i="22" s="1"/>
  <c r="CV83" i="11"/>
  <c r="H270" i="22" s="1"/>
  <c r="U270" i="22" s="1"/>
  <c r="V270" i="22" s="1"/>
  <c r="W270" i="22" s="1"/>
  <c r="CU83" i="11"/>
  <c r="CS83" i="11"/>
  <c r="CT83" i="11" s="1"/>
  <c r="F270" i="22" s="1"/>
  <c r="Y270" i="22" s="1"/>
  <c r="Z270" i="22" s="1"/>
  <c r="AA270" i="22" s="1"/>
  <c r="CR83" i="11"/>
  <c r="E270" i="22" s="1"/>
  <c r="CQ83" i="11"/>
  <c r="D270" i="22" s="1"/>
  <c r="Q270" i="22" s="1"/>
  <c r="R270" i="22" s="1"/>
  <c r="S270" i="22" s="1"/>
  <c r="CP83" i="11"/>
  <c r="C270" i="22" s="1"/>
  <c r="B83" i="11"/>
  <c r="A83" i="11"/>
  <c r="A270" i="22" s="1"/>
  <c r="AF270" i="22" s="1"/>
  <c r="CW82" i="11"/>
  <c r="I269" i="22" s="1"/>
  <c r="AC269" i="22" s="1"/>
  <c r="AD269" i="22" s="1"/>
  <c r="AE269" i="22" s="1"/>
  <c r="CV82" i="11"/>
  <c r="H269" i="22" s="1"/>
  <c r="U269" i="22" s="1"/>
  <c r="V269" i="22" s="1"/>
  <c r="W269" i="22" s="1"/>
  <c r="CU82" i="11"/>
  <c r="G269" i="22" s="1"/>
  <c r="CS82" i="11"/>
  <c r="CT82" i="11" s="1"/>
  <c r="F269" i="22" s="1"/>
  <c r="Y269" i="22" s="1"/>
  <c r="Z269" i="22" s="1"/>
  <c r="AA269" i="22" s="1"/>
  <c r="CR82" i="11"/>
  <c r="E269" i="22" s="1"/>
  <c r="CQ82" i="11"/>
  <c r="D269" i="22" s="1"/>
  <c r="Q269" i="22" s="1"/>
  <c r="R269" i="22" s="1"/>
  <c r="S269" i="22" s="1"/>
  <c r="CP82" i="11"/>
  <c r="C269" i="22" s="1"/>
  <c r="B82" i="11"/>
  <c r="A82" i="11"/>
  <c r="A269" i="22" s="1"/>
  <c r="AF269" i="22" s="1"/>
  <c r="CW81" i="11"/>
  <c r="I268" i="22" s="1"/>
  <c r="AC268" i="22" s="1"/>
  <c r="AD268" i="22" s="1"/>
  <c r="AE268" i="22" s="1"/>
  <c r="CV81" i="11"/>
  <c r="H268" i="22" s="1"/>
  <c r="U268" i="22" s="1"/>
  <c r="V268" i="22" s="1"/>
  <c r="W268" i="22" s="1"/>
  <c r="CU81" i="11"/>
  <c r="G268" i="22" s="1"/>
  <c r="CS81" i="11"/>
  <c r="CT81" i="11" s="1"/>
  <c r="F268" i="22" s="1"/>
  <c r="Y268" i="22" s="1"/>
  <c r="Z268" i="22" s="1"/>
  <c r="AA268" i="22" s="1"/>
  <c r="CR81" i="11"/>
  <c r="E268" i="22" s="1"/>
  <c r="CQ81" i="11"/>
  <c r="D268" i="22" s="1"/>
  <c r="Q268" i="22" s="1"/>
  <c r="R268" i="22" s="1"/>
  <c r="S268" i="22" s="1"/>
  <c r="CP81" i="11"/>
  <c r="C268" i="22" s="1"/>
  <c r="B81" i="11"/>
  <c r="A81" i="11"/>
  <c r="A268" i="22" s="1"/>
  <c r="AF268" i="22" s="1"/>
  <c r="CW80" i="11"/>
  <c r="I267" i="22" s="1"/>
  <c r="AC267" i="22" s="1"/>
  <c r="AD267" i="22" s="1"/>
  <c r="AE267" i="22" s="1"/>
  <c r="CV80" i="11"/>
  <c r="H267" i="22" s="1"/>
  <c r="U267" i="22" s="1"/>
  <c r="V267" i="22" s="1"/>
  <c r="W267" i="22" s="1"/>
  <c r="CU80" i="11"/>
  <c r="G267" i="22" s="1"/>
  <c r="CT80" i="11"/>
  <c r="F267" i="22" s="1"/>
  <c r="Y267" i="22" s="1"/>
  <c r="Z267" i="22" s="1"/>
  <c r="AA267" i="22" s="1"/>
  <c r="CS80" i="11"/>
  <c r="CR80" i="11"/>
  <c r="E267" i="22" s="1"/>
  <c r="CQ80" i="11"/>
  <c r="D267" i="22" s="1"/>
  <c r="Q267" i="22" s="1"/>
  <c r="R267" i="22" s="1"/>
  <c r="S267" i="22" s="1"/>
  <c r="CP80" i="11"/>
  <c r="C267" i="22" s="1"/>
  <c r="B80" i="11"/>
  <c r="A80" i="11"/>
  <c r="A267" i="22" s="1"/>
  <c r="AF267" i="22" s="1"/>
  <c r="CW79" i="11"/>
  <c r="I266" i="22" s="1"/>
  <c r="AC266" i="22" s="1"/>
  <c r="AD266" i="22" s="1"/>
  <c r="AE266" i="22" s="1"/>
  <c r="CV79" i="11"/>
  <c r="H266" i="22" s="1"/>
  <c r="U266" i="22" s="1"/>
  <c r="V266" i="22" s="1"/>
  <c r="W266" i="22" s="1"/>
  <c r="CU79" i="11"/>
  <c r="G266" i="22" s="1"/>
  <c r="CS79" i="11"/>
  <c r="CT79" i="11" s="1"/>
  <c r="F266" i="22" s="1"/>
  <c r="Y266" i="22" s="1"/>
  <c r="Z266" i="22" s="1"/>
  <c r="AA266" i="22" s="1"/>
  <c r="CR79" i="11"/>
  <c r="E266" i="22" s="1"/>
  <c r="CQ79" i="11"/>
  <c r="D266" i="22" s="1"/>
  <c r="Q266" i="22" s="1"/>
  <c r="R266" i="22" s="1"/>
  <c r="S266" i="22" s="1"/>
  <c r="CP79" i="11"/>
  <c r="C266" i="22" s="1"/>
  <c r="B79" i="11"/>
  <c r="A79" i="11"/>
  <c r="A266" i="22" s="1"/>
  <c r="AF266" i="22" s="1"/>
  <c r="CW78" i="11"/>
  <c r="I265" i="22" s="1"/>
  <c r="AC265" i="22" s="1"/>
  <c r="AD265" i="22" s="1"/>
  <c r="AE265" i="22" s="1"/>
  <c r="CV78" i="11"/>
  <c r="H265" i="22" s="1"/>
  <c r="U265" i="22" s="1"/>
  <c r="V265" i="22" s="1"/>
  <c r="W265" i="22" s="1"/>
  <c r="CU78" i="11"/>
  <c r="G265" i="22" s="1"/>
  <c r="CS78" i="11"/>
  <c r="CT78" i="11" s="1"/>
  <c r="F265" i="22" s="1"/>
  <c r="Y265" i="22" s="1"/>
  <c r="Z265" i="22" s="1"/>
  <c r="AA265" i="22" s="1"/>
  <c r="CR78" i="11"/>
  <c r="E265" i="22" s="1"/>
  <c r="CQ78" i="11"/>
  <c r="D265" i="22" s="1"/>
  <c r="Q265" i="22" s="1"/>
  <c r="R265" i="22" s="1"/>
  <c r="S265" i="22" s="1"/>
  <c r="CP78" i="11"/>
  <c r="C265" i="22" s="1"/>
  <c r="B78" i="11"/>
  <c r="A78" i="11"/>
  <c r="A265" i="22" s="1"/>
  <c r="AF265" i="22" s="1"/>
  <c r="CW77" i="11"/>
  <c r="I264" i="22" s="1"/>
  <c r="AC264" i="22" s="1"/>
  <c r="AD264" i="22" s="1"/>
  <c r="AE264" i="22" s="1"/>
  <c r="CV77" i="11"/>
  <c r="H264" i="22" s="1"/>
  <c r="U264" i="22" s="1"/>
  <c r="V264" i="22" s="1"/>
  <c r="W264" i="22" s="1"/>
  <c r="CU77" i="11"/>
  <c r="G264" i="22" s="1"/>
  <c r="CT77" i="11"/>
  <c r="F264" i="22" s="1"/>
  <c r="Y264" i="22" s="1"/>
  <c r="Z264" i="22" s="1"/>
  <c r="AA264" i="22" s="1"/>
  <c r="CS77" i="11"/>
  <c r="CR77" i="11"/>
  <c r="E264" i="22" s="1"/>
  <c r="CQ77" i="11"/>
  <c r="D264" i="22" s="1"/>
  <c r="Q264" i="22" s="1"/>
  <c r="R264" i="22" s="1"/>
  <c r="S264" i="22" s="1"/>
  <c r="CP77" i="11"/>
  <c r="C264" i="22" s="1"/>
  <c r="B77" i="11"/>
  <c r="A77" i="11"/>
  <c r="A264" i="22" s="1"/>
  <c r="AF264" i="22" s="1"/>
  <c r="CW76" i="11"/>
  <c r="I263" i="22" s="1"/>
  <c r="AC263" i="22" s="1"/>
  <c r="AD263" i="22" s="1"/>
  <c r="AE263" i="22" s="1"/>
  <c r="CV76" i="11"/>
  <c r="H263" i="22" s="1"/>
  <c r="U263" i="22" s="1"/>
  <c r="V263" i="22" s="1"/>
  <c r="W263" i="22" s="1"/>
  <c r="CU76" i="11"/>
  <c r="G263" i="22" s="1"/>
  <c r="CS76" i="11"/>
  <c r="CR76" i="11"/>
  <c r="E263" i="22" s="1"/>
  <c r="CQ76" i="11"/>
  <c r="D263" i="22" s="1"/>
  <c r="Q263" i="22" s="1"/>
  <c r="R263" i="22" s="1"/>
  <c r="S263" i="22" s="1"/>
  <c r="CP76" i="11"/>
  <c r="C263" i="22" s="1"/>
  <c r="B76" i="11"/>
  <c r="A76" i="11"/>
  <c r="A263" i="22" s="1"/>
  <c r="AF263" i="22" s="1"/>
  <c r="CW75" i="11"/>
  <c r="I262" i="22" s="1"/>
  <c r="AC262" i="22" s="1"/>
  <c r="AD262" i="22" s="1"/>
  <c r="AE262" i="22" s="1"/>
  <c r="CV75" i="11"/>
  <c r="H262" i="22" s="1"/>
  <c r="U262" i="22" s="1"/>
  <c r="V262" i="22" s="1"/>
  <c r="W262" i="22" s="1"/>
  <c r="CU75" i="11"/>
  <c r="CS75" i="11"/>
  <c r="CT75" i="11" s="1"/>
  <c r="F262" i="22" s="1"/>
  <c r="Y262" i="22" s="1"/>
  <c r="Z262" i="22" s="1"/>
  <c r="AA262" i="22" s="1"/>
  <c r="CR75" i="11"/>
  <c r="E262" i="22" s="1"/>
  <c r="CQ75" i="11"/>
  <c r="D262" i="22" s="1"/>
  <c r="Q262" i="22" s="1"/>
  <c r="R262" i="22" s="1"/>
  <c r="S262" i="22" s="1"/>
  <c r="CP75" i="11"/>
  <c r="C262" i="22" s="1"/>
  <c r="B75" i="11"/>
  <c r="A75" i="11"/>
  <c r="A262" i="22" s="1"/>
  <c r="AF262" i="22" s="1"/>
  <c r="CW74" i="11"/>
  <c r="I261" i="22" s="1"/>
  <c r="AC261" i="22" s="1"/>
  <c r="AD261" i="22" s="1"/>
  <c r="AE261" i="22" s="1"/>
  <c r="CV74" i="11"/>
  <c r="H261" i="22" s="1"/>
  <c r="U261" i="22" s="1"/>
  <c r="V261" i="22" s="1"/>
  <c r="W261" i="22" s="1"/>
  <c r="CU74" i="11"/>
  <c r="G261" i="22" s="1"/>
  <c r="CT74" i="11"/>
  <c r="F261" i="22" s="1"/>
  <c r="Y261" i="22" s="1"/>
  <c r="Z261" i="22" s="1"/>
  <c r="AA261" i="22" s="1"/>
  <c r="CS74" i="11"/>
  <c r="CR74" i="11"/>
  <c r="E261" i="22" s="1"/>
  <c r="CQ74" i="11"/>
  <c r="D261" i="22" s="1"/>
  <c r="Q261" i="22" s="1"/>
  <c r="R261" i="22" s="1"/>
  <c r="S261" i="22" s="1"/>
  <c r="CP74" i="11"/>
  <c r="C261" i="22" s="1"/>
  <c r="B74" i="11"/>
  <c r="A74" i="11"/>
  <c r="A261" i="22" s="1"/>
  <c r="AF261" i="22" s="1"/>
  <c r="CW73" i="11"/>
  <c r="I260" i="22" s="1"/>
  <c r="AC260" i="22" s="1"/>
  <c r="AD260" i="22" s="1"/>
  <c r="AE260" i="22" s="1"/>
  <c r="CV73" i="11"/>
  <c r="H260" i="22" s="1"/>
  <c r="U260" i="22" s="1"/>
  <c r="V260" i="22" s="1"/>
  <c r="W260" i="22" s="1"/>
  <c r="CU73" i="11"/>
  <c r="G260" i="22" s="1"/>
  <c r="CS73" i="11"/>
  <c r="CT73" i="11" s="1"/>
  <c r="F260" i="22" s="1"/>
  <c r="Y260" i="22" s="1"/>
  <c r="Z260" i="22" s="1"/>
  <c r="AA260" i="22" s="1"/>
  <c r="CR73" i="11"/>
  <c r="E260" i="22" s="1"/>
  <c r="CQ73" i="11"/>
  <c r="D260" i="22" s="1"/>
  <c r="Q260" i="22" s="1"/>
  <c r="R260" i="22" s="1"/>
  <c r="S260" i="22" s="1"/>
  <c r="CP73" i="11"/>
  <c r="C260" i="22" s="1"/>
  <c r="B73" i="11"/>
  <c r="A73" i="11"/>
  <c r="A260" i="22" s="1"/>
  <c r="AF260" i="22" s="1"/>
  <c r="CW72" i="11"/>
  <c r="I259" i="22" s="1"/>
  <c r="AC259" i="22" s="1"/>
  <c r="AD259" i="22" s="1"/>
  <c r="AE259" i="22" s="1"/>
  <c r="CV72" i="11"/>
  <c r="H259" i="22" s="1"/>
  <c r="U259" i="22" s="1"/>
  <c r="V259" i="22" s="1"/>
  <c r="W259" i="22" s="1"/>
  <c r="CU72" i="11"/>
  <c r="CS72" i="11"/>
  <c r="CT72" i="11" s="1"/>
  <c r="F259" i="22" s="1"/>
  <c r="Y259" i="22" s="1"/>
  <c r="Z259" i="22" s="1"/>
  <c r="AA259" i="22" s="1"/>
  <c r="CR72" i="11"/>
  <c r="E259" i="22" s="1"/>
  <c r="CQ72" i="11"/>
  <c r="D259" i="22" s="1"/>
  <c r="Q259" i="22" s="1"/>
  <c r="R259" i="22" s="1"/>
  <c r="S259" i="22" s="1"/>
  <c r="CP72" i="11"/>
  <c r="C259" i="22" s="1"/>
  <c r="B72" i="11"/>
  <c r="A72" i="11"/>
  <c r="A259" i="22" s="1"/>
  <c r="AF259" i="22" s="1"/>
  <c r="CW71" i="11"/>
  <c r="I258" i="22" s="1"/>
  <c r="AC258" i="22" s="1"/>
  <c r="AD258" i="22" s="1"/>
  <c r="AE258" i="22" s="1"/>
  <c r="CV71" i="11"/>
  <c r="H258" i="22" s="1"/>
  <c r="U258" i="22" s="1"/>
  <c r="V258" i="22" s="1"/>
  <c r="W258" i="22" s="1"/>
  <c r="CU71" i="11"/>
  <c r="G258" i="22" s="1"/>
  <c r="CS71" i="11"/>
  <c r="CT71" i="11" s="1"/>
  <c r="F258" i="22" s="1"/>
  <c r="Y258" i="22" s="1"/>
  <c r="Z258" i="22" s="1"/>
  <c r="AA258" i="22" s="1"/>
  <c r="CR71" i="11"/>
  <c r="E258" i="22" s="1"/>
  <c r="CQ71" i="11"/>
  <c r="D258" i="22" s="1"/>
  <c r="Q258" i="22" s="1"/>
  <c r="R258" i="22" s="1"/>
  <c r="S258" i="22" s="1"/>
  <c r="CP71" i="11"/>
  <c r="C258" i="22" s="1"/>
  <c r="B71" i="11"/>
  <c r="A71" i="11"/>
  <c r="A258" i="22" s="1"/>
  <c r="AF258" i="22" s="1"/>
  <c r="CW70" i="11"/>
  <c r="I257" i="22" s="1"/>
  <c r="AC257" i="22" s="1"/>
  <c r="AD257" i="22" s="1"/>
  <c r="AE257" i="22" s="1"/>
  <c r="CV70" i="11"/>
  <c r="H257" i="22" s="1"/>
  <c r="U257" i="22" s="1"/>
  <c r="V257" i="22" s="1"/>
  <c r="W257" i="22" s="1"/>
  <c r="CU70" i="11"/>
  <c r="G257" i="22" s="1"/>
  <c r="CT70" i="11"/>
  <c r="F257" i="22" s="1"/>
  <c r="Y257" i="22" s="1"/>
  <c r="Z257" i="22" s="1"/>
  <c r="AA257" i="22" s="1"/>
  <c r="CS70" i="11"/>
  <c r="CR70" i="11"/>
  <c r="E257" i="22" s="1"/>
  <c r="CQ70" i="11"/>
  <c r="D257" i="22" s="1"/>
  <c r="Q257" i="22" s="1"/>
  <c r="R257" i="22" s="1"/>
  <c r="S257" i="22" s="1"/>
  <c r="CP70" i="11"/>
  <c r="C257" i="22" s="1"/>
  <c r="B70" i="11"/>
  <c r="A70" i="11"/>
  <c r="A257" i="22" s="1"/>
  <c r="AF257" i="22" s="1"/>
  <c r="CX69" i="11"/>
  <c r="J256" i="22" s="1"/>
  <c r="M256" i="22" s="1"/>
  <c r="N256" i="22" s="1"/>
  <c r="O256" i="22" s="1"/>
  <c r="CW69" i="11"/>
  <c r="I256" i="22" s="1"/>
  <c r="AC256" i="22" s="1"/>
  <c r="AD256" i="22" s="1"/>
  <c r="AE256" i="22" s="1"/>
  <c r="CV69" i="11"/>
  <c r="H256" i="22" s="1"/>
  <c r="U256" i="22" s="1"/>
  <c r="V256" i="22" s="1"/>
  <c r="W256" i="22" s="1"/>
  <c r="CU69" i="11"/>
  <c r="G256" i="22" s="1"/>
  <c r="CS69" i="11"/>
  <c r="CT69" i="11" s="1"/>
  <c r="F256" i="22" s="1"/>
  <c r="Y256" i="22" s="1"/>
  <c r="Z256" i="22" s="1"/>
  <c r="AA256" i="22" s="1"/>
  <c r="CR69" i="11"/>
  <c r="E256" i="22" s="1"/>
  <c r="CQ69" i="11"/>
  <c r="D256" i="22" s="1"/>
  <c r="Q256" i="22" s="1"/>
  <c r="R256" i="22" s="1"/>
  <c r="S256" i="22" s="1"/>
  <c r="CP69" i="11"/>
  <c r="C256" i="22" s="1"/>
  <c r="B69" i="11"/>
  <c r="A69" i="11"/>
  <c r="A256" i="22" s="1"/>
  <c r="AF256" i="22" s="1"/>
  <c r="CW68" i="11"/>
  <c r="CV68" i="11"/>
  <c r="H255" i="22" s="1"/>
  <c r="U255" i="22" s="1"/>
  <c r="V255" i="22" s="1"/>
  <c r="W255" i="22" s="1"/>
  <c r="CU68" i="11"/>
  <c r="G255" i="22" s="1"/>
  <c r="CS68" i="11"/>
  <c r="CT68" i="11" s="1"/>
  <c r="F255" i="22" s="1"/>
  <c r="Y255" i="22" s="1"/>
  <c r="Z255" i="22" s="1"/>
  <c r="AA255" i="22" s="1"/>
  <c r="CR68" i="11"/>
  <c r="E255" i="22" s="1"/>
  <c r="CQ68" i="11"/>
  <c r="D255" i="22" s="1"/>
  <c r="Q255" i="22" s="1"/>
  <c r="R255" i="22" s="1"/>
  <c r="S255" i="22" s="1"/>
  <c r="CP68" i="11"/>
  <c r="C255" i="22" s="1"/>
  <c r="B68" i="11"/>
  <c r="A68" i="11"/>
  <c r="A255" i="22" s="1"/>
  <c r="AF255" i="22" s="1"/>
  <c r="CW67" i="11"/>
  <c r="I254" i="22" s="1"/>
  <c r="AC254" i="22" s="1"/>
  <c r="AD254" i="22" s="1"/>
  <c r="AE254" i="22" s="1"/>
  <c r="CV67" i="11"/>
  <c r="CU67" i="11"/>
  <c r="G254" i="22" s="1"/>
  <c r="CS67" i="11"/>
  <c r="CT67" i="11" s="1"/>
  <c r="F254" i="22" s="1"/>
  <c r="Y254" i="22" s="1"/>
  <c r="Z254" i="22" s="1"/>
  <c r="AA254" i="22" s="1"/>
  <c r="CR67" i="11"/>
  <c r="E254" i="22" s="1"/>
  <c r="CQ67" i="11"/>
  <c r="D254" i="22" s="1"/>
  <c r="Q254" i="22" s="1"/>
  <c r="R254" i="22" s="1"/>
  <c r="S254" i="22" s="1"/>
  <c r="CP67" i="11"/>
  <c r="C254" i="22" s="1"/>
  <c r="B67" i="11"/>
  <c r="A67" i="11"/>
  <c r="A254" i="22" s="1"/>
  <c r="AF254" i="22" s="1"/>
  <c r="CW66" i="11"/>
  <c r="I253" i="22" s="1"/>
  <c r="AC253" i="22" s="1"/>
  <c r="AD253" i="22" s="1"/>
  <c r="AE253" i="22" s="1"/>
  <c r="CV66" i="11"/>
  <c r="H253" i="22" s="1"/>
  <c r="U253" i="22" s="1"/>
  <c r="V253" i="22" s="1"/>
  <c r="W253" i="22" s="1"/>
  <c r="CU66" i="11"/>
  <c r="CS66" i="11"/>
  <c r="CR66" i="11"/>
  <c r="E253" i="22" s="1"/>
  <c r="CQ66" i="11"/>
  <c r="D253" i="22" s="1"/>
  <c r="Q253" i="22" s="1"/>
  <c r="R253" i="22" s="1"/>
  <c r="S253" i="22" s="1"/>
  <c r="CP66" i="11"/>
  <c r="C253" i="22" s="1"/>
  <c r="B66" i="11"/>
  <c r="A66" i="11"/>
  <c r="A253" i="22" s="1"/>
  <c r="AF253" i="22" s="1"/>
  <c r="P61" i="11"/>
  <c r="Q282" i="21" s="1"/>
  <c r="O61" i="11"/>
  <c r="P282" i="21" s="1"/>
  <c r="N61" i="11"/>
  <c r="O282" i="21" s="1"/>
  <c r="M61" i="11"/>
  <c r="N282" i="21" s="1"/>
  <c r="L61" i="11"/>
  <c r="M282" i="21" s="1"/>
  <c r="AS282" i="21" s="1"/>
  <c r="AT282" i="21" s="1"/>
  <c r="AU282" i="21" s="1"/>
  <c r="K61" i="11"/>
  <c r="L282" i="21" s="1"/>
  <c r="J61" i="11"/>
  <c r="K282" i="21" s="1"/>
  <c r="I61" i="11"/>
  <c r="J282" i="21" s="1"/>
  <c r="AK282" i="21" s="1"/>
  <c r="AL282" i="21" s="1"/>
  <c r="AM282" i="21" s="1"/>
  <c r="H61" i="11"/>
  <c r="I282" i="21" s="1"/>
  <c r="AG282" i="21" s="1"/>
  <c r="AH282" i="21" s="1"/>
  <c r="AI282" i="21" s="1"/>
  <c r="G61" i="11"/>
  <c r="H282" i="21" s="1"/>
  <c r="F61" i="11"/>
  <c r="G282" i="21" s="1"/>
  <c r="E61" i="11"/>
  <c r="F282" i="21" s="1"/>
  <c r="AO282" i="21" s="1"/>
  <c r="AP282" i="21" s="1"/>
  <c r="AQ282" i="21" s="1"/>
  <c r="D61" i="11"/>
  <c r="E282" i="21" s="1"/>
  <c r="AW282" i="21" s="1"/>
  <c r="AX282" i="21" s="1"/>
  <c r="AY282" i="21" s="1"/>
  <c r="C61" i="11"/>
  <c r="D282" i="21" s="1"/>
  <c r="B61" i="11"/>
  <c r="B282" i="21" s="1"/>
  <c r="A61" i="11"/>
  <c r="A282" i="21" s="1"/>
  <c r="P60" i="11"/>
  <c r="Q281" i="21" s="1"/>
  <c r="O60" i="11"/>
  <c r="P281" i="21" s="1"/>
  <c r="N60" i="11"/>
  <c r="O281" i="21" s="1"/>
  <c r="M60" i="11"/>
  <c r="N281" i="21" s="1"/>
  <c r="L60" i="11"/>
  <c r="M281" i="21" s="1"/>
  <c r="AS281" i="21" s="1"/>
  <c r="AT281" i="21" s="1"/>
  <c r="AU281" i="21" s="1"/>
  <c r="K60" i="11"/>
  <c r="L281" i="21" s="1"/>
  <c r="J60" i="11"/>
  <c r="K281" i="21" s="1"/>
  <c r="I60" i="11"/>
  <c r="J281" i="21" s="1"/>
  <c r="AK281" i="21" s="1"/>
  <c r="AL281" i="21" s="1"/>
  <c r="AM281" i="21" s="1"/>
  <c r="H60" i="11"/>
  <c r="I281" i="21" s="1"/>
  <c r="AG281" i="21" s="1"/>
  <c r="AH281" i="21" s="1"/>
  <c r="AI281" i="21" s="1"/>
  <c r="G60" i="11"/>
  <c r="H281" i="21" s="1"/>
  <c r="F60" i="11"/>
  <c r="G281" i="21" s="1"/>
  <c r="E60" i="11"/>
  <c r="F281" i="21" s="1"/>
  <c r="AO281" i="21" s="1"/>
  <c r="AP281" i="21" s="1"/>
  <c r="AQ281" i="21" s="1"/>
  <c r="D60" i="11"/>
  <c r="E281" i="21" s="1"/>
  <c r="AW281" i="21" s="1"/>
  <c r="AX281" i="21" s="1"/>
  <c r="AY281" i="21" s="1"/>
  <c r="C60" i="11"/>
  <c r="D281" i="21" s="1"/>
  <c r="B60" i="11"/>
  <c r="B281" i="21" s="1"/>
  <c r="A60" i="11"/>
  <c r="A281" i="21" s="1"/>
  <c r="P59" i="11"/>
  <c r="Q280" i="21" s="1"/>
  <c r="O59" i="11"/>
  <c r="P280" i="21" s="1"/>
  <c r="N59" i="11"/>
  <c r="O280" i="21" s="1"/>
  <c r="M59" i="11"/>
  <c r="N280" i="21" s="1"/>
  <c r="L59" i="11"/>
  <c r="M280" i="21" s="1"/>
  <c r="AS280" i="21" s="1"/>
  <c r="AT280" i="21" s="1"/>
  <c r="AU280" i="21" s="1"/>
  <c r="K59" i="11"/>
  <c r="L280" i="21" s="1"/>
  <c r="J59" i="11"/>
  <c r="K280" i="21" s="1"/>
  <c r="I59" i="11"/>
  <c r="J280" i="21" s="1"/>
  <c r="AK280" i="21" s="1"/>
  <c r="AL280" i="21" s="1"/>
  <c r="AM280" i="21" s="1"/>
  <c r="H59" i="11"/>
  <c r="I280" i="21" s="1"/>
  <c r="AG280" i="21" s="1"/>
  <c r="AH280" i="21" s="1"/>
  <c r="AI280" i="21" s="1"/>
  <c r="G59" i="11"/>
  <c r="H280" i="21" s="1"/>
  <c r="F59" i="11"/>
  <c r="G280" i="21" s="1"/>
  <c r="E59" i="11"/>
  <c r="D59" i="11"/>
  <c r="E280" i="21" s="1"/>
  <c r="AW280" i="21" s="1"/>
  <c r="AX280" i="21" s="1"/>
  <c r="AY280" i="21" s="1"/>
  <c r="C59" i="11"/>
  <c r="D280" i="21" s="1"/>
  <c r="B59" i="11"/>
  <c r="B280" i="21" s="1"/>
  <c r="A59" i="11"/>
  <c r="A280" i="21" s="1"/>
  <c r="P58" i="11"/>
  <c r="Q279" i="21" s="1"/>
  <c r="O58" i="11"/>
  <c r="P279" i="21" s="1"/>
  <c r="N58" i="11"/>
  <c r="O279" i="21" s="1"/>
  <c r="M58" i="11"/>
  <c r="N279" i="21" s="1"/>
  <c r="L58" i="11"/>
  <c r="M279" i="21" s="1"/>
  <c r="AS279" i="21" s="1"/>
  <c r="AT279" i="21" s="1"/>
  <c r="AU279" i="21" s="1"/>
  <c r="K58" i="11"/>
  <c r="L279" i="21" s="1"/>
  <c r="J58" i="11"/>
  <c r="K279" i="21" s="1"/>
  <c r="I58" i="11"/>
  <c r="J279" i="21" s="1"/>
  <c r="AK279" i="21" s="1"/>
  <c r="AL279" i="21" s="1"/>
  <c r="AM279" i="21" s="1"/>
  <c r="H58" i="11"/>
  <c r="I279" i="21" s="1"/>
  <c r="AG279" i="21" s="1"/>
  <c r="AH279" i="21" s="1"/>
  <c r="AI279" i="21" s="1"/>
  <c r="G58" i="11"/>
  <c r="H279" i="21" s="1"/>
  <c r="F58" i="11"/>
  <c r="G279" i="21" s="1"/>
  <c r="E58" i="11"/>
  <c r="F279" i="21" s="1"/>
  <c r="AO279" i="21" s="1"/>
  <c r="AP279" i="21" s="1"/>
  <c r="AQ279" i="21" s="1"/>
  <c r="D58" i="11"/>
  <c r="E279" i="21" s="1"/>
  <c r="AW279" i="21" s="1"/>
  <c r="AX279" i="21" s="1"/>
  <c r="AY279" i="21" s="1"/>
  <c r="C58" i="11"/>
  <c r="D279" i="21" s="1"/>
  <c r="B58" i="11"/>
  <c r="B279" i="21" s="1"/>
  <c r="A58" i="11"/>
  <c r="A279" i="21" s="1"/>
  <c r="P57" i="11"/>
  <c r="Q278" i="21" s="1"/>
  <c r="O57" i="11"/>
  <c r="P278" i="21" s="1"/>
  <c r="N57" i="11"/>
  <c r="O278" i="21" s="1"/>
  <c r="M57" i="11"/>
  <c r="N278" i="21" s="1"/>
  <c r="L57" i="11"/>
  <c r="M278" i="21" s="1"/>
  <c r="AS278" i="21" s="1"/>
  <c r="AT278" i="21" s="1"/>
  <c r="AU278" i="21" s="1"/>
  <c r="K57" i="11"/>
  <c r="L278" i="21" s="1"/>
  <c r="J57" i="11"/>
  <c r="K278" i="21" s="1"/>
  <c r="I57" i="11"/>
  <c r="J278" i="21" s="1"/>
  <c r="AK278" i="21" s="1"/>
  <c r="AL278" i="21" s="1"/>
  <c r="AM278" i="21" s="1"/>
  <c r="H57" i="11"/>
  <c r="I278" i="21" s="1"/>
  <c r="AG278" i="21" s="1"/>
  <c r="AH278" i="21" s="1"/>
  <c r="AI278" i="21" s="1"/>
  <c r="G57" i="11"/>
  <c r="H278" i="21" s="1"/>
  <c r="F57" i="11"/>
  <c r="G278" i="21" s="1"/>
  <c r="E57" i="11"/>
  <c r="F278" i="21" s="1"/>
  <c r="AO278" i="21" s="1"/>
  <c r="AP278" i="21" s="1"/>
  <c r="AQ278" i="21" s="1"/>
  <c r="D57" i="11"/>
  <c r="E278" i="21" s="1"/>
  <c r="AW278" i="21" s="1"/>
  <c r="AX278" i="21" s="1"/>
  <c r="AY278" i="21" s="1"/>
  <c r="C57" i="11"/>
  <c r="D278" i="21" s="1"/>
  <c r="B57" i="11"/>
  <c r="B278" i="21" s="1"/>
  <c r="A57" i="11"/>
  <c r="A278" i="21" s="1"/>
  <c r="P56" i="11"/>
  <c r="Q277" i="21" s="1"/>
  <c r="O56" i="11"/>
  <c r="P277" i="21" s="1"/>
  <c r="N56" i="11"/>
  <c r="O277" i="21" s="1"/>
  <c r="M56" i="11"/>
  <c r="N277" i="21" s="1"/>
  <c r="L56" i="11"/>
  <c r="M277" i="21" s="1"/>
  <c r="AS277" i="21" s="1"/>
  <c r="AT277" i="21" s="1"/>
  <c r="AU277" i="21" s="1"/>
  <c r="K56" i="11"/>
  <c r="L277" i="21" s="1"/>
  <c r="J56" i="11"/>
  <c r="K277" i="21" s="1"/>
  <c r="I56" i="11"/>
  <c r="J277" i="21" s="1"/>
  <c r="AK277" i="21" s="1"/>
  <c r="AL277" i="21" s="1"/>
  <c r="AM277" i="21" s="1"/>
  <c r="H56" i="11"/>
  <c r="I277" i="21" s="1"/>
  <c r="AG277" i="21" s="1"/>
  <c r="AH277" i="21" s="1"/>
  <c r="AI277" i="21" s="1"/>
  <c r="G56" i="11"/>
  <c r="H277" i="21" s="1"/>
  <c r="F56" i="11"/>
  <c r="G277" i="21" s="1"/>
  <c r="E56" i="11"/>
  <c r="D56" i="11"/>
  <c r="E277" i="21" s="1"/>
  <c r="AW277" i="21" s="1"/>
  <c r="AX277" i="21" s="1"/>
  <c r="AY277" i="21" s="1"/>
  <c r="C56" i="11"/>
  <c r="D277" i="21" s="1"/>
  <c r="B56" i="11"/>
  <c r="B277" i="21" s="1"/>
  <c r="A56" i="11"/>
  <c r="A277" i="21" s="1"/>
  <c r="P55" i="11"/>
  <c r="Q276" i="21" s="1"/>
  <c r="O55" i="11"/>
  <c r="P276" i="21" s="1"/>
  <c r="N55" i="11"/>
  <c r="O276" i="21" s="1"/>
  <c r="M55" i="11"/>
  <c r="N276" i="21" s="1"/>
  <c r="L55" i="11"/>
  <c r="M276" i="21" s="1"/>
  <c r="AS276" i="21" s="1"/>
  <c r="AT276" i="21" s="1"/>
  <c r="AU276" i="21" s="1"/>
  <c r="K55" i="11"/>
  <c r="L276" i="21" s="1"/>
  <c r="J55" i="11"/>
  <c r="K276" i="21" s="1"/>
  <c r="I55" i="11"/>
  <c r="J276" i="21" s="1"/>
  <c r="AK276" i="21" s="1"/>
  <c r="AL276" i="21" s="1"/>
  <c r="AM276" i="21" s="1"/>
  <c r="H55" i="11"/>
  <c r="I276" i="21" s="1"/>
  <c r="AG276" i="21" s="1"/>
  <c r="AH276" i="21" s="1"/>
  <c r="AI276" i="21" s="1"/>
  <c r="G55" i="11"/>
  <c r="H276" i="21" s="1"/>
  <c r="F55" i="11"/>
  <c r="G276" i="21" s="1"/>
  <c r="E55" i="11"/>
  <c r="F276" i="21" s="1"/>
  <c r="AO276" i="21" s="1"/>
  <c r="AP276" i="21" s="1"/>
  <c r="AQ276" i="21" s="1"/>
  <c r="D55" i="11"/>
  <c r="E276" i="21" s="1"/>
  <c r="AW276" i="21" s="1"/>
  <c r="AX276" i="21" s="1"/>
  <c r="AY276" i="21" s="1"/>
  <c r="C55" i="11"/>
  <c r="D276" i="21" s="1"/>
  <c r="B55" i="11"/>
  <c r="B276" i="21" s="1"/>
  <c r="A55" i="11"/>
  <c r="A276" i="21" s="1"/>
  <c r="P54" i="11"/>
  <c r="Q275" i="21" s="1"/>
  <c r="O54" i="11"/>
  <c r="P275" i="21" s="1"/>
  <c r="N54" i="11"/>
  <c r="O275" i="21" s="1"/>
  <c r="M54" i="11"/>
  <c r="N275" i="21" s="1"/>
  <c r="L54" i="11"/>
  <c r="M275" i="21" s="1"/>
  <c r="AS275" i="21" s="1"/>
  <c r="AT275" i="21" s="1"/>
  <c r="AU275" i="21" s="1"/>
  <c r="K54" i="11"/>
  <c r="L275" i="21" s="1"/>
  <c r="J54" i="11"/>
  <c r="K275" i="21" s="1"/>
  <c r="I54" i="11"/>
  <c r="J275" i="21" s="1"/>
  <c r="AK275" i="21" s="1"/>
  <c r="AL275" i="21" s="1"/>
  <c r="AM275" i="21" s="1"/>
  <c r="H54" i="11"/>
  <c r="I275" i="21" s="1"/>
  <c r="AG275" i="21" s="1"/>
  <c r="AH275" i="21" s="1"/>
  <c r="AI275" i="21" s="1"/>
  <c r="G54" i="11"/>
  <c r="H275" i="21" s="1"/>
  <c r="F54" i="11"/>
  <c r="G275" i="21" s="1"/>
  <c r="E54" i="11"/>
  <c r="F275" i="21" s="1"/>
  <c r="AO275" i="21" s="1"/>
  <c r="AP275" i="21" s="1"/>
  <c r="AQ275" i="21" s="1"/>
  <c r="D54" i="11"/>
  <c r="E275" i="21" s="1"/>
  <c r="AW275" i="21" s="1"/>
  <c r="AX275" i="21" s="1"/>
  <c r="AY275" i="21" s="1"/>
  <c r="C54" i="11"/>
  <c r="D275" i="21" s="1"/>
  <c r="B54" i="11"/>
  <c r="B275" i="21" s="1"/>
  <c r="A54" i="11"/>
  <c r="A275" i="21" s="1"/>
  <c r="P53" i="11"/>
  <c r="Q274" i="21" s="1"/>
  <c r="O53" i="11"/>
  <c r="P274" i="21" s="1"/>
  <c r="N53" i="11"/>
  <c r="O274" i="21" s="1"/>
  <c r="M53" i="11"/>
  <c r="N274" i="21" s="1"/>
  <c r="L53" i="11"/>
  <c r="M274" i="21" s="1"/>
  <c r="AS274" i="21" s="1"/>
  <c r="AT274" i="21" s="1"/>
  <c r="AU274" i="21" s="1"/>
  <c r="K53" i="11"/>
  <c r="L274" i="21" s="1"/>
  <c r="J53" i="11"/>
  <c r="K274" i="21" s="1"/>
  <c r="I53" i="11"/>
  <c r="J274" i="21" s="1"/>
  <c r="AK274" i="21" s="1"/>
  <c r="AL274" i="21" s="1"/>
  <c r="AM274" i="21" s="1"/>
  <c r="H53" i="11"/>
  <c r="I274" i="21" s="1"/>
  <c r="AG274" i="21" s="1"/>
  <c r="AH274" i="21" s="1"/>
  <c r="AI274" i="21" s="1"/>
  <c r="G53" i="11"/>
  <c r="H274" i="21" s="1"/>
  <c r="F53" i="11"/>
  <c r="G274" i="21" s="1"/>
  <c r="E53" i="11"/>
  <c r="D53" i="11"/>
  <c r="E274" i="21" s="1"/>
  <c r="AW274" i="21" s="1"/>
  <c r="AX274" i="21" s="1"/>
  <c r="AY274" i="21" s="1"/>
  <c r="C53" i="11"/>
  <c r="D274" i="21" s="1"/>
  <c r="B53" i="11"/>
  <c r="B274" i="21" s="1"/>
  <c r="A53" i="11"/>
  <c r="A274" i="21" s="1"/>
  <c r="P52" i="11"/>
  <c r="Q273" i="21" s="1"/>
  <c r="O52" i="11"/>
  <c r="P273" i="21" s="1"/>
  <c r="N52" i="11"/>
  <c r="O273" i="21" s="1"/>
  <c r="M52" i="11"/>
  <c r="N273" i="21" s="1"/>
  <c r="L52" i="11"/>
  <c r="M273" i="21" s="1"/>
  <c r="AS273" i="21" s="1"/>
  <c r="AT273" i="21" s="1"/>
  <c r="AU273" i="21" s="1"/>
  <c r="K52" i="11"/>
  <c r="L273" i="21" s="1"/>
  <c r="J52" i="11"/>
  <c r="K273" i="21" s="1"/>
  <c r="I52" i="11"/>
  <c r="J273" i="21" s="1"/>
  <c r="AK273" i="21" s="1"/>
  <c r="AL273" i="21" s="1"/>
  <c r="AM273" i="21" s="1"/>
  <c r="H52" i="11"/>
  <c r="I273" i="21" s="1"/>
  <c r="AG273" i="21" s="1"/>
  <c r="AH273" i="21" s="1"/>
  <c r="AI273" i="21" s="1"/>
  <c r="G52" i="11"/>
  <c r="H273" i="21" s="1"/>
  <c r="F52" i="11"/>
  <c r="G273" i="21" s="1"/>
  <c r="E52" i="11"/>
  <c r="F273" i="21" s="1"/>
  <c r="AO273" i="21" s="1"/>
  <c r="AP273" i="21" s="1"/>
  <c r="AQ273" i="21" s="1"/>
  <c r="D52" i="11"/>
  <c r="E273" i="21" s="1"/>
  <c r="AW273" i="21" s="1"/>
  <c r="AX273" i="21" s="1"/>
  <c r="AY273" i="21" s="1"/>
  <c r="C52" i="11"/>
  <c r="D273" i="21" s="1"/>
  <c r="B52" i="11"/>
  <c r="B273" i="21" s="1"/>
  <c r="A52" i="11"/>
  <c r="A273" i="21" s="1"/>
  <c r="P51" i="11"/>
  <c r="Q272" i="21" s="1"/>
  <c r="O51" i="11"/>
  <c r="P272" i="21" s="1"/>
  <c r="N51" i="11"/>
  <c r="O272" i="21" s="1"/>
  <c r="M51" i="11"/>
  <c r="N272" i="21" s="1"/>
  <c r="L51" i="11"/>
  <c r="M272" i="21" s="1"/>
  <c r="AS272" i="21" s="1"/>
  <c r="AT272" i="21" s="1"/>
  <c r="AU272" i="21" s="1"/>
  <c r="K51" i="11"/>
  <c r="L272" i="21" s="1"/>
  <c r="J51" i="11"/>
  <c r="K272" i="21" s="1"/>
  <c r="I51" i="11"/>
  <c r="J272" i="21" s="1"/>
  <c r="AK272" i="21" s="1"/>
  <c r="AL272" i="21" s="1"/>
  <c r="AM272" i="21" s="1"/>
  <c r="H51" i="11"/>
  <c r="I272" i="21" s="1"/>
  <c r="AG272" i="21" s="1"/>
  <c r="AH272" i="21" s="1"/>
  <c r="AI272" i="21" s="1"/>
  <c r="G51" i="11"/>
  <c r="H272" i="21" s="1"/>
  <c r="F51" i="11"/>
  <c r="G272" i="21" s="1"/>
  <c r="E51" i="11"/>
  <c r="F272" i="21" s="1"/>
  <c r="AO272" i="21" s="1"/>
  <c r="AP272" i="21" s="1"/>
  <c r="AQ272" i="21" s="1"/>
  <c r="D51" i="11"/>
  <c r="E272" i="21" s="1"/>
  <c r="AW272" i="21" s="1"/>
  <c r="AX272" i="21" s="1"/>
  <c r="AY272" i="21" s="1"/>
  <c r="C51" i="11"/>
  <c r="D272" i="21" s="1"/>
  <c r="B51" i="11"/>
  <c r="B272" i="21" s="1"/>
  <c r="A51" i="11"/>
  <c r="A272" i="21" s="1"/>
  <c r="P50" i="11"/>
  <c r="Q271" i="21" s="1"/>
  <c r="O50" i="11"/>
  <c r="P271" i="21" s="1"/>
  <c r="N50" i="11"/>
  <c r="O271" i="21" s="1"/>
  <c r="M50" i="11"/>
  <c r="N271" i="21" s="1"/>
  <c r="L50" i="11"/>
  <c r="M271" i="21" s="1"/>
  <c r="AS271" i="21" s="1"/>
  <c r="AT271" i="21" s="1"/>
  <c r="AU271" i="21" s="1"/>
  <c r="K50" i="11"/>
  <c r="L271" i="21" s="1"/>
  <c r="J50" i="11"/>
  <c r="K271" i="21" s="1"/>
  <c r="I50" i="11"/>
  <c r="J271" i="21" s="1"/>
  <c r="AK271" i="21" s="1"/>
  <c r="AL271" i="21" s="1"/>
  <c r="AM271" i="21" s="1"/>
  <c r="H50" i="11"/>
  <c r="I271" i="21" s="1"/>
  <c r="AG271" i="21" s="1"/>
  <c r="AH271" i="21" s="1"/>
  <c r="AI271" i="21" s="1"/>
  <c r="G50" i="11"/>
  <c r="H271" i="21" s="1"/>
  <c r="F50" i="11"/>
  <c r="G271" i="21" s="1"/>
  <c r="E50" i="11"/>
  <c r="D50" i="11"/>
  <c r="E271" i="21" s="1"/>
  <c r="AW271" i="21" s="1"/>
  <c r="AX271" i="21" s="1"/>
  <c r="AY271" i="21" s="1"/>
  <c r="C50" i="11"/>
  <c r="D271" i="21" s="1"/>
  <c r="B50" i="11"/>
  <c r="B271" i="21" s="1"/>
  <c r="A50" i="11"/>
  <c r="A271" i="21" s="1"/>
  <c r="P49" i="11"/>
  <c r="Q270" i="21" s="1"/>
  <c r="O49" i="11"/>
  <c r="P270" i="21" s="1"/>
  <c r="N49" i="11"/>
  <c r="O270" i="21" s="1"/>
  <c r="M49" i="11"/>
  <c r="N270" i="21" s="1"/>
  <c r="L49" i="11"/>
  <c r="M270" i="21" s="1"/>
  <c r="AS270" i="21" s="1"/>
  <c r="AT270" i="21" s="1"/>
  <c r="AU270" i="21" s="1"/>
  <c r="K49" i="11"/>
  <c r="L270" i="21" s="1"/>
  <c r="J49" i="11"/>
  <c r="K270" i="21" s="1"/>
  <c r="I49" i="11"/>
  <c r="J270" i="21" s="1"/>
  <c r="AK270" i="21" s="1"/>
  <c r="AL270" i="21" s="1"/>
  <c r="AM270" i="21" s="1"/>
  <c r="H49" i="11"/>
  <c r="I270" i="21" s="1"/>
  <c r="AG270" i="21" s="1"/>
  <c r="AH270" i="21" s="1"/>
  <c r="AI270" i="21" s="1"/>
  <c r="G49" i="11"/>
  <c r="H270" i="21" s="1"/>
  <c r="F49" i="11"/>
  <c r="G270" i="21" s="1"/>
  <c r="E49" i="11"/>
  <c r="F270" i="21" s="1"/>
  <c r="AO270" i="21" s="1"/>
  <c r="AP270" i="21" s="1"/>
  <c r="AQ270" i="21" s="1"/>
  <c r="D49" i="11"/>
  <c r="E270" i="21" s="1"/>
  <c r="AW270" i="21" s="1"/>
  <c r="AX270" i="21" s="1"/>
  <c r="AY270" i="21" s="1"/>
  <c r="C49" i="11"/>
  <c r="D270" i="21" s="1"/>
  <c r="B49" i="11"/>
  <c r="B270" i="21" s="1"/>
  <c r="A49" i="11"/>
  <c r="A270" i="21" s="1"/>
  <c r="R48" i="11"/>
  <c r="S269" i="21" s="1"/>
  <c r="P48" i="11"/>
  <c r="Q269" i="21" s="1"/>
  <c r="O48" i="11"/>
  <c r="P269" i="21" s="1"/>
  <c r="N48" i="11"/>
  <c r="O269" i="21" s="1"/>
  <c r="M48" i="11"/>
  <c r="N269" i="21" s="1"/>
  <c r="L48" i="11"/>
  <c r="M269" i="21" s="1"/>
  <c r="AS269" i="21" s="1"/>
  <c r="AT269" i="21" s="1"/>
  <c r="AU269" i="21" s="1"/>
  <c r="K48" i="11"/>
  <c r="L269" i="21" s="1"/>
  <c r="J48" i="11"/>
  <c r="K269" i="21" s="1"/>
  <c r="I48" i="11"/>
  <c r="J269" i="21" s="1"/>
  <c r="AK269" i="21" s="1"/>
  <c r="AL269" i="21" s="1"/>
  <c r="AM269" i="21" s="1"/>
  <c r="H48" i="11"/>
  <c r="I269" i="21" s="1"/>
  <c r="AG269" i="21" s="1"/>
  <c r="AH269" i="21" s="1"/>
  <c r="AI269" i="21" s="1"/>
  <c r="G48" i="11"/>
  <c r="H269" i="21" s="1"/>
  <c r="F48" i="11"/>
  <c r="G269" i="21" s="1"/>
  <c r="E48" i="11"/>
  <c r="F269" i="21" s="1"/>
  <c r="AO269" i="21" s="1"/>
  <c r="AP269" i="21" s="1"/>
  <c r="AQ269" i="21" s="1"/>
  <c r="D48" i="11"/>
  <c r="E269" i="21" s="1"/>
  <c r="AW269" i="21" s="1"/>
  <c r="AX269" i="21" s="1"/>
  <c r="AY269" i="21" s="1"/>
  <c r="C48" i="11"/>
  <c r="D269" i="21" s="1"/>
  <c r="B48" i="11"/>
  <c r="B269" i="21" s="1"/>
  <c r="A48" i="11"/>
  <c r="A269" i="21" s="1"/>
  <c r="P47" i="11"/>
  <c r="Q268" i="21" s="1"/>
  <c r="O47" i="11"/>
  <c r="P268" i="21" s="1"/>
  <c r="N47" i="11"/>
  <c r="O268" i="21" s="1"/>
  <c r="M47" i="11"/>
  <c r="N268" i="21" s="1"/>
  <c r="L47" i="11"/>
  <c r="M268" i="21" s="1"/>
  <c r="AS268" i="21" s="1"/>
  <c r="AT268" i="21" s="1"/>
  <c r="AU268" i="21" s="1"/>
  <c r="K47" i="11"/>
  <c r="L268" i="21" s="1"/>
  <c r="J47" i="11"/>
  <c r="K268" i="21" s="1"/>
  <c r="I47" i="11"/>
  <c r="J268" i="21" s="1"/>
  <c r="AK268" i="21" s="1"/>
  <c r="AL268" i="21" s="1"/>
  <c r="AM268" i="21" s="1"/>
  <c r="H47" i="11"/>
  <c r="I268" i="21" s="1"/>
  <c r="AG268" i="21" s="1"/>
  <c r="AH268" i="21" s="1"/>
  <c r="AI268" i="21" s="1"/>
  <c r="G47" i="11"/>
  <c r="H268" i="21" s="1"/>
  <c r="F47" i="11"/>
  <c r="G268" i="21" s="1"/>
  <c r="E47" i="11"/>
  <c r="D47" i="11"/>
  <c r="E268" i="21" s="1"/>
  <c r="AW268" i="21" s="1"/>
  <c r="AX268" i="21" s="1"/>
  <c r="AY268" i="21" s="1"/>
  <c r="C47" i="11"/>
  <c r="D268" i="21" s="1"/>
  <c r="B47" i="11"/>
  <c r="B268" i="21" s="1"/>
  <c r="A47" i="11"/>
  <c r="A268" i="21" s="1"/>
  <c r="P46" i="11"/>
  <c r="Q267" i="21" s="1"/>
  <c r="O46" i="11"/>
  <c r="P267" i="21" s="1"/>
  <c r="N46" i="11"/>
  <c r="O267" i="21" s="1"/>
  <c r="M46" i="11"/>
  <c r="N267" i="21" s="1"/>
  <c r="L46" i="11"/>
  <c r="M267" i="21" s="1"/>
  <c r="AS267" i="21" s="1"/>
  <c r="AT267" i="21" s="1"/>
  <c r="AU267" i="21" s="1"/>
  <c r="K46" i="11"/>
  <c r="L267" i="21" s="1"/>
  <c r="J46" i="11"/>
  <c r="K267" i="21" s="1"/>
  <c r="I46" i="11"/>
  <c r="J267" i="21" s="1"/>
  <c r="AK267" i="21" s="1"/>
  <c r="AL267" i="21" s="1"/>
  <c r="AM267" i="21" s="1"/>
  <c r="H46" i="11"/>
  <c r="I267" i="21" s="1"/>
  <c r="AG267" i="21" s="1"/>
  <c r="AH267" i="21" s="1"/>
  <c r="AI267" i="21" s="1"/>
  <c r="G46" i="11"/>
  <c r="H267" i="21" s="1"/>
  <c r="F46" i="11"/>
  <c r="G267" i="21" s="1"/>
  <c r="E46" i="11"/>
  <c r="F267" i="21" s="1"/>
  <c r="AO267" i="21" s="1"/>
  <c r="AP267" i="21" s="1"/>
  <c r="AQ267" i="21" s="1"/>
  <c r="D46" i="11"/>
  <c r="E267" i="21" s="1"/>
  <c r="AW267" i="21" s="1"/>
  <c r="AX267" i="21" s="1"/>
  <c r="AY267" i="21" s="1"/>
  <c r="C46" i="11"/>
  <c r="D267" i="21" s="1"/>
  <c r="B46" i="11"/>
  <c r="B267" i="21" s="1"/>
  <c r="A46" i="11"/>
  <c r="A267" i="21" s="1"/>
  <c r="P45" i="11"/>
  <c r="Q266" i="21" s="1"/>
  <c r="O45" i="11"/>
  <c r="P266" i="21" s="1"/>
  <c r="N45" i="11"/>
  <c r="O266" i="21" s="1"/>
  <c r="M45" i="11"/>
  <c r="N266" i="21" s="1"/>
  <c r="L45" i="11"/>
  <c r="M266" i="21" s="1"/>
  <c r="AS266" i="21" s="1"/>
  <c r="AT266" i="21" s="1"/>
  <c r="AU266" i="21" s="1"/>
  <c r="K45" i="11"/>
  <c r="L266" i="21" s="1"/>
  <c r="J45" i="11"/>
  <c r="K266" i="21" s="1"/>
  <c r="I45" i="11"/>
  <c r="J266" i="21" s="1"/>
  <c r="AK266" i="21" s="1"/>
  <c r="AL266" i="21" s="1"/>
  <c r="AM266" i="21" s="1"/>
  <c r="H45" i="11"/>
  <c r="I266" i="21" s="1"/>
  <c r="AG266" i="21" s="1"/>
  <c r="AH266" i="21" s="1"/>
  <c r="AI266" i="21" s="1"/>
  <c r="G45" i="11"/>
  <c r="H266" i="21" s="1"/>
  <c r="F45" i="11"/>
  <c r="G266" i="21" s="1"/>
  <c r="E45" i="11"/>
  <c r="F266" i="21" s="1"/>
  <c r="AO266" i="21" s="1"/>
  <c r="AP266" i="21" s="1"/>
  <c r="AQ266" i="21" s="1"/>
  <c r="D45" i="11"/>
  <c r="E266" i="21" s="1"/>
  <c r="AW266" i="21" s="1"/>
  <c r="AX266" i="21" s="1"/>
  <c r="AY266" i="21" s="1"/>
  <c r="C45" i="11"/>
  <c r="D266" i="21" s="1"/>
  <c r="B45" i="11"/>
  <c r="B266" i="21" s="1"/>
  <c r="A45" i="11"/>
  <c r="A266" i="21" s="1"/>
  <c r="P44" i="11"/>
  <c r="Q265" i="21" s="1"/>
  <c r="O44" i="11"/>
  <c r="P265" i="21" s="1"/>
  <c r="N44" i="11"/>
  <c r="O265" i="21" s="1"/>
  <c r="M44" i="11"/>
  <c r="N265" i="21" s="1"/>
  <c r="L44" i="11"/>
  <c r="M265" i="21" s="1"/>
  <c r="AS265" i="21" s="1"/>
  <c r="AT265" i="21" s="1"/>
  <c r="AU265" i="21" s="1"/>
  <c r="K44" i="11"/>
  <c r="L265" i="21" s="1"/>
  <c r="J44" i="11"/>
  <c r="K265" i="21" s="1"/>
  <c r="I44" i="11"/>
  <c r="J265" i="21" s="1"/>
  <c r="AK265" i="21" s="1"/>
  <c r="AL265" i="21" s="1"/>
  <c r="AM265" i="21" s="1"/>
  <c r="H44" i="11"/>
  <c r="I265" i="21" s="1"/>
  <c r="AG265" i="21" s="1"/>
  <c r="AH265" i="21" s="1"/>
  <c r="AI265" i="21" s="1"/>
  <c r="G44" i="11"/>
  <c r="H265" i="21" s="1"/>
  <c r="F44" i="11"/>
  <c r="G265" i="21" s="1"/>
  <c r="E44" i="11"/>
  <c r="D44" i="11"/>
  <c r="E265" i="21" s="1"/>
  <c r="AW265" i="21" s="1"/>
  <c r="AX265" i="21" s="1"/>
  <c r="AY265" i="21" s="1"/>
  <c r="C44" i="11"/>
  <c r="D265" i="21" s="1"/>
  <c r="B44" i="11"/>
  <c r="B265" i="21" s="1"/>
  <c r="A44" i="11"/>
  <c r="A265" i="21" s="1"/>
  <c r="P43" i="11"/>
  <c r="Q264" i="21" s="1"/>
  <c r="O43" i="11"/>
  <c r="P264" i="21" s="1"/>
  <c r="N43" i="11"/>
  <c r="O264" i="21" s="1"/>
  <c r="M43" i="11"/>
  <c r="N264" i="21" s="1"/>
  <c r="L43" i="11"/>
  <c r="M264" i="21" s="1"/>
  <c r="AS264" i="21" s="1"/>
  <c r="AT264" i="21" s="1"/>
  <c r="AU264" i="21" s="1"/>
  <c r="K43" i="11"/>
  <c r="L264" i="21" s="1"/>
  <c r="J43" i="11"/>
  <c r="K264" i="21" s="1"/>
  <c r="I43" i="11"/>
  <c r="J264" i="21" s="1"/>
  <c r="AK264" i="21" s="1"/>
  <c r="AL264" i="21" s="1"/>
  <c r="AM264" i="21" s="1"/>
  <c r="H43" i="11"/>
  <c r="I264" i="21" s="1"/>
  <c r="AG264" i="21" s="1"/>
  <c r="AH264" i="21" s="1"/>
  <c r="AI264" i="21" s="1"/>
  <c r="G43" i="11"/>
  <c r="H264" i="21" s="1"/>
  <c r="F43" i="11"/>
  <c r="G264" i="21" s="1"/>
  <c r="E43" i="11"/>
  <c r="F264" i="21" s="1"/>
  <c r="AO264" i="21" s="1"/>
  <c r="AP264" i="21" s="1"/>
  <c r="AQ264" i="21" s="1"/>
  <c r="D43" i="11"/>
  <c r="E264" i="21" s="1"/>
  <c r="AW264" i="21" s="1"/>
  <c r="AX264" i="21" s="1"/>
  <c r="AY264" i="21" s="1"/>
  <c r="C43" i="11"/>
  <c r="D264" i="21" s="1"/>
  <c r="B43" i="11"/>
  <c r="B264" i="21" s="1"/>
  <c r="A43" i="11"/>
  <c r="A264" i="21" s="1"/>
  <c r="R42" i="11"/>
  <c r="S263" i="21" s="1"/>
  <c r="P42" i="11"/>
  <c r="Q263" i="21" s="1"/>
  <c r="O42" i="11"/>
  <c r="P263" i="21" s="1"/>
  <c r="N42" i="11"/>
  <c r="O263" i="21" s="1"/>
  <c r="M42" i="11"/>
  <c r="N263" i="21" s="1"/>
  <c r="L42" i="11"/>
  <c r="M263" i="21" s="1"/>
  <c r="AS263" i="21" s="1"/>
  <c r="AT263" i="21" s="1"/>
  <c r="AU263" i="21" s="1"/>
  <c r="K42" i="11"/>
  <c r="L263" i="21" s="1"/>
  <c r="J42" i="11"/>
  <c r="K263" i="21" s="1"/>
  <c r="I42" i="11"/>
  <c r="J263" i="21" s="1"/>
  <c r="AK263" i="21" s="1"/>
  <c r="AL263" i="21" s="1"/>
  <c r="AM263" i="21" s="1"/>
  <c r="H42" i="11"/>
  <c r="I263" i="21" s="1"/>
  <c r="AG263" i="21" s="1"/>
  <c r="AH263" i="21" s="1"/>
  <c r="AI263" i="21" s="1"/>
  <c r="G42" i="11"/>
  <c r="H263" i="21" s="1"/>
  <c r="F42" i="11"/>
  <c r="G263" i="21" s="1"/>
  <c r="E42" i="11"/>
  <c r="F263" i="21" s="1"/>
  <c r="AO263" i="21" s="1"/>
  <c r="AP263" i="21" s="1"/>
  <c r="AQ263" i="21" s="1"/>
  <c r="D42" i="11"/>
  <c r="E263" i="21" s="1"/>
  <c r="AW263" i="21" s="1"/>
  <c r="AX263" i="21" s="1"/>
  <c r="AY263" i="21" s="1"/>
  <c r="C42" i="11"/>
  <c r="D263" i="21" s="1"/>
  <c r="B42" i="11"/>
  <c r="B263" i="21" s="1"/>
  <c r="A42" i="11"/>
  <c r="A263" i="21" s="1"/>
  <c r="P41" i="11"/>
  <c r="Q262" i="21" s="1"/>
  <c r="O41" i="11"/>
  <c r="P262" i="21" s="1"/>
  <c r="N41" i="11"/>
  <c r="O262" i="21" s="1"/>
  <c r="M41" i="11"/>
  <c r="N262" i="21" s="1"/>
  <c r="L41" i="11"/>
  <c r="M262" i="21" s="1"/>
  <c r="AS262" i="21" s="1"/>
  <c r="AT262" i="21" s="1"/>
  <c r="AU262" i="21" s="1"/>
  <c r="K41" i="11"/>
  <c r="L262" i="21" s="1"/>
  <c r="J41" i="11"/>
  <c r="K262" i="21" s="1"/>
  <c r="I41" i="11"/>
  <c r="J262" i="21" s="1"/>
  <c r="AK262" i="21" s="1"/>
  <c r="AL262" i="21" s="1"/>
  <c r="AM262" i="21" s="1"/>
  <c r="H41" i="11"/>
  <c r="I262" i="21" s="1"/>
  <c r="AG262" i="21" s="1"/>
  <c r="AH262" i="21" s="1"/>
  <c r="AI262" i="21" s="1"/>
  <c r="G41" i="11"/>
  <c r="H262" i="21" s="1"/>
  <c r="F41" i="11"/>
  <c r="G262" i="21" s="1"/>
  <c r="E41" i="11"/>
  <c r="D41" i="11"/>
  <c r="E262" i="21" s="1"/>
  <c r="AW262" i="21" s="1"/>
  <c r="AX262" i="21" s="1"/>
  <c r="AY262" i="21" s="1"/>
  <c r="C41" i="11"/>
  <c r="D262" i="21" s="1"/>
  <c r="B41" i="11"/>
  <c r="B262" i="21" s="1"/>
  <c r="A41" i="11"/>
  <c r="A262" i="21" s="1"/>
  <c r="P40" i="11"/>
  <c r="Q261" i="21" s="1"/>
  <c r="O40" i="11"/>
  <c r="P261" i="21" s="1"/>
  <c r="N40" i="11"/>
  <c r="O261" i="21" s="1"/>
  <c r="M40" i="11"/>
  <c r="N261" i="21" s="1"/>
  <c r="L40" i="11"/>
  <c r="M261" i="21" s="1"/>
  <c r="AS261" i="21" s="1"/>
  <c r="AT261" i="21" s="1"/>
  <c r="AU261" i="21" s="1"/>
  <c r="K40" i="11"/>
  <c r="L261" i="21" s="1"/>
  <c r="J40" i="11"/>
  <c r="K261" i="21" s="1"/>
  <c r="I40" i="11"/>
  <c r="J261" i="21" s="1"/>
  <c r="AK261" i="21" s="1"/>
  <c r="AL261" i="21" s="1"/>
  <c r="AM261" i="21" s="1"/>
  <c r="H40" i="11"/>
  <c r="I261" i="21" s="1"/>
  <c r="AG261" i="21" s="1"/>
  <c r="AH261" i="21" s="1"/>
  <c r="AI261" i="21" s="1"/>
  <c r="G40" i="11"/>
  <c r="H261" i="21" s="1"/>
  <c r="F40" i="11"/>
  <c r="G261" i="21" s="1"/>
  <c r="E40" i="11"/>
  <c r="F261" i="21" s="1"/>
  <c r="AO261" i="21" s="1"/>
  <c r="AP261" i="21" s="1"/>
  <c r="AQ261" i="21" s="1"/>
  <c r="D40" i="11"/>
  <c r="E261" i="21" s="1"/>
  <c r="AW261" i="21" s="1"/>
  <c r="AX261" i="21" s="1"/>
  <c r="AY261" i="21" s="1"/>
  <c r="C40" i="11"/>
  <c r="D261" i="21" s="1"/>
  <c r="B40" i="11"/>
  <c r="B261" i="21" s="1"/>
  <c r="A40" i="11"/>
  <c r="A261" i="21" s="1"/>
  <c r="P39" i="11"/>
  <c r="Q260" i="21" s="1"/>
  <c r="O39" i="11"/>
  <c r="P260" i="21" s="1"/>
  <c r="N39" i="11"/>
  <c r="O260" i="21" s="1"/>
  <c r="M39" i="11"/>
  <c r="N260" i="21" s="1"/>
  <c r="L39" i="11"/>
  <c r="M260" i="21" s="1"/>
  <c r="AS260" i="21" s="1"/>
  <c r="AT260" i="21" s="1"/>
  <c r="AU260" i="21" s="1"/>
  <c r="K39" i="11"/>
  <c r="L260" i="21" s="1"/>
  <c r="J39" i="11"/>
  <c r="K260" i="21" s="1"/>
  <c r="I39" i="11"/>
  <c r="J260" i="21" s="1"/>
  <c r="AK260" i="21" s="1"/>
  <c r="AL260" i="21" s="1"/>
  <c r="AM260" i="21" s="1"/>
  <c r="H39" i="11"/>
  <c r="I260" i="21" s="1"/>
  <c r="AG260" i="21" s="1"/>
  <c r="AH260" i="21" s="1"/>
  <c r="AI260" i="21" s="1"/>
  <c r="G39" i="11"/>
  <c r="H260" i="21" s="1"/>
  <c r="F39" i="11"/>
  <c r="E39" i="11"/>
  <c r="F260" i="21" s="1"/>
  <c r="AO260" i="21" s="1"/>
  <c r="AP260" i="21" s="1"/>
  <c r="AQ260" i="21" s="1"/>
  <c r="D39" i="11"/>
  <c r="E260" i="21" s="1"/>
  <c r="AW260" i="21" s="1"/>
  <c r="AX260" i="21" s="1"/>
  <c r="AY260" i="21" s="1"/>
  <c r="C39" i="11"/>
  <c r="D260" i="21" s="1"/>
  <c r="B39" i="11"/>
  <c r="B260" i="21" s="1"/>
  <c r="A39" i="11"/>
  <c r="A260" i="21" s="1"/>
  <c r="P38" i="11"/>
  <c r="Q259" i="21" s="1"/>
  <c r="O38" i="11"/>
  <c r="P259" i="21" s="1"/>
  <c r="N38" i="11"/>
  <c r="M38" i="11"/>
  <c r="N259" i="21" s="1"/>
  <c r="L38" i="11"/>
  <c r="M259" i="21" s="1"/>
  <c r="AS259" i="21" s="1"/>
  <c r="AT259" i="21" s="1"/>
  <c r="AU259" i="21" s="1"/>
  <c r="K38" i="11"/>
  <c r="L259" i="21" s="1"/>
  <c r="J38" i="11"/>
  <c r="K259" i="21" s="1"/>
  <c r="I38" i="11"/>
  <c r="J259" i="21" s="1"/>
  <c r="AK259" i="21" s="1"/>
  <c r="AL259" i="21" s="1"/>
  <c r="AM259" i="21" s="1"/>
  <c r="H38" i="11"/>
  <c r="I259" i="21" s="1"/>
  <c r="AG259" i="21" s="1"/>
  <c r="AH259" i="21" s="1"/>
  <c r="AI259" i="21" s="1"/>
  <c r="G38" i="11"/>
  <c r="H259" i="21" s="1"/>
  <c r="F38" i="11"/>
  <c r="G259" i="21" s="1"/>
  <c r="E38" i="11"/>
  <c r="D38" i="11"/>
  <c r="E259" i="21" s="1"/>
  <c r="AW259" i="21" s="1"/>
  <c r="AX259" i="21" s="1"/>
  <c r="AY259" i="21" s="1"/>
  <c r="C38" i="11"/>
  <c r="D259" i="21" s="1"/>
  <c r="B38" i="11"/>
  <c r="B259" i="21" s="1"/>
  <c r="A38" i="11"/>
  <c r="A259" i="21" s="1"/>
  <c r="P37" i="11"/>
  <c r="Q258" i="21" s="1"/>
  <c r="O37" i="11"/>
  <c r="P258" i="21" s="1"/>
  <c r="N37" i="11"/>
  <c r="O258" i="21" s="1"/>
  <c r="M37" i="11"/>
  <c r="L37" i="11"/>
  <c r="M258" i="21" s="1"/>
  <c r="AS258" i="21" s="1"/>
  <c r="AT258" i="21" s="1"/>
  <c r="AU258" i="21" s="1"/>
  <c r="K37" i="11"/>
  <c r="L258" i="21" s="1"/>
  <c r="J37" i="11"/>
  <c r="I37" i="11"/>
  <c r="J258" i="21" s="1"/>
  <c r="AK258" i="21" s="1"/>
  <c r="AL258" i="21" s="1"/>
  <c r="AM258" i="21" s="1"/>
  <c r="H37" i="11"/>
  <c r="I258" i="21" s="1"/>
  <c r="AG258" i="21" s="1"/>
  <c r="AH258" i="21" s="1"/>
  <c r="AI258" i="21" s="1"/>
  <c r="G37" i="11"/>
  <c r="H258" i="21" s="1"/>
  <c r="F37" i="11"/>
  <c r="G258" i="21" s="1"/>
  <c r="E37" i="11"/>
  <c r="F258" i="21" s="1"/>
  <c r="AO258" i="21" s="1"/>
  <c r="AP258" i="21" s="1"/>
  <c r="AQ258" i="21" s="1"/>
  <c r="D37" i="11"/>
  <c r="E258" i="21" s="1"/>
  <c r="AW258" i="21" s="1"/>
  <c r="AX258" i="21" s="1"/>
  <c r="AY258" i="21" s="1"/>
  <c r="C37" i="11"/>
  <c r="D258" i="21" s="1"/>
  <c r="B37" i="11"/>
  <c r="B258" i="21" s="1"/>
  <c r="A37" i="11"/>
  <c r="A258" i="21" s="1"/>
  <c r="IV33" i="11"/>
  <c r="IU33" i="11"/>
  <c r="IT33" i="11"/>
  <c r="IS33" i="11"/>
  <c r="IR33" i="11"/>
  <c r="IQ33" i="11"/>
  <c r="IP33" i="11"/>
  <c r="IO33" i="11"/>
  <c r="IN33" i="11"/>
  <c r="IM33" i="11"/>
  <c r="IL33" i="11"/>
  <c r="IK33" i="11"/>
  <c r="IJ33" i="11"/>
  <c r="II33" i="11"/>
  <c r="IH33" i="11"/>
  <c r="IG33" i="11"/>
  <c r="IE33" i="11"/>
  <c r="ID33" i="11"/>
  <c r="IC33" i="11"/>
  <c r="IB33" i="11"/>
  <c r="IA33" i="11"/>
  <c r="HZ33" i="11"/>
  <c r="HY33" i="11"/>
  <c r="HX33" i="11"/>
  <c r="HW33" i="11"/>
  <c r="HV33" i="11"/>
  <c r="HU33" i="11"/>
  <c r="HT33" i="11"/>
  <c r="HS33" i="11"/>
  <c r="HR33" i="11"/>
  <c r="HQ33" i="11"/>
  <c r="HP33" i="11"/>
  <c r="HN33" i="11"/>
  <c r="HM33" i="11"/>
  <c r="HL33" i="11"/>
  <c r="HK33" i="11"/>
  <c r="HJ33" i="11"/>
  <c r="HI33" i="11"/>
  <c r="HH33" i="11"/>
  <c r="HG33" i="11"/>
  <c r="HF33" i="11"/>
  <c r="HE33" i="11"/>
  <c r="HD33" i="11"/>
  <c r="HC33" i="11"/>
  <c r="HB33" i="11"/>
  <c r="HA33" i="11"/>
  <c r="GZ33" i="11"/>
  <c r="GY33" i="11"/>
  <c r="GW33" i="11"/>
  <c r="GV33" i="11"/>
  <c r="GU33" i="11"/>
  <c r="GT33" i="11"/>
  <c r="GS33" i="11"/>
  <c r="GR33" i="11"/>
  <c r="GQ33" i="11"/>
  <c r="GP33" i="11"/>
  <c r="GO33" i="11"/>
  <c r="GN33" i="11"/>
  <c r="GM33" i="11"/>
  <c r="GL33" i="11"/>
  <c r="GK33" i="11"/>
  <c r="GJ33" i="11"/>
  <c r="GI33" i="11"/>
  <c r="GH33" i="11"/>
  <c r="GF33" i="11"/>
  <c r="GE33" i="11"/>
  <c r="GD33" i="11"/>
  <c r="GC33" i="11"/>
  <c r="GB33" i="11"/>
  <c r="GA33" i="11"/>
  <c r="FZ33" i="11"/>
  <c r="FY33" i="11"/>
  <c r="FX33" i="11"/>
  <c r="FW33" i="11"/>
  <c r="FV33" i="11"/>
  <c r="FU33" i="11"/>
  <c r="FT33" i="11"/>
  <c r="FS33" i="11"/>
  <c r="FR33" i="11"/>
  <c r="FQ33" i="11"/>
  <c r="FO33" i="11"/>
  <c r="FN33" i="11"/>
  <c r="FM33" i="11"/>
  <c r="FL33" i="11"/>
  <c r="FK33" i="11"/>
  <c r="FJ33" i="11"/>
  <c r="FI33" i="11"/>
  <c r="FH33" i="11"/>
  <c r="FG33" i="11"/>
  <c r="FF33" i="11"/>
  <c r="FE33" i="11"/>
  <c r="FD33" i="11"/>
  <c r="FC33" i="11"/>
  <c r="FB33" i="11"/>
  <c r="FA33" i="11"/>
  <c r="EZ33" i="11"/>
  <c r="EX33" i="11"/>
  <c r="EW33" i="11"/>
  <c r="EV33" i="11"/>
  <c r="EU33" i="11"/>
  <c r="ET33" i="11"/>
  <c r="ES33" i="11"/>
  <c r="ER33" i="11"/>
  <c r="EQ33" i="11"/>
  <c r="EP33" i="11"/>
  <c r="EO33" i="11"/>
  <c r="EN33" i="11"/>
  <c r="EM33" i="11"/>
  <c r="EL33" i="11"/>
  <c r="EK33" i="11"/>
  <c r="EJ33" i="11"/>
  <c r="EI33" i="11"/>
  <c r="EG33" i="11"/>
  <c r="EF33" i="11"/>
  <c r="EE33" i="11"/>
  <c r="ED33" i="11"/>
  <c r="EC33" i="11"/>
  <c r="EB33" i="11"/>
  <c r="EA33" i="11"/>
  <c r="DZ33" i="11"/>
  <c r="DY33" i="11"/>
  <c r="DX33" i="11"/>
  <c r="DW33" i="11"/>
  <c r="DV33" i="11"/>
  <c r="DU33" i="11"/>
  <c r="DT33" i="11"/>
  <c r="DS33" i="11"/>
  <c r="DR33" i="11"/>
  <c r="DP33" i="11"/>
  <c r="DO33" i="11"/>
  <c r="DN33" i="11"/>
  <c r="DM33" i="11"/>
  <c r="DL33" i="11"/>
  <c r="DK33" i="11"/>
  <c r="DJ33" i="11"/>
  <c r="DI33" i="11"/>
  <c r="DH33" i="11"/>
  <c r="DG33" i="11"/>
  <c r="DF33" i="11"/>
  <c r="DE33" i="11"/>
  <c r="DD33" i="11"/>
  <c r="DC33" i="11"/>
  <c r="DB33" i="11"/>
  <c r="DA33" i="11"/>
  <c r="CY33" i="11"/>
  <c r="CX33" i="11"/>
  <c r="CW33" i="11"/>
  <c r="CV33" i="11"/>
  <c r="CU33" i="11"/>
  <c r="CT33" i="11"/>
  <c r="CS33" i="11"/>
  <c r="CR33" i="11"/>
  <c r="CQ33" i="11"/>
  <c r="CP33" i="11"/>
  <c r="CO33" i="11"/>
  <c r="CN33" i="11"/>
  <c r="CM33" i="11"/>
  <c r="CL33" i="11"/>
  <c r="CK33" i="11"/>
  <c r="CJ33" i="11"/>
  <c r="CH33" i="11"/>
  <c r="CG33" i="11"/>
  <c r="CF33" i="11"/>
  <c r="CE33" i="11"/>
  <c r="CD33" i="11"/>
  <c r="CC33" i="11"/>
  <c r="CB33" i="11"/>
  <c r="CA33" i="11"/>
  <c r="BZ33" i="11"/>
  <c r="BY33" i="11"/>
  <c r="BX33" i="11"/>
  <c r="BW33" i="11"/>
  <c r="BV33" i="11"/>
  <c r="BU33" i="11"/>
  <c r="BT33" i="11"/>
  <c r="BS33" i="11"/>
  <c r="BQ33" i="11"/>
  <c r="BP33" i="11"/>
  <c r="BO33" i="11"/>
  <c r="BN33" i="11"/>
  <c r="BM33" i="11"/>
  <c r="BL33" i="11"/>
  <c r="BK33" i="11"/>
  <c r="BJ33" i="11"/>
  <c r="BI33" i="11"/>
  <c r="BH33" i="11"/>
  <c r="BG33" i="11"/>
  <c r="BF33" i="11"/>
  <c r="BE33" i="11"/>
  <c r="BD33" i="11"/>
  <c r="BC33" i="11"/>
  <c r="BB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AI32" i="11"/>
  <c r="AH32" i="11"/>
  <c r="R32" i="11"/>
  <c r="Q32" i="11"/>
  <c r="Q61" i="11" s="1"/>
  <c r="AI31" i="11"/>
  <c r="R60" i="11" s="1"/>
  <c r="S281" i="21" s="1"/>
  <c r="AH31" i="11"/>
  <c r="R31" i="11"/>
  <c r="Q31" i="11"/>
  <c r="AI30" i="11"/>
  <c r="AH30" i="11"/>
  <c r="R30" i="11"/>
  <c r="R59" i="11" s="1"/>
  <c r="S280" i="21" s="1"/>
  <c r="Q30" i="11"/>
  <c r="Q59" i="11" s="1"/>
  <c r="AI29" i="11"/>
  <c r="AH29" i="11"/>
  <c r="R29" i="11"/>
  <c r="Q29" i="11"/>
  <c r="Q58" i="11" s="1"/>
  <c r="AI28" i="11"/>
  <c r="R57" i="11" s="1"/>
  <c r="S278" i="21" s="1"/>
  <c r="AH28" i="11"/>
  <c r="R28" i="11"/>
  <c r="Q28" i="11"/>
  <c r="AI27" i="11"/>
  <c r="AH27" i="11"/>
  <c r="R27" i="11"/>
  <c r="R56" i="11" s="1"/>
  <c r="S277" i="21" s="1"/>
  <c r="Q27" i="11"/>
  <c r="Q56" i="11" s="1"/>
  <c r="AI26" i="11"/>
  <c r="AH26" i="11"/>
  <c r="R26" i="11"/>
  <c r="Q26" i="11"/>
  <c r="Q55" i="11" s="1"/>
  <c r="AI25" i="11"/>
  <c r="AH25" i="11"/>
  <c r="R25" i="11"/>
  <c r="R54" i="11" s="1"/>
  <c r="S275" i="21" s="1"/>
  <c r="Q25" i="11"/>
  <c r="AI24" i="11"/>
  <c r="AH24" i="11"/>
  <c r="R24" i="11"/>
  <c r="R53" i="11" s="1"/>
  <c r="S274" i="21" s="1"/>
  <c r="Q24" i="11"/>
  <c r="Q53" i="11" s="1"/>
  <c r="AI23" i="11"/>
  <c r="AH23" i="11"/>
  <c r="R23" i="11"/>
  <c r="Q23" i="11"/>
  <c r="Q52" i="11" s="1"/>
  <c r="AI22" i="11"/>
  <c r="R51" i="11" s="1"/>
  <c r="S272" i="21" s="1"/>
  <c r="AH22" i="11"/>
  <c r="R22" i="11"/>
  <c r="Q22" i="11"/>
  <c r="AI21" i="11"/>
  <c r="AH21" i="11"/>
  <c r="R21" i="11"/>
  <c r="R50" i="11" s="1"/>
  <c r="S271" i="21" s="1"/>
  <c r="Q21" i="11"/>
  <c r="Q50" i="11" s="1"/>
  <c r="AI20" i="11"/>
  <c r="AH20" i="11"/>
  <c r="R20" i="11"/>
  <c r="Q20" i="11"/>
  <c r="Q49" i="11" s="1"/>
  <c r="AI19" i="11"/>
  <c r="AH19" i="11"/>
  <c r="R19" i="11"/>
  <c r="Q19" i="11"/>
  <c r="AI18" i="11"/>
  <c r="AH18" i="11"/>
  <c r="R18" i="11"/>
  <c r="R47" i="11" s="1"/>
  <c r="S268" i="21" s="1"/>
  <c r="Q18" i="11"/>
  <c r="Q47" i="11" s="1"/>
  <c r="AI17" i="11"/>
  <c r="AH17" i="11"/>
  <c r="R17" i="11"/>
  <c r="Q17" i="11"/>
  <c r="Q46" i="11" s="1"/>
  <c r="AI16" i="11"/>
  <c r="AH16" i="11"/>
  <c r="R16" i="11"/>
  <c r="R45" i="11" s="1"/>
  <c r="S266" i="21" s="1"/>
  <c r="Q16" i="11"/>
  <c r="AI15" i="11"/>
  <c r="AH15" i="11"/>
  <c r="R15" i="11"/>
  <c r="R44" i="11" s="1"/>
  <c r="S265" i="21" s="1"/>
  <c r="Q15" i="11"/>
  <c r="Q44" i="11" s="1"/>
  <c r="AI14" i="11"/>
  <c r="AH14" i="11"/>
  <c r="R14" i="11"/>
  <c r="Q14" i="11"/>
  <c r="Q43" i="11" s="1"/>
  <c r="AI13" i="11"/>
  <c r="AH13" i="11"/>
  <c r="R13" i="11"/>
  <c r="Q13" i="11"/>
  <c r="AI12" i="11"/>
  <c r="AH12" i="11"/>
  <c r="R12" i="11"/>
  <c r="R41" i="11" s="1"/>
  <c r="S262" i="21" s="1"/>
  <c r="Q12" i="11"/>
  <c r="Q41" i="11" s="1"/>
  <c r="AI11" i="11"/>
  <c r="AH11" i="11"/>
  <c r="R11" i="11"/>
  <c r="Q11" i="11"/>
  <c r="Q40" i="11" s="1"/>
  <c r="AI10" i="11"/>
  <c r="AH10" i="11"/>
  <c r="R10" i="11"/>
  <c r="R39" i="11" s="1"/>
  <c r="S260" i="21" s="1"/>
  <c r="Q10" i="11"/>
  <c r="AI9" i="11"/>
  <c r="AH9" i="11"/>
  <c r="R9" i="11"/>
  <c r="R38" i="11" s="1"/>
  <c r="S259" i="21" s="1"/>
  <c r="Q9" i="11"/>
  <c r="Q38" i="11" s="1"/>
  <c r="AI8" i="11"/>
  <c r="AH8" i="11"/>
  <c r="R8" i="11"/>
  <c r="Q8" i="11"/>
  <c r="Q37" i="11" s="1"/>
  <c r="G111" i="10"/>
  <c r="G12" i="23" s="1"/>
  <c r="J12" i="23" s="1"/>
  <c r="F111" i="10"/>
  <c r="F12" i="23" s="1"/>
  <c r="E111" i="10"/>
  <c r="E12" i="23" s="1"/>
  <c r="D111" i="10"/>
  <c r="D12" i="23" s="1"/>
  <c r="C111" i="10"/>
  <c r="C12" i="23" s="1"/>
  <c r="B111" i="10"/>
  <c r="B12" i="23" s="1"/>
  <c r="CX90" i="10"/>
  <c r="J252" i="22" s="1"/>
  <c r="M252" i="22" s="1"/>
  <c r="N252" i="22" s="1"/>
  <c r="O252" i="22" s="1"/>
  <c r="CW90" i="10"/>
  <c r="I252" i="22" s="1"/>
  <c r="AC252" i="22" s="1"/>
  <c r="AD252" i="22" s="1"/>
  <c r="AE252" i="22" s="1"/>
  <c r="CV90" i="10"/>
  <c r="H252" i="22" s="1"/>
  <c r="U252" i="22" s="1"/>
  <c r="V252" i="22" s="1"/>
  <c r="W252" i="22" s="1"/>
  <c r="CU90" i="10"/>
  <c r="G252" i="22" s="1"/>
  <c r="CT90" i="10"/>
  <c r="F252" i="22" s="1"/>
  <c r="Y252" i="22" s="1"/>
  <c r="Z252" i="22" s="1"/>
  <c r="AA252" i="22" s="1"/>
  <c r="CS90" i="10"/>
  <c r="CR90" i="10"/>
  <c r="E252" i="22" s="1"/>
  <c r="CQ90" i="10"/>
  <c r="D252" i="22" s="1"/>
  <c r="Q252" i="22" s="1"/>
  <c r="R252" i="22" s="1"/>
  <c r="S252" i="22" s="1"/>
  <c r="CP90" i="10"/>
  <c r="C252" i="22" s="1"/>
  <c r="B90" i="10"/>
  <c r="A90" i="10"/>
  <c r="A252" i="22" s="1"/>
  <c r="AF252" i="22" s="1"/>
  <c r="CW89" i="10"/>
  <c r="I251" i="22" s="1"/>
  <c r="AC251" i="22" s="1"/>
  <c r="AD251" i="22" s="1"/>
  <c r="AE251" i="22" s="1"/>
  <c r="CV89" i="10"/>
  <c r="H251" i="22" s="1"/>
  <c r="U251" i="22" s="1"/>
  <c r="V251" i="22" s="1"/>
  <c r="W251" i="22" s="1"/>
  <c r="CU89" i="10"/>
  <c r="G251" i="22" s="1"/>
  <c r="CS89" i="10"/>
  <c r="CT89" i="10" s="1"/>
  <c r="F251" i="22" s="1"/>
  <c r="Y251" i="22" s="1"/>
  <c r="Z251" i="22" s="1"/>
  <c r="AA251" i="22" s="1"/>
  <c r="CR89" i="10"/>
  <c r="E251" i="22" s="1"/>
  <c r="CQ89" i="10"/>
  <c r="D251" i="22" s="1"/>
  <c r="Q251" i="22" s="1"/>
  <c r="R251" i="22" s="1"/>
  <c r="S251" i="22" s="1"/>
  <c r="CP89" i="10"/>
  <c r="C251" i="22" s="1"/>
  <c r="B89" i="10"/>
  <c r="A89" i="10"/>
  <c r="A251" i="22" s="1"/>
  <c r="AF251" i="22" s="1"/>
  <c r="CW88" i="10"/>
  <c r="I250" i="22" s="1"/>
  <c r="AC250" i="22" s="1"/>
  <c r="AD250" i="22" s="1"/>
  <c r="AE250" i="22" s="1"/>
  <c r="CV88" i="10"/>
  <c r="H250" i="22" s="1"/>
  <c r="U250" i="22" s="1"/>
  <c r="V250" i="22" s="1"/>
  <c r="W250" i="22" s="1"/>
  <c r="CU88" i="10"/>
  <c r="G250" i="22" s="1"/>
  <c r="CT88" i="10"/>
  <c r="F250" i="22" s="1"/>
  <c r="Y250" i="22" s="1"/>
  <c r="Z250" i="22" s="1"/>
  <c r="AA250" i="22" s="1"/>
  <c r="CS88" i="10"/>
  <c r="CX88" i="10" s="1"/>
  <c r="J250" i="22" s="1"/>
  <c r="M250" i="22" s="1"/>
  <c r="N250" i="22" s="1"/>
  <c r="O250" i="22" s="1"/>
  <c r="CR88" i="10"/>
  <c r="E250" i="22" s="1"/>
  <c r="CQ88" i="10"/>
  <c r="D250" i="22" s="1"/>
  <c r="Q250" i="22" s="1"/>
  <c r="R250" i="22" s="1"/>
  <c r="S250" i="22" s="1"/>
  <c r="CP88" i="10"/>
  <c r="C250" i="22" s="1"/>
  <c r="B88" i="10"/>
  <c r="A88" i="10"/>
  <c r="A250" i="22" s="1"/>
  <c r="AF250" i="22" s="1"/>
  <c r="CX87" i="10"/>
  <c r="J249" i="22" s="1"/>
  <c r="M249" i="22" s="1"/>
  <c r="N249" i="22" s="1"/>
  <c r="O249" i="22" s="1"/>
  <c r="CW87" i="10"/>
  <c r="I249" i="22" s="1"/>
  <c r="AC249" i="22" s="1"/>
  <c r="AD249" i="22" s="1"/>
  <c r="AE249" i="22" s="1"/>
  <c r="CV87" i="10"/>
  <c r="H249" i="22" s="1"/>
  <c r="U249" i="22" s="1"/>
  <c r="V249" i="22" s="1"/>
  <c r="W249" i="22" s="1"/>
  <c r="CU87" i="10"/>
  <c r="G249" i="22" s="1"/>
  <c r="CS87" i="10"/>
  <c r="CT87" i="10" s="1"/>
  <c r="F249" i="22" s="1"/>
  <c r="Y249" i="22" s="1"/>
  <c r="Z249" i="22" s="1"/>
  <c r="AA249" i="22" s="1"/>
  <c r="CR87" i="10"/>
  <c r="E249" i="22" s="1"/>
  <c r="CQ87" i="10"/>
  <c r="D249" i="22" s="1"/>
  <c r="Q249" i="22" s="1"/>
  <c r="R249" i="22" s="1"/>
  <c r="S249" i="22" s="1"/>
  <c r="CP87" i="10"/>
  <c r="C249" i="22" s="1"/>
  <c r="B87" i="10"/>
  <c r="A87" i="10"/>
  <c r="A249" i="22" s="1"/>
  <c r="AF249" i="22" s="1"/>
  <c r="CW86" i="10"/>
  <c r="I248" i="22" s="1"/>
  <c r="AC248" i="22" s="1"/>
  <c r="AD248" i="22" s="1"/>
  <c r="AE248" i="22" s="1"/>
  <c r="CV86" i="10"/>
  <c r="H248" i="22" s="1"/>
  <c r="U248" i="22" s="1"/>
  <c r="V248" i="22" s="1"/>
  <c r="W248" i="22" s="1"/>
  <c r="CU86" i="10"/>
  <c r="G248" i="22" s="1"/>
  <c r="CT86" i="10"/>
  <c r="F248" i="22" s="1"/>
  <c r="Y248" i="22" s="1"/>
  <c r="Z248" i="22" s="1"/>
  <c r="AA248" i="22" s="1"/>
  <c r="CS86" i="10"/>
  <c r="CR86" i="10"/>
  <c r="E248" i="22" s="1"/>
  <c r="CQ86" i="10"/>
  <c r="D248" i="22" s="1"/>
  <c r="Q248" i="22" s="1"/>
  <c r="R248" i="22" s="1"/>
  <c r="S248" i="22" s="1"/>
  <c r="CP86" i="10"/>
  <c r="C248" i="22" s="1"/>
  <c r="B86" i="10"/>
  <c r="A86" i="10"/>
  <c r="A248" i="22" s="1"/>
  <c r="AF248" i="22" s="1"/>
  <c r="CW85" i="10"/>
  <c r="I247" i="22" s="1"/>
  <c r="AC247" i="22" s="1"/>
  <c r="AD247" i="22" s="1"/>
  <c r="AE247" i="22" s="1"/>
  <c r="CV85" i="10"/>
  <c r="H247" i="22" s="1"/>
  <c r="U247" i="22" s="1"/>
  <c r="V247" i="22" s="1"/>
  <c r="W247" i="22" s="1"/>
  <c r="CU85" i="10"/>
  <c r="G247" i="22" s="1"/>
  <c r="CS85" i="10"/>
  <c r="CT85" i="10" s="1"/>
  <c r="F247" i="22" s="1"/>
  <c r="Y247" i="22" s="1"/>
  <c r="Z247" i="22" s="1"/>
  <c r="AA247" i="22" s="1"/>
  <c r="CR85" i="10"/>
  <c r="E247" i="22" s="1"/>
  <c r="CQ85" i="10"/>
  <c r="D247" i="22" s="1"/>
  <c r="Q247" i="22" s="1"/>
  <c r="R247" i="22" s="1"/>
  <c r="S247" i="22" s="1"/>
  <c r="CP85" i="10"/>
  <c r="C247" i="22" s="1"/>
  <c r="B85" i="10"/>
  <c r="A85" i="10"/>
  <c r="A247" i="22" s="1"/>
  <c r="AF247" i="22" s="1"/>
  <c r="CW84" i="10"/>
  <c r="I246" i="22" s="1"/>
  <c r="AC246" i="22" s="1"/>
  <c r="AD246" i="22" s="1"/>
  <c r="AE246" i="22" s="1"/>
  <c r="CV84" i="10"/>
  <c r="H246" i="22" s="1"/>
  <c r="U246" i="22" s="1"/>
  <c r="V246" i="22" s="1"/>
  <c r="W246" i="22" s="1"/>
  <c r="CU84" i="10"/>
  <c r="G246" i="22" s="1"/>
  <c r="CS84" i="10"/>
  <c r="CT84" i="10" s="1"/>
  <c r="F246" i="22" s="1"/>
  <c r="Y246" i="22" s="1"/>
  <c r="Z246" i="22" s="1"/>
  <c r="AA246" i="22" s="1"/>
  <c r="CR84" i="10"/>
  <c r="E246" i="22" s="1"/>
  <c r="CQ84" i="10"/>
  <c r="D246" i="22" s="1"/>
  <c r="Q246" i="22" s="1"/>
  <c r="R246" i="22" s="1"/>
  <c r="S246" i="22" s="1"/>
  <c r="CP84" i="10"/>
  <c r="C246" i="22" s="1"/>
  <c r="B84" i="10"/>
  <c r="A84" i="10"/>
  <c r="A246" i="22" s="1"/>
  <c r="AF246" i="22" s="1"/>
  <c r="CW83" i="10"/>
  <c r="I245" i="22" s="1"/>
  <c r="AC245" i="22" s="1"/>
  <c r="AD245" i="22" s="1"/>
  <c r="AE245" i="22" s="1"/>
  <c r="CV83" i="10"/>
  <c r="H245" i="22" s="1"/>
  <c r="U245" i="22" s="1"/>
  <c r="V245" i="22" s="1"/>
  <c r="W245" i="22" s="1"/>
  <c r="CU83" i="10"/>
  <c r="G245" i="22" s="1"/>
  <c r="CS83" i="10"/>
  <c r="CT83" i="10" s="1"/>
  <c r="F245" i="22" s="1"/>
  <c r="Y245" i="22" s="1"/>
  <c r="Z245" i="22" s="1"/>
  <c r="AA245" i="22" s="1"/>
  <c r="CR83" i="10"/>
  <c r="E245" i="22" s="1"/>
  <c r="CQ83" i="10"/>
  <c r="D245" i="22" s="1"/>
  <c r="Q245" i="22" s="1"/>
  <c r="R245" i="22" s="1"/>
  <c r="S245" i="22" s="1"/>
  <c r="CP83" i="10"/>
  <c r="C245" i="22" s="1"/>
  <c r="B83" i="10"/>
  <c r="A83" i="10"/>
  <c r="A245" i="22" s="1"/>
  <c r="AF245" i="22" s="1"/>
  <c r="CW82" i="10"/>
  <c r="I244" i="22" s="1"/>
  <c r="AC244" i="22" s="1"/>
  <c r="AD244" i="22" s="1"/>
  <c r="AE244" i="22" s="1"/>
  <c r="CV82" i="10"/>
  <c r="H244" i="22" s="1"/>
  <c r="U244" i="22" s="1"/>
  <c r="V244" i="22" s="1"/>
  <c r="W244" i="22" s="1"/>
  <c r="CU82" i="10"/>
  <c r="G244" i="22" s="1"/>
  <c r="CS82" i="10"/>
  <c r="CT82" i="10" s="1"/>
  <c r="F244" i="22" s="1"/>
  <c r="Y244" i="22" s="1"/>
  <c r="Z244" i="22" s="1"/>
  <c r="AA244" i="22" s="1"/>
  <c r="CR82" i="10"/>
  <c r="E244" i="22" s="1"/>
  <c r="CQ82" i="10"/>
  <c r="D244" i="22" s="1"/>
  <c r="Q244" i="22" s="1"/>
  <c r="R244" i="22" s="1"/>
  <c r="S244" i="22" s="1"/>
  <c r="CP82" i="10"/>
  <c r="C244" i="22" s="1"/>
  <c r="B82" i="10"/>
  <c r="A82" i="10"/>
  <c r="A244" i="22" s="1"/>
  <c r="AF244" i="22" s="1"/>
  <c r="CW81" i="10"/>
  <c r="I243" i="22" s="1"/>
  <c r="AC243" i="22" s="1"/>
  <c r="AD243" i="22" s="1"/>
  <c r="AE243" i="22" s="1"/>
  <c r="CV81" i="10"/>
  <c r="H243" i="22" s="1"/>
  <c r="U243" i="22" s="1"/>
  <c r="V243" i="22" s="1"/>
  <c r="W243" i="22" s="1"/>
  <c r="CU81" i="10"/>
  <c r="G243" i="22" s="1"/>
  <c r="CT81" i="10"/>
  <c r="F243" i="22" s="1"/>
  <c r="Y243" i="22" s="1"/>
  <c r="Z243" i="22" s="1"/>
  <c r="AA243" i="22" s="1"/>
  <c r="CS81" i="10"/>
  <c r="CR81" i="10"/>
  <c r="E243" i="22" s="1"/>
  <c r="CQ81" i="10"/>
  <c r="D243" i="22" s="1"/>
  <c r="Q243" i="22" s="1"/>
  <c r="R243" i="22" s="1"/>
  <c r="S243" i="22" s="1"/>
  <c r="CP81" i="10"/>
  <c r="C243" i="22" s="1"/>
  <c r="B81" i="10"/>
  <c r="A81" i="10"/>
  <c r="A243" i="22" s="1"/>
  <c r="AF243" i="22" s="1"/>
  <c r="CW80" i="10"/>
  <c r="I242" i="22" s="1"/>
  <c r="AC242" i="22" s="1"/>
  <c r="AD242" i="22" s="1"/>
  <c r="AE242" i="22" s="1"/>
  <c r="CV80" i="10"/>
  <c r="H242" i="22" s="1"/>
  <c r="U242" i="22" s="1"/>
  <c r="V242" i="22" s="1"/>
  <c r="W242" i="22" s="1"/>
  <c r="CU80" i="10"/>
  <c r="G242" i="22" s="1"/>
  <c r="CS80" i="10"/>
  <c r="CR80" i="10"/>
  <c r="E242" i="22" s="1"/>
  <c r="CQ80" i="10"/>
  <c r="D242" i="22" s="1"/>
  <c r="Q242" i="22" s="1"/>
  <c r="R242" i="22" s="1"/>
  <c r="S242" i="22" s="1"/>
  <c r="CP80" i="10"/>
  <c r="C242" i="22" s="1"/>
  <c r="B80" i="10"/>
  <c r="A80" i="10"/>
  <c r="A242" i="22" s="1"/>
  <c r="AF242" i="22" s="1"/>
  <c r="CW79" i="10"/>
  <c r="I241" i="22" s="1"/>
  <c r="AC241" i="22" s="1"/>
  <c r="AD241" i="22" s="1"/>
  <c r="AE241" i="22" s="1"/>
  <c r="CV79" i="10"/>
  <c r="H241" i="22" s="1"/>
  <c r="U241" i="22" s="1"/>
  <c r="V241" i="22" s="1"/>
  <c r="W241" i="22" s="1"/>
  <c r="CU79" i="10"/>
  <c r="CS79" i="10"/>
  <c r="CT79" i="10" s="1"/>
  <c r="F241" i="22" s="1"/>
  <c r="Y241" i="22" s="1"/>
  <c r="Z241" i="22" s="1"/>
  <c r="AA241" i="22" s="1"/>
  <c r="CR79" i="10"/>
  <c r="E241" i="22" s="1"/>
  <c r="CQ79" i="10"/>
  <c r="D241" i="22" s="1"/>
  <c r="Q241" i="22" s="1"/>
  <c r="R241" i="22" s="1"/>
  <c r="S241" i="22" s="1"/>
  <c r="CP79" i="10"/>
  <c r="C241" i="22" s="1"/>
  <c r="B79" i="10"/>
  <c r="A79" i="10"/>
  <c r="A241" i="22" s="1"/>
  <c r="AF241" i="22" s="1"/>
  <c r="CW78" i="10"/>
  <c r="I240" i="22" s="1"/>
  <c r="AC240" i="22" s="1"/>
  <c r="AD240" i="22" s="1"/>
  <c r="AE240" i="22" s="1"/>
  <c r="CV78" i="10"/>
  <c r="H240" i="22" s="1"/>
  <c r="U240" i="22" s="1"/>
  <c r="V240" i="22" s="1"/>
  <c r="W240" i="22" s="1"/>
  <c r="CU78" i="10"/>
  <c r="G240" i="22" s="1"/>
  <c r="CT78" i="10"/>
  <c r="F240" i="22" s="1"/>
  <c r="Y240" i="22" s="1"/>
  <c r="Z240" i="22" s="1"/>
  <c r="AA240" i="22" s="1"/>
  <c r="CS78" i="10"/>
  <c r="CR78" i="10"/>
  <c r="E240" i="22" s="1"/>
  <c r="CQ78" i="10"/>
  <c r="D240" i="22" s="1"/>
  <c r="Q240" i="22" s="1"/>
  <c r="R240" i="22" s="1"/>
  <c r="S240" i="22" s="1"/>
  <c r="CP78" i="10"/>
  <c r="C240" i="22" s="1"/>
  <c r="B78" i="10"/>
  <c r="A78" i="10"/>
  <c r="A240" i="22" s="1"/>
  <c r="AF240" i="22" s="1"/>
  <c r="CW77" i="10"/>
  <c r="I239" i="22" s="1"/>
  <c r="AC239" i="22" s="1"/>
  <c r="AD239" i="22" s="1"/>
  <c r="AE239" i="22" s="1"/>
  <c r="CV77" i="10"/>
  <c r="H239" i="22" s="1"/>
  <c r="U239" i="22" s="1"/>
  <c r="V239" i="22" s="1"/>
  <c r="W239" i="22" s="1"/>
  <c r="CU77" i="10"/>
  <c r="G239" i="22" s="1"/>
  <c r="CS77" i="10"/>
  <c r="CT77" i="10" s="1"/>
  <c r="F239" i="22" s="1"/>
  <c r="Y239" i="22" s="1"/>
  <c r="Z239" i="22" s="1"/>
  <c r="AA239" i="22" s="1"/>
  <c r="CR77" i="10"/>
  <c r="E239" i="22" s="1"/>
  <c r="CQ77" i="10"/>
  <c r="D239" i="22" s="1"/>
  <c r="Q239" i="22" s="1"/>
  <c r="R239" i="22" s="1"/>
  <c r="S239" i="22" s="1"/>
  <c r="CP77" i="10"/>
  <c r="C239" i="22" s="1"/>
  <c r="B77" i="10"/>
  <c r="A77" i="10"/>
  <c r="A239" i="22" s="1"/>
  <c r="AF239" i="22" s="1"/>
  <c r="CW76" i="10"/>
  <c r="I238" i="22" s="1"/>
  <c r="AC238" i="22" s="1"/>
  <c r="AD238" i="22" s="1"/>
  <c r="AE238" i="22" s="1"/>
  <c r="CV76" i="10"/>
  <c r="H238" i="22" s="1"/>
  <c r="U238" i="22" s="1"/>
  <c r="V238" i="22" s="1"/>
  <c r="W238" i="22" s="1"/>
  <c r="CU76" i="10"/>
  <c r="CS76" i="10"/>
  <c r="CT76" i="10" s="1"/>
  <c r="F238" i="22" s="1"/>
  <c r="Y238" i="22" s="1"/>
  <c r="Z238" i="22" s="1"/>
  <c r="AA238" i="22" s="1"/>
  <c r="CR76" i="10"/>
  <c r="E238" i="22" s="1"/>
  <c r="CQ76" i="10"/>
  <c r="D238" i="22" s="1"/>
  <c r="Q238" i="22" s="1"/>
  <c r="R238" i="22" s="1"/>
  <c r="S238" i="22" s="1"/>
  <c r="CP76" i="10"/>
  <c r="C238" i="22" s="1"/>
  <c r="B76" i="10"/>
  <c r="A76" i="10"/>
  <c r="A238" i="22" s="1"/>
  <c r="AF238" i="22" s="1"/>
  <c r="CW75" i="10"/>
  <c r="I237" i="22" s="1"/>
  <c r="AC237" i="22" s="1"/>
  <c r="AD237" i="22" s="1"/>
  <c r="AE237" i="22" s="1"/>
  <c r="CV75" i="10"/>
  <c r="H237" i="22" s="1"/>
  <c r="U237" i="22" s="1"/>
  <c r="V237" i="22" s="1"/>
  <c r="W237" i="22" s="1"/>
  <c r="CU75" i="10"/>
  <c r="G237" i="22" s="1"/>
  <c r="CS75" i="10"/>
  <c r="CT75" i="10" s="1"/>
  <c r="F237" i="22" s="1"/>
  <c r="Y237" i="22" s="1"/>
  <c r="Z237" i="22" s="1"/>
  <c r="AA237" i="22" s="1"/>
  <c r="CR75" i="10"/>
  <c r="E237" i="22" s="1"/>
  <c r="CQ75" i="10"/>
  <c r="D237" i="22" s="1"/>
  <c r="Q237" i="22" s="1"/>
  <c r="R237" i="22" s="1"/>
  <c r="S237" i="22" s="1"/>
  <c r="CP75" i="10"/>
  <c r="C237" i="22" s="1"/>
  <c r="B75" i="10"/>
  <c r="A75" i="10"/>
  <c r="A237" i="22" s="1"/>
  <c r="AF237" i="22" s="1"/>
  <c r="CW74" i="10"/>
  <c r="I236" i="22" s="1"/>
  <c r="AC236" i="22" s="1"/>
  <c r="AD236" i="22" s="1"/>
  <c r="AE236" i="22" s="1"/>
  <c r="CV74" i="10"/>
  <c r="H236" i="22" s="1"/>
  <c r="U236" i="22" s="1"/>
  <c r="V236" i="22" s="1"/>
  <c r="W236" i="22" s="1"/>
  <c r="CU74" i="10"/>
  <c r="G236" i="22" s="1"/>
  <c r="CT74" i="10"/>
  <c r="F236" i="22" s="1"/>
  <c r="Y236" i="22" s="1"/>
  <c r="Z236" i="22" s="1"/>
  <c r="AA236" i="22" s="1"/>
  <c r="CS74" i="10"/>
  <c r="CR74" i="10"/>
  <c r="E236" i="22" s="1"/>
  <c r="CQ74" i="10"/>
  <c r="D236" i="22" s="1"/>
  <c r="Q236" i="22" s="1"/>
  <c r="R236" i="22" s="1"/>
  <c r="S236" i="22" s="1"/>
  <c r="CP74" i="10"/>
  <c r="C236" i="22" s="1"/>
  <c r="B74" i="10"/>
  <c r="A74" i="10"/>
  <c r="A236" i="22" s="1"/>
  <c r="AF236" i="22" s="1"/>
  <c r="CX73" i="10"/>
  <c r="J235" i="22" s="1"/>
  <c r="M235" i="22" s="1"/>
  <c r="N235" i="22" s="1"/>
  <c r="O235" i="22" s="1"/>
  <c r="CW73" i="10"/>
  <c r="I235" i="22" s="1"/>
  <c r="AC235" i="22" s="1"/>
  <c r="AD235" i="22" s="1"/>
  <c r="AE235" i="22" s="1"/>
  <c r="CV73" i="10"/>
  <c r="H235" i="22" s="1"/>
  <c r="U235" i="22" s="1"/>
  <c r="V235" i="22" s="1"/>
  <c r="W235" i="22" s="1"/>
  <c r="CU73" i="10"/>
  <c r="G235" i="22" s="1"/>
  <c r="CS73" i="10"/>
  <c r="CT73" i="10" s="1"/>
  <c r="F235" i="22" s="1"/>
  <c r="Y235" i="22" s="1"/>
  <c r="Z235" i="22" s="1"/>
  <c r="AA235" i="22" s="1"/>
  <c r="CR73" i="10"/>
  <c r="E235" i="22" s="1"/>
  <c r="CQ73" i="10"/>
  <c r="D235" i="22" s="1"/>
  <c r="Q235" i="22" s="1"/>
  <c r="R235" i="22" s="1"/>
  <c r="S235" i="22" s="1"/>
  <c r="CP73" i="10"/>
  <c r="C235" i="22" s="1"/>
  <c r="B73" i="10"/>
  <c r="A73" i="10"/>
  <c r="A235" i="22" s="1"/>
  <c r="AF235" i="22" s="1"/>
  <c r="CW72" i="10"/>
  <c r="I234" i="22" s="1"/>
  <c r="AC234" i="22" s="1"/>
  <c r="AD234" i="22" s="1"/>
  <c r="AE234" i="22" s="1"/>
  <c r="CV72" i="10"/>
  <c r="H234" i="22" s="1"/>
  <c r="U234" i="22" s="1"/>
  <c r="V234" i="22" s="1"/>
  <c r="W234" i="22" s="1"/>
  <c r="CU72" i="10"/>
  <c r="G234" i="22" s="1"/>
  <c r="CS72" i="10"/>
  <c r="CT72" i="10" s="1"/>
  <c r="F234" i="22" s="1"/>
  <c r="Y234" i="22" s="1"/>
  <c r="Z234" i="22" s="1"/>
  <c r="AA234" i="22" s="1"/>
  <c r="CR72" i="10"/>
  <c r="E234" i="22" s="1"/>
  <c r="CQ72" i="10"/>
  <c r="D234" i="22" s="1"/>
  <c r="Q234" i="22" s="1"/>
  <c r="R234" i="22" s="1"/>
  <c r="S234" i="22" s="1"/>
  <c r="CP72" i="10"/>
  <c r="C234" i="22" s="1"/>
  <c r="B72" i="10"/>
  <c r="A72" i="10"/>
  <c r="A234" i="22" s="1"/>
  <c r="AF234" i="22" s="1"/>
  <c r="CW71" i="10"/>
  <c r="I233" i="22" s="1"/>
  <c r="AC233" i="22" s="1"/>
  <c r="AD233" i="22" s="1"/>
  <c r="AE233" i="22" s="1"/>
  <c r="CV71" i="10"/>
  <c r="H233" i="22" s="1"/>
  <c r="U233" i="22" s="1"/>
  <c r="V233" i="22" s="1"/>
  <c r="W233" i="22" s="1"/>
  <c r="CU71" i="10"/>
  <c r="G233" i="22" s="1"/>
  <c r="CS71" i="10"/>
  <c r="CT71" i="10" s="1"/>
  <c r="F233" i="22" s="1"/>
  <c r="Y233" i="22" s="1"/>
  <c r="Z233" i="22" s="1"/>
  <c r="AA233" i="22" s="1"/>
  <c r="CR71" i="10"/>
  <c r="E233" i="22" s="1"/>
  <c r="CQ71" i="10"/>
  <c r="D233" i="22" s="1"/>
  <c r="Q233" i="22" s="1"/>
  <c r="R233" i="22" s="1"/>
  <c r="S233" i="22" s="1"/>
  <c r="CP71" i="10"/>
  <c r="C233" i="22" s="1"/>
  <c r="B71" i="10"/>
  <c r="A71" i="10"/>
  <c r="A233" i="22" s="1"/>
  <c r="AF233" i="22" s="1"/>
  <c r="CW70" i="10"/>
  <c r="I232" i="22" s="1"/>
  <c r="AC232" i="22" s="1"/>
  <c r="AD232" i="22" s="1"/>
  <c r="AE232" i="22" s="1"/>
  <c r="CV70" i="10"/>
  <c r="H232" i="22" s="1"/>
  <c r="U232" i="22" s="1"/>
  <c r="V232" i="22" s="1"/>
  <c r="W232" i="22" s="1"/>
  <c r="CU70" i="10"/>
  <c r="G232" i="22" s="1"/>
  <c r="CS70" i="10"/>
  <c r="CT70" i="10" s="1"/>
  <c r="F232" i="22" s="1"/>
  <c r="Y232" i="22" s="1"/>
  <c r="Z232" i="22" s="1"/>
  <c r="AA232" i="22" s="1"/>
  <c r="CR70" i="10"/>
  <c r="E232" i="22" s="1"/>
  <c r="CQ70" i="10"/>
  <c r="D232" i="22" s="1"/>
  <c r="Q232" i="22" s="1"/>
  <c r="R232" i="22" s="1"/>
  <c r="S232" i="22" s="1"/>
  <c r="CP70" i="10"/>
  <c r="C232" i="22" s="1"/>
  <c r="B70" i="10"/>
  <c r="A70" i="10"/>
  <c r="A232" i="22" s="1"/>
  <c r="AF232" i="22" s="1"/>
  <c r="CW69" i="10"/>
  <c r="I231" i="22" s="1"/>
  <c r="AC231" i="22" s="1"/>
  <c r="AD231" i="22" s="1"/>
  <c r="AE231" i="22" s="1"/>
  <c r="CV69" i="10"/>
  <c r="H231" i="22" s="1"/>
  <c r="U231" i="22" s="1"/>
  <c r="V231" i="22" s="1"/>
  <c r="W231" i="22" s="1"/>
  <c r="CU69" i="10"/>
  <c r="G231" i="22" s="1"/>
  <c r="CT69" i="10"/>
  <c r="F231" i="22" s="1"/>
  <c r="Y231" i="22" s="1"/>
  <c r="Z231" i="22" s="1"/>
  <c r="AA231" i="22" s="1"/>
  <c r="CS69" i="10"/>
  <c r="CR69" i="10"/>
  <c r="E231" i="22" s="1"/>
  <c r="CQ69" i="10"/>
  <c r="D231" i="22" s="1"/>
  <c r="Q231" i="22" s="1"/>
  <c r="R231" i="22" s="1"/>
  <c r="S231" i="22" s="1"/>
  <c r="CP69" i="10"/>
  <c r="C231" i="22" s="1"/>
  <c r="B69" i="10"/>
  <c r="A69" i="10"/>
  <c r="A231" i="22" s="1"/>
  <c r="AF231" i="22" s="1"/>
  <c r="CW68" i="10"/>
  <c r="I230" i="22" s="1"/>
  <c r="AC230" i="22" s="1"/>
  <c r="AD230" i="22" s="1"/>
  <c r="AE230" i="22" s="1"/>
  <c r="CV68" i="10"/>
  <c r="H230" i="22" s="1"/>
  <c r="U230" i="22" s="1"/>
  <c r="V230" i="22" s="1"/>
  <c r="W230" i="22" s="1"/>
  <c r="CU68" i="10"/>
  <c r="G230" i="22" s="1"/>
  <c r="CS68" i="10"/>
  <c r="CR68" i="10"/>
  <c r="E230" i="22" s="1"/>
  <c r="CQ68" i="10"/>
  <c r="D230" i="22" s="1"/>
  <c r="Q230" i="22" s="1"/>
  <c r="R230" i="22" s="1"/>
  <c r="S230" i="22" s="1"/>
  <c r="CP68" i="10"/>
  <c r="C230" i="22" s="1"/>
  <c r="B68" i="10"/>
  <c r="A68" i="10"/>
  <c r="A230" i="22" s="1"/>
  <c r="AF230" i="22" s="1"/>
  <c r="CW67" i="10"/>
  <c r="I229" i="22" s="1"/>
  <c r="AC229" i="22" s="1"/>
  <c r="AD229" i="22" s="1"/>
  <c r="AE229" i="22" s="1"/>
  <c r="CV67" i="10"/>
  <c r="H229" i="22" s="1"/>
  <c r="U229" i="22" s="1"/>
  <c r="V229" i="22" s="1"/>
  <c r="W229" i="22" s="1"/>
  <c r="CU67" i="10"/>
  <c r="CS67" i="10"/>
  <c r="CT67" i="10" s="1"/>
  <c r="F229" i="22" s="1"/>
  <c r="Y229" i="22" s="1"/>
  <c r="Z229" i="22" s="1"/>
  <c r="AA229" i="22" s="1"/>
  <c r="CR67" i="10"/>
  <c r="CQ67" i="10"/>
  <c r="D229" i="22" s="1"/>
  <c r="Q229" i="22" s="1"/>
  <c r="R229" i="22" s="1"/>
  <c r="S229" i="22" s="1"/>
  <c r="CP67" i="10"/>
  <c r="C229" i="22" s="1"/>
  <c r="B67" i="10"/>
  <c r="A67" i="10"/>
  <c r="A229" i="22" s="1"/>
  <c r="AF229" i="22" s="1"/>
  <c r="CW66" i="10"/>
  <c r="I228" i="22" s="1"/>
  <c r="AC228" i="22" s="1"/>
  <c r="AD228" i="22" s="1"/>
  <c r="AE228" i="22" s="1"/>
  <c r="CV66" i="10"/>
  <c r="H228" i="22" s="1"/>
  <c r="U228" i="22" s="1"/>
  <c r="V228" i="22" s="1"/>
  <c r="W228" i="22" s="1"/>
  <c r="CU66" i="10"/>
  <c r="G228" i="22" s="1"/>
  <c r="CT66" i="10"/>
  <c r="F228" i="22" s="1"/>
  <c r="Y228" i="22" s="1"/>
  <c r="Z228" i="22" s="1"/>
  <c r="AA228" i="22" s="1"/>
  <c r="CS66" i="10"/>
  <c r="CX66" i="10" s="1"/>
  <c r="J228" i="22" s="1"/>
  <c r="M228" i="22" s="1"/>
  <c r="N228" i="22" s="1"/>
  <c r="O228" i="22" s="1"/>
  <c r="CR66" i="10"/>
  <c r="E228" i="22" s="1"/>
  <c r="CQ66" i="10"/>
  <c r="CP66" i="10"/>
  <c r="C228" i="22" s="1"/>
  <c r="B66" i="10"/>
  <c r="A66" i="10"/>
  <c r="A228" i="22" s="1"/>
  <c r="AF228" i="22" s="1"/>
  <c r="P61" i="10"/>
  <c r="Q257" i="21" s="1"/>
  <c r="O61" i="10"/>
  <c r="P257" i="21" s="1"/>
  <c r="N61" i="10"/>
  <c r="O257" i="21" s="1"/>
  <c r="M61" i="10"/>
  <c r="N257" i="21" s="1"/>
  <c r="L61" i="10"/>
  <c r="M257" i="21" s="1"/>
  <c r="AS257" i="21" s="1"/>
  <c r="AT257" i="21" s="1"/>
  <c r="AU257" i="21" s="1"/>
  <c r="K61" i="10"/>
  <c r="L257" i="21" s="1"/>
  <c r="J61" i="10"/>
  <c r="K257" i="21" s="1"/>
  <c r="I61" i="10"/>
  <c r="J257" i="21" s="1"/>
  <c r="AK257" i="21" s="1"/>
  <c r="AL257" i="21" s="1"/>
  <c r="AM257" i="21" s="1"/>
  <c r="H61" i="10"/>
  <c r="I257" i="21" s="1"/>
  <c r="AG257" i="21" s="1"/>
  <c r="AH257" i="21" s="1"/>
  <c r="AI257" i="21" s="1"/>
  <c r="G61" i="10"/>
  <c r="H257" i="21" s="1"/>
  <c r="F61" i="10"/>
  <c r="G257" i="21" s="1"/>
  <c r="E61" i="10"/>
  <c r="F257" i="21" s="1"/>
  <c r="AO257" i="21" s="1"/>
  <c r="AP257" i="21" s="1"/>
  <c r="AQ257" i="21" s="1"/>
  <c r="D61" i="10"/>
  <c r="E257" i="21" s="1"/>
  <c r="AW257" i="21" s="1"/>
  <c r="AX257" i="21" s="1"/>
  <c r="AY257" i="21" s="1"/>
  <c r="C61" i="10"/>
  <c r="D257" i="21" s="1"/>
  <c r="B61" i="10"/>
  <c r="B257" i="21" s="1"/>
  <c r="A61" i="10"/>
  <c r="A257" i="21" s="1"/>
  <c r="Q60" i="10"/>
  <c r="P60" i="10"/>
  <c r="Q256" i="21" s="1"/>
  <c r="O60" i="10"/>
  <c r="P256" i="21" s="1"/>
  <c r="N60" i="10"/>
  <c r="O256" i="21" s="1"/>
  <c r="M60" i="10"/>
  <c r="N256" i="21" s="1"/>
  <c r="L60" i="10"/>
  <c r="M256" i="21" s="1"/>
  <c r="AS256" i="21" s="1"/>
  <c r="AT256" i="21" s="1"/>
  <c r="AU256" i="21" s="1"/>
  <c r="K60" i="10"/>
  <c r="L256" i="21" s="1"/>
  <c r="J60" i="10"/>
  <c r="K256" i="21" s="1"/>
  <c r="I60" i="10"/>
  <c r="J256" i="21" s="1"/>
  <c r="AK256" i="21" s="1"/>
  <c r="AL256" i="21" s="1"/>
  <c r="AM256" i="21" s="1"/>
  <c r="H60" i="10"/>
  <c r="I256" i="21" s="1"/>
  <c r="AG256" i="21" s="1"/>
  <c r="AH256" i="21" s="1"/>
  <c r="AI256" i="21" s="1"/>
  <c r="G60" i="10"/>
  <c r="H256" i="21" s="1"/>
  <c r="F60" i="10"/>
  <c r="G256" i="21" s="1"/>
  <c r="E60" i="10"/>
  <c r="D60" i="10"/>
  <c r="E256" i="21" s="1"/>
  <c r="AW256" i="21" s="1"/>
  <c r="AX256" i="21" s="1"/>
  <c r="AY256" i="21" s="1"/>
  <c r="C60" i="10"/>
  <c r="D256" i="21" s="1"/>
  <c r="B60" i="10"/>
  <c r="B256" i="21" s="1"/>
  <c r="A60" i="10"/>
  <c r="A256" i="21" s="1"/>
  <c r="P59" i="10"/>
  <c r="Q255" i="21" s="1"/>
  <c r="O59" i="10"/>
  <c r="P255" i="21" s="1"/>
  <c r="N59" i="10"/>
  <c r="O255" i="21" s="1"/>
  <c r="M59" i="10"/>
  <c r="N255" i="21" s="1"/>
  <c r="L59" i="10"/>
  <c r="M255" i="21" s="1"/>
  <c r="AS255" i="21" s="1"/>
  <c r="AT255" i="21" s="1"/>
  <c r="AU255" i="21" s="1"/>
  <c r="K59" i="10"/>
  <c r="L255" i="21" s="1"/>
  <c r="J59" i="10"/>
  <c r="K255" i="21" s="1"/>
  <c r="I59" i="10"/>
  <c r="J255" i="21" s="1"/>
  <c r="AK255" i="21" s="1"/>
  <c r="AL255" i="21" s="1"/>
  <c r="AM255" i="21" s="1"/>
  <c r="H59" i="10"/>
  <c r="I255" i="21" s="1"/>
  <c r="AG255" i="21" s="1"/>
  <c r="AH255" i="21" s="1"/>
  <c r="AI255" i="21" s="1"/>
  <c r="G59" i="10"/>
  <c r="H255" i="21" s="1"/>
  <c r="F59" i="10"/>
  <c r="G255" i="21" s="1"/>
  <c r="E59" i="10"/>
  <c r="F255" i="21" s="1"/>
  <c r="AO255" i="21" s="1"/>
  <c r="AP255" i="21" s="1"/>
  <c r="AQ255" i="21" s="1"/>
  <c r="D59" i="10"/>
  <c r="E255" i="21" s="1"/>
  <c r="AW255" i="21" s="1"/>
  <c r="AX255" i="21" s="1"/>
  <c r="AY255" i="21" s="1"/>
  <c r="C59" i="10"/>
  <c r="D255" i="21" s="1"/>
  <c r="B59" i="10"/>
  <c r="B255" i="21" s="1"/>
  <c r="A59" i="10"/>
  <c r="A255" i="21" s="1"/>
  <c r="P58" i="10"/>
  <c r="Q254" i="21" s="1"/>
  <c r="O58" i="10"/>
  <c r="P254" i="21" s="1"/>
  <c r="N58" i="10"/>
  <c r="O254" i="21" s="1"/>
  <c r="M58" i="10"/>
  <c r="N254" i="21" s="1"/>
  <c r="L58" i="10"/>
  <c r="M254" i="21" s="1"/>
  <c r="AS254" i="21" s="1"/>
  <c r="AT254" i="21" s="1"/>
  <c r="AU254" i="21" s="1"/>
  <c r="K58" i="10"/>
  <c r="L254" i="21" s="1"/>
  <c r="J58" i="10"/>
  <c r="K254" i="21" s="1"/>
  <c r="I58" i="10"/>
  <c r="J254" i="21" s="1"/>
  <c r="AK254" i="21" s="1"/>
  <c r="AL254" i="21" s="1"/>
  <c r="AM254" i="21" s="1"/>
  <c r="H58" i="10"/>
  <c r="I254" i="21" s="1"/>
  <c r="AG254" i="21" s="1"/>
  <c r="AH254" i="21" s="1"/>
  <c r="AI254" i="21" s="1"/>
  <c r="G58" i="10"/>
  <c r="H254" i="21" s="1"/>
  <c r="F58" i="10"/>
  <c r="G254" i="21" s="1"/>
  <c r="E58" i="10"/>
  <c r="F254" i="21" s="1"/>
  <c r="AO254" i="21" s="1"/>
  <c r="AP254" i="21" s="1"/>
  <c r="AQ254" i="21" s="1"/>
  <c r="D58" i="10"/>
  <c r="E254" i="21" s="1"/>
  <c r="AW254" i="21" s="1"/>
  <c r="AX254" i="21" s="1"/>
  <c r="AY254" i="21" s="1"/>
  <c r="C58" i="10"/>
  <c r="D254" i="21" s="1"/>
  <c r="B58" i="10"/>
  <c r="B254" i="21" s="1"/>
  <c r="A58" i="10"/>
  <c r="A254" i="21" s="1"/>
  <c r="Q57" i="10"/>
  <c r="P57" i="10"/>
  <c r="Q253" i="21" s="1"/>
  <c r="O57" i="10"/>
  <c r="P253" i="21" s="1"/>
  <c r="N57" i="10"/>
  <c r="O253" i="21" s="1"/>
  <c r="M57" i="10"/>
  <c r="N253" i="21" s="1"/>
  <c r="L57" i="10"/>
  <c r="M253" i="21" s="1"/>
  <c r="AS253" i="21" s="1"/>
  <c r="AT253" i="21" s="1"/>
  <c r="AU253" i="21" s="1"/>
  <c r="K57" i="10"/>
  <c r="L253" i="21" s="1"/>
  <c r="J57" i="10"/>
  <c r="K253" i="21" s="1"/>
  <c r="I57" i="10"/>
  <c r="J253" i="21" s="1"/>
  <c r="AK253" i="21" s="1"/>
  <c r="AL253" i="21" s="1"/>
  <c r="AM253" i="21" s="1"/>
  <c r="H57" i="10"/>
  <c r="I253" i="21" s="1"/>
  <c r="AG253" i="21" s="1"/>
  <c r="AH253" i="21" s="1"/>
  <c r="AI253" i="21" s="1"/>
  <c r="G57" i="10"/>
  <c r="H253" i="21" s="1"/>
  <c r="F57" i="10"/>
  <c r="G253" i="21" s="1"/>
  <c r="E57" i="10"/>
  <c r="D57" i="10"/>
  <c r="E253" i="21" s="1"/>
  <c r="AW253" i="21" s="1"/>
  <c r="AX253" i="21" s="1"/>
  <c r="AY253" i="21" s="1"/>
  <c r="C57" i="10"/>
  <c r="D253" i="21" s="1"/>
  <c r="B57" i="10"/>
  <c r="B253" i="21" s="1"/>
  <c r="A57" i="10"/>
  <c r="A253" i="21" s="1"/>
  <c r="P56" i="10"/>
  <c r="Q252" i="21" s="1"/>
  <c r="O56" i="10"/>
  <c r="P252" i="21" s="1"/>
  <c r="N56" i="10"/>
  <c r="O252" i="21" s="1"/>
  <c r="M56" i="10"/>
  <c r="N252" i="21" s="1"/>
  <c r="L56" i="10"/>
  <c r="M252" i="21" s="1"/>
  <c r="AS252" i="21" s="1"/>
  <c r="AT252" i="21" s="1"/>
  <c r="AU252" i="21" s="1"/>
  <c r="K56" i="10"/>
  <c r="L252" i="21" s="1"/>
  <c r="J56" i="10"/>
  <c r="K252" i="21" s="1"/>
  <c r="I56" i="10"/>
  <c r="J252" i="21" s="1"/>
  <c r="AK252" i="21" s="1"/>
  <c r="AL252" i="21" s="1"/>
  <c r="AM252" i="21" s="1"/>
  <c r="H56" i="10"/>
  <c r="I252" i="21" s="1"/>
  <c r="AG252" i="21" s="1"/>
  <c r="AH252" i="21" s="1"/>
  <c r="AI252" i="21" s="1"/>
  <c r="G56" i="10"/>
  <c r="H252" i="21" s="1"/>
  <c r="F56" i="10"/>
  <c r="G252" i="21" s="1"/>
  <c r="E56" i="10"/>
  <c r="F252" i="21" s="1"/>
  <c r="AO252" i="21" s="1"/>
  <c r="AP252" i="21" s="1"/>
  <c r="AQ252" i="21" s="1"/>
  <c r="D56" i="10"/>
  <c r="E252" i="21" s="1"/>
  <c r="AW252" i="21" s="1"/>
  <c r="AX252" i="21" s="1"/>
  <c r="AY252" i="21" s="1"/>
  <c r="C56" i="10"/>
  <c r="D252" i="21" s="1"/>
  <c r="B56" i="10"/>
  <c r="B252" i="21" s="1"/>
  <c r="A56" i="10"/>
  <c r="A252" i="21" s="1"/>
  <c r="P55" i="10"/>
  <c r="Q251" i="21" s="1"/>
  <c r="O55" i="10"/>
  <c r="P251" i="21" s="1"/>
  <c r="N55" i="10"/>
  <c r="O251" i="21" s="1"/>
  <c r="M55" i="10"/>
  <c r="N251" i="21" s="1"/>
  <c r="L55" i="10"/>
  <c r="M251" i="21" s="1"/>
  <c r="AS251" i="21" s="1"/>
  <c r="AT251" i="21" s="1"/>
  <c r="AU251" i="21" s="1"/>
  <c r="K55" i="10"/>
  <c r="L251" i="21" s="1"/>
  <c r="J55" i="10"/>
  <c r="K251" i="21" s="1"/>
  <c r="I55" i="10"/>
  <c r="J251" i="21" s="1"/>
  <c r="AK251" i="21" s="1"/>
  <c r="AL251" i="21" s="1"/>
  <c r="AM251" i="21" s="1"/>
  <c r="H55" i="10"/>
  <c r="I251" i="21" s="1"/>
  <c r="AG251" i="21" s="1"/>
  <c r="AH251" i="21" s="1"/>
  <c r="AI251" i="21" s="1"/>
  <c r="G55" i="10"/>
  <c r="H251" i="21" s="1"/>
  <c r="F55" i="10"/>
  <c r="G251" i="21" s="1"/>
  <c r="E55" i="10"/>
  <c r="F251" i="21" s="1"/>
  <c r="AO251" i="21" s="1"/>
  <c r="AP251" i="21" s="1"/>
  <c r="AQ251" i="21" s="1"/>
  <c r="D55" i="10"/>
  <c r="E251" i="21" s="1"/>
  <c r="AW251" i="21" s="1"/>
  <c r="AX251" i="21" s="1"/>
  <c r="AY251" i="21" s="1"/>
  <c r="C55" i="10"/>
  <c r="D251" i="21" s="1"/>
  <c r="B55" i="10"/>
  <c r="B251" i="21" s="1"/>
  <c r="A55" i="10"/>
  <c r="A251" i="21" s="1"/>
  <c r="Q54" i="10"/>
  <c r="P54" i="10"/>
  <c r="Q250" i="21" s="1"/>
  <c r="O54" i="10"/>
  <c r="P250" i="21" s="1"/>
  <c r="N54" i="10"/>
  <c r="O250" i="21" s="1"/>
  <c r="M54" i="10"/>
  <c r="N250" i="21" s="1"/>
  <c r="L54" i="10"/>
  <c r="M250" i="21" s="1"/>
  <c r="AS250" i="21" s="1"/>
  <c r="AT250" i="21" s="1"/>
  <c r="AU250" i="21" s="1"/>
  <c r="K54" i="10"/>
  <c r="L250" i="21" s="1"/>
  <c r="J54" i="10"/>
  <c r="K250" i="21" s="1"/>
  <c r="I54" i="10"/>
  <c r="J250" i="21" s="1"/>
  <c r="AK250" i="21" s="1"/>
  <c r="AL250" i="21" s="1"/>
  <c r="AM250" i="21" s="1"/>
  <c r="H54" i="10"/>
  <c r="I250" i="21" s="1"/>
  <c r="AG250" i="21" s="1"/>
  <c r="AH250" i="21" s="1"/>
  <c r="AI250" i="21" s="1"/>
  <c r="G54" i="10"/>
  <c r="H250" i="21" s="1"/>
  <c r="F54" i="10"/>
  <c r="G250" i="21" s="1"/>
  <c r="E54" i="10"/>
  <c r="D54" i="10"/>
  <c r="E250" i="21" s="1"/>
  <c r="AW250" i="21" s="1"/>
  <c r="AX250" i="21" s="1"/>
  <c r="AY250" i="21" s="1"/>
  <c r="C54" i="10"/>
  <c r="D250" i="21" s="1"/>
  <c r="B54" i="10"/>
  <c r="B250" i="21" s="1"/>
  <c r="A54" i="10"/>
  <c r="A250" i="21" s="1"/>
  <c r="AV250" i="21" s="1"/>
  <c r="P53" i="10"/>
  <c r="Q249" i="21" s="1"/>
  <c r="O53" i="10"/>
  <c r="P249" i="21" s="1"/>
  <c r="N53" i="10"/>
  <c r="O249" i="21" s="1"/>
  <c r="M53" i="10"/>
  <c r="N249" i="21" s="1"/>
  <c r="L53" i="10"/>
  <c r="M249" i="21" s="1"/>
  <c r="AS249" i="21" s="1"/>
  <c r="AT249" i="21" s="1"/>
  <c r="AU249" i="21" s="1"/>
  <c r="K53" i="10"/>
  <c r="L249" i="21" s="1"/>
  <c r="J53" i="10"/>
  <c r="K249" i="21" s="1"/>
  <c r="I53" i="10"/>
  <c r="J249" i="21" s="1"/>
  <c r="AK249" i="21" s="1"/>
  <c r="AL249" i="21" s="1"/>
  <c r="AM249" i="21" s="1"/>
  <c r="H53" i="10"/>
  <c r="I249" i="21" s="1"/>
  <c r="AG249" i="21" s="1"/>
  <c r="AH249" i="21" s="1"/>
  <c r="AI249" i="21" s="1"/>
  <c r="G53" i="10"/>
  <c r="H249" i="21" s="1"/>
  <c r="F53" i="10"/>
  <c r="G249" i="21" s="1"/>
  <c r="E53" i="10"/>
  <c r="F249" i="21" s="1"/>
  <c r="AO249" i="21" s="1"/>
  <c r="AP249" i="21" s="1"/>
  <c r="AQ249" i="21" s="1"/>
  <c r="D53" i="10"/>
  <c r="E249" i="21" s="1"/>
  <c r="AW249" i="21" s="1"/>
  <c r="AX249" i="21" s="1"/>
  <c r="AY249" i="21" s="1"/>
  <c r="C53" i="10"/>
  <c r="D249" i="21" s="1"/>
  <c r="B53" i="10"/>
  <c r="B249" i="21" s="1"/>
  <c r="A53" i="10"/>
  <c r="A249" i="21" s="1"/>
  <c r="P52" i="10"/>
  <c r="Q248" i="21" s="1"/>
  <c r="O52" i="10"/>
  <c r="P248" i="21" s="1"/>
  <c r="N52" i="10"/>
  <c r="O248" i="21" s="1"/>
  <c r="M52" i="10"/>
  <c r="N248" i="21" s="1"/>
  <c r="L52" i="10"/>
  <c r="M248" i="21" s="1"/>
  <c r="AS248" i="21" s="1"/>
  <c r="AT248" i="21" s="1"/>
  <c r="AU248" i="21" s="1"/>
  <c r="K52" i="10"/>
  <c r="L248" i="21" s="1"/>
  <c r="J52" i="10"/>
  <c r="K248" i="21" s="1"/>
  <c r="I52" i="10"/>
  <c r="J248" i="21" s="1"/>
  <c r="AK248" i="21" s="1"/>
  <c r="AL248" i="21" s="1"/>
  <c r="AM248" i="21" s="1"/>
  <c r="H52" i="10"/>
  <c r="I248" i="21" s="1"/>
  <c r="AG248" i="21" s="1"/>
  <c r="AH248" i="21" s="1"/>
  <c r="AI248" i="21" s="1"/>
  <c r="G52" i="10"/>
  <c r="H248" i="21" s="1"/>
  <c r="F52" i="10"/>
  <c r="G248" i="21" s="1"/>
  <c r="E52" i="10"/>
  <c r="F248" i="21" s="1"/>
  <c r="AO248" i="21" s="1"/>
  <c r="AP248" i="21" s="1"/>
  <c r="AQ248" i="21" s="1"/>
  <c r="D52" i="10"/>
  <c r="E248" i="21" s="1"/>
  <c r="AW248" i="21" s="1"/>
  <c r="AX248" i="21" s="1"/>
  <c r="AY248" i="21" s="1"/>
  <c r="C52" i="10"/>
  <c r="D248" i="21" s="1"/>
  <c r="B52" i="10"/>
  <c r="B248" i="21" s="1"/>
  <c r="A52" i="10"/>
  <c r="A248" i="21" s="1"/>
  <c r="P51" i="10"/>
  <c r="Q247" i="21" s="1"/>
  <c r="O51" i="10"/>
  <c r="P247" i="21" s="1"/>
  <c r="N51" i="10"/>
  <c r="O247" i="21" s="1"/>
  <c r="M51" i="10"/>
  <c r="N247" i="21" s="1"/>
  <c r="L51" i="10"/>
  <c r="M247" i="21" s="1"/>
  <c r="AS247" i="21" s="1"/>
  <c r="AT247" i="21" s="1"/>
  <c r="AU247" i="21" s="1"/>
  <c r="K51" i="10"/>
  <c r="L247" i="21" s="1"/>
  <c r="J51" i="10"/>
  <c r="K247" i="21" s="1"/>
  <c r="I51" i="10"/>
  <c r="J247" i="21" s="1"/>
  <c r="AK247" i="21" s="1"/>
  <c r="AL247" i="21" s="1"/>
  <c r="AM247" i="21" s="1"/>
  <c r="H51" i="10"/>
  <c r="I247" i="21" s="1"/>
  <c r="AG247" i="21" s="1"/>
  <c r="AH247" i="21" s="1"/>
  <c r="AI247" i="21" s="1"/>
  <c r="G51" i="10"/>
  <c r="H247" i="21" s="1"/>
  <c r="F51" i="10"/>
  <c r="G247" i="21" s="1"/>
  <c r="E51" i="10"/>
  <c r="D51" i="10"/>
  <c r="E247" i="21" s="1"/>
  <c r="AW247" i="21" s="1"/>
  <c r="AX247" i="21" s="1"/>
  <c r="AY247" i="21" s="1"/>
  <c r="C51" i="10"/>
  <c r="D247" i="21" s="1"/>
  <c r="B51" i="10"/>
  <c r="B247" i="21" s="1"/>
  <c r="A51" i="10"/>
  <c r="A247" i="21" s="1"/>
  <c r="P50" i="10"/>
  <c r="Q246" i="21" s="1"/>
  <c r="O50" i="10"/>
  <c r="P246" i="21" s="1"/>
  <c r="N50" i="10"/>
  <c r="O246" i="21" s="1"/>
  <c r="M50" i="10"/>
  <c r="N246" i="21" s="1"/>
  <c r="L50" i="10"/>
  <c r="M246" i="21" s="1"/>
  <c r="AS246" i="21" s="1"/>
  <c r="AT246" i="21" s="1"/>
  <c r="AU246" i="21" s="1"/>
  <c r="K50" i="10"/>
  <c r="L246" i="21" s="1"/>
  <c r="J50" i="10"/>
  <c r="K246" i="21" s="1"/>
  <c r="I50" i="10"/>
  <c r="J246" i="21" s="1"/>
  <c r="AK246" i="21" s="1"/>
  <c r="AL246" i="21" s="1"/>
  <c r="AM246" i="21" s="1"/>
  <c r="H50" i="10"/>
  <c r="I246" i="21" s="1"/>
  <c r="AG246" i="21" s="1"/>
  <c r="AH246" i="21" s="1"/>
  <c r="AI246" i="21" s="1"/>
  <c r="G50" i="10"/>
  <c r="H246" i="21" s="1"/>
  <c r="F50" i="10"/>
  <c r="G246" i="21" s="1"/>
  <c r="E50" i="10"/>
  <c r="F246" i="21" s="1"/>
  <c r="AO246" i="21" s="1"/>
  <c r="AP246" i="21" s="1"/>
  <c r="AQ246" i="21" s="1"/>
  <c r="D50" i="10"/>
  <c r="E246" i="21" s="1"/>
  <c r="AW246" i="21" s="1"/>
  <c r="AX246" i="21" s="1"/>
  <c r="AY246" i="21" s="1"/>
  <c r="C50" i="10"/>
  <c r="D246" i="21" s="1"/>
  <c r="B50" i="10"/>
  <c r="B246" i="21" s="1"/>
  <c r="A50" i="10"/>
  <c r="A246" i="21" s="1"/>
  <c r="P49" i="10"/>
  <c r="Q245" i="21" s="1"/>
  <c r="O49" i="10"/>
  <c r="P245" i="21" s="1"/>
  <c r="N49" i="10"/>
  <c r="O245" i="21" s="1"/>
  <c r="M49" i="10"/>
  <c r="N245" i="21" s="1"/>
  <c r="L49" i="10"/>
  <c r="M245" i="21" s="1"/>
  <c r="AS245" i="21" s="1"/>
  <c r="AT245" i="21" s="1"/>
  <c r="AU245" i="21" s="1"/>
  <c r="K49" i="10"/>
  <c r="L245" i="21" s="1"/>
  <c r="J49" i="10"/>
  <c r="K245" i="21" s="1"/>
  <c r="I49" i="10"/>
  <c r="J245" i="21" s="1"/>
  <c r="AK245" i="21" s="1"/>
  <c r="AL245" i="21" s="1"/>
  <c r="AM245" i="21" s="1"/>
  <c r="H49" i="10"/>
  <c r="I245" i="21" s="1"/>
  <c r="AG245" i="21" s="1"/>
  <c r="AH245" i="21" s="1"/>
  <c r="AI245" i="21" s="1"/>
  <c r="G49" i="10"/>
  <c r="H245" i="21" s="1"/>
  <c r="F49" i="10"/>
  <c r="G245" i="21" s="1"/>
  <c r="E49" i="10"/>
  <c r="F245" i="21" s="1"/>
  <c r="AO245" i="21" s="1"/>
  <c r="AP245" i="21" s="1"/>
  <c r="AQ245" i="21" s="1"/>
  <c r="D49" i="10"/>
  <c r="E245" i="21" s="1"/>
  <c r="AW245" i="21" s="1"/>
  <c r="AX245" i="21" s="1"/>
  <c r="AY245" i="21" s="1"/>
  <c r="C49" i="10"/>
  <c r="D245" i="21" s="1"/>
  <c r="B49" i="10"/>
  <c r="B245" i="21" s="1"/>
  <c r="A49" i="10"/>
  <c r="A245" i="21" s="1"/>
  <c r="Q48" i="10"/>
  <c r="P48" i="10"/>
  <c r="Q244" i="21" s="1"/>
  <c r="O48" i="10"/>
  <c r="P244" i="21" s="1"/>
  <c r="N48" i="10"/>
  <c r="O244" i="21" s="1"/>
  <c r="M48" i="10"/>
  <c r="N244" i="21" s="1"/>
  <c r="L48" i="10"/>
  <c r="M244" i="21" s="1"/>
  <c r="AS244" i="21" s="1"/>
  <c r="AT244" i="21" s="1"/>
  <c r="AU244" i="21" s="1"/>
  <c r="K48" i="10"/>
  <c r="L244" i="21" s="1"/>
  <c r="J48" i="10"/>
  <c r="K244" i="21" s="1"/>
  <c r="I48" i="10"/>
  <c r="J244" i="21" s="1"/>
  <c r="AK244" i="21" s="1"/>
  <c r="AL244" i="21" s="1"/>
  <c r="AM244" i="21" s="1"/>
  <c r="H48" i="10"/>
  <c r="I244" i="21" s="1"/>
  <c r="AG244" i="21" s="1"/>
  <c r="AH244" i="21" s="1"/>
  <c r="AI244" i="21" s="1"/>
  <c r="G48" i="10"/>
  <c r="H244" i="21" s="1"/>
  <c r="F48" i="10"/>
  <c r="G244" i="21" s="1"/>
  <c r="E48" i="10"/>
  <c r="D48" i="10"/>
  <c r="E244" i="21" s="1"/>
  <c r="AW244" i="21" s="1"/>
  <c r="AX244" i="21" s="1"/>
  <c r="AY244" i="21" s="1"/>
  <c r="C48" i="10"/>
  <c r="D244" i="21" s="1"/>
  <c r="B48" i="10"/>
  <c r="B244" i="21" s="1"/>
  <c r="A48" i="10"/>
  <c r="A244" i="21" s="1"/>
  <c r="P47" i="10"/>
  <c r="Q243" i="21" s="1"/>
  <c r="O47" i="10"/>
  <c r="P243" i="21" s="1"/>
  <c r="N47" i="10"/>
  <c r="O243" i="21" s="1"/>
  <c r="M47" i="10"/>
  <c r="N243" i="21" s="1"/>
  <c r="L47" i="10"/>
  <c r="M243" i="21" s="1"/>
  <c r="AS243" i="21" s="1"/>
  <c r="AT243" i="21" s="1"/>
  <c r="AU243" i="21" s="1"/>
  <c r="K47" i="10"/>
  <c r="L243" i="21" s="1"/>
  <c r="J47" i="10"/>
  <c r="K243" i="21" s="1"/>
  <c r="I47" i="10"/>
  <c r="J243" i="21" s="1"/>
  <c r="AK243" i="21" s="1"/>
  <c r="AL243" i="21" s="1"/>
  <c r="AM243" i="21" s="1"/>
  <c r="H47" i="10"/>
  <c r="I243" i="21" s="1"/>
  <c r="AG243" i="21" s="1"/>
  <c r="AH243" i="21" s="1"/>
  <c r="AI243" i="21" s="1"/>
  <c r="G47" i="10"/>
  <c r="H243" i="21" s="1"/>
  <c r="F47" i="10"/>
  <c r="G243" i="21" s="1"/>
  <c r="E47" i="10"/>
  <c r="F243" i="21" s="1"/>
  <c r="AO243" i="21" s="1"/>
  <c r="AP243" i="21" s="1"/>
  <c r="AQ243" i="21" s="1"/>
  <c r="D47" i="10"/>
  <c r="E243" i="21" s="1"/>
  <c r="AW243" i="21" s="1"/>
  <c r="AX243" i="21" s="1"/>
  <c r="AY243" i="21" s="1"/>
  <c r="C47" i="10"/>
  <c r="D243" i="21" s="1"/>
  <c r="B47" i="10"/>
  <c r="B243" i="21" s="1"/>
  <c r="A47" i="10"/>
  <c r="A243" i="21" s="1"/>
  <c r="P46" i="10"/>
  <c r="Q242" i="21" s="1"/>
  <c r="O46" i="10"/>
  <c r="P242" i="21" s="1"/>
  <c r="N46" i="10"/>
  <c r="O242" i="21" s="1"/>
  <c r="M46" i="10"/>
  <c r="N242" i="21" s="1"/>
  <c r="L46" i="10"/>
  <c r="M242" i="21" s="1"/>
  <c r="AS242" i="21" s="1"/>
  <c r="AT242" i="21" s="1"/>
  <c r="AU242" i="21" s="1"/>
  <c r="K46" i="10"/>
  <c r="L242" i="21" s="1"/>
  <c r="J46" i="10"/>
  <c r="K242" i="21" s="1"/>
  <c r="I46" i="10"/>
  <c r="J242" i="21" s="1"/>
  <c r="AK242" i="21" s="1"/>
  <c r="AL242" i="21" s="1"/>
  <c r="AM242" i="21" s="1"/>
  <c r="H46" i="10"/>
  <c r="I242" i="21" s="1"/>
  <c r="AG242" i="21" s="1"/>
  <c r="AH242" i="21" s="1"/>
  <c r="AI242" i="21" s="1"/>
  <c r="G46" i="10"/>
  <c r="H242" i="21" s="1"/>
  <c r="F46" i="10"/>
  <c r="G242" i="21" s="1"/>
  <c r="E46" i="10"/>
  <c r="F242" i="21" s="1"/>
  <c r="AO242" i="21" s="1"/>
  <c r="AP242" i="21" s="1"/>
  <c r="AQ242" i="21" s="1"/>
  <c r="D46" i="10"/>
  <c r="E242" i="21" s="1"/>
  <c r="AW242" i="21" s="1"/>
  <c r="AX242" i="21" s="1"/>
  <c r="AY242" i="21" s="1"/>
  <c r="C46" i="10"/>
  <c r="D242" i="21" s="1"/>
  <c r="B46" i="10"/>
  <c r="B242" i="21" s="1"/>
  <c r="A46" i="10"/>
  <c r="A242" i="21" s="1"/>
  <c r="Q45" i="10"/>
  <c r="P45" i="10"/>
  <c r="Q241" i="21" s="1"/>
  <c r="O45" i="10"/>
  <c r="P241" i="21" s="1"/>
  <c r="N45" i="10"/>
  <c r="O241" i="21" s="1"/>
  <c r="M45" i="10"/>
  <c r="N241" i="21" s="1"/>
  <c r="L45" i="10"/>
  <c r="M241" i="21" s="1"/>
  <c r="AS241" i="21" s="1"/>
  <c r="AT241" i="21" s="1"/>
  <c r="AU241" i="21" s="1"/>
  <c r="K45" i="10"/>
  <c r="L241" i="21" s="1"/>
  <c r="J45" i="10"/>
  <c r="K241" i="21" s="1"/>
  <c r="I45" i="10"/>
  <c r="J241" i="21" s="1"/>
  <c r="AK241" i="21" s="1"/>
  <c r="AL241" i="21" s="1"/>
  <c r="AM241" i="21" s="1"/>
  <c r="H45" i="10"/>
  <c r="I241" i="21" s="1"/>
  <c r="AG241" i="21" s="1"/>
  <c r="AH241" i="21" s="1"/>
  <c r="AI241" i="21" s="1"/>
  <c r="G45" i="10"/>
  <c r="H241" i="21" s="1"/>
  <c r="F45" i="10"/>
  <c r="G241" i="21" s="1"/>
  <c r="E45" i="10"/>
  <c r="D45" i="10"/>
  <c r="E241" i="21" s="1"/>
  <c r="AW241" i="21" s="1"/>
  <c r="AX241" i="21" s="1"/>
  <c r="AY241" i="21" s="1"/>
  <c r="C45" i="10"/>
  <c r="D241" i="21" s="1"/>
  <c r="B45" i="10"/>
  <c r="B241" i="21" s="1"/>
  <c r="A45" i="10"/>
  <c r="A241" i="21" s="1"/>
  <c r="P44" i="10"/>
  <c r="Q240" i="21" s="1"/>
  <c r="O44" i="10"/>
  <c r="P240" i="21" s="1"/>
  <c r="N44" i="10"/>
  <c r="O240" i="21" s="1"/>
  <c r="M44" i="10"/>
  <c r="N240" i="21" s="1"/>
  <c r="L44" i="10"/>
  <c r="M240" i="21" s="1"/>
  <c r="AS240" i="21" s="1"/>
  <c r="AT240" i="21" s="1"/>
  <c r="AU240" i="21" s="1"/>
  <c r="K44" i="10"/>
  <c r="L240" i="21" s="1"/>
  <c r="J44" i="10"/>
  <c r="K240" i="21" s="1"/>
  <c r="I44" i="10"/>
  <c r="J240" i="21" s="1"/>
  <c r="AK240" i="21" s="1"/>
  <c r="AL240" i="21" s="1"/>
  <c r="AM240" i="21" s="1"/>
  <c r="H44" i="10"/>
  <c r="I240" i="21" s="1"/>
  <c r="AG240" i="21" s="1"/>
  <c r="AH240" i="21" s="1"/>
  <c r="AI240" i="21" s="1"/>
  <c r="G44" i="10"/>
  <c r="H240" i="21" s="1"/>
  <c r="F44" i="10"/>
  <c r="G240" i="21" s="1"/>
  <c r="E44" i="10"/>
  <c r="F240" i="21" s="1"/>
  <c r="AO240" i="21" s="1"/>
  <c r="AP240" i="21" s="1"/>
  <c r="AQ240" i="21" s="1"/>
  <c r="D44" i="10"/>
  <c r="E240" i="21" s="1"/>
  <c r="AW240" i="21" s="1"/>
  <c r="AX240" i="21" s="1"/>
  <c r="AY240" i="21" s="1"/>
  <c r="C44" i="10"/>
  <c r="D240" i="21" s="1"/>
  <c r="B44" i="10"/>
  <c r="B240" i="21" s="1"/>
  <c r="A44" i="10"/>
  <c r="A240" i="21" s="1"/>
  <c r="P43" i="10"/>
  <c r="Q239" i="21" s="1"/>
  <c r="O43" i="10"/>
  <c r="P239" i="21" s="1"/>
  <c r="N43" i="10"/>
  <c r="O239" i="21" s="1"/>
  <c r="M43" i="10"/>
  <c r="N239" i="21" s="1"/>
  <c r="L43" i="10"/>
  <c r="M239" i="21" s="1"/>
  <c r="AS239" i="21" s="1"/>
  <c r="AT239" i="21" s="1"/>
  <c r="AU239" i="21" s="1"/>
  <c r="K43" i="10"/>
  <c r="L239" i="21" s="1"/>
  <c r="J43" i="10"/>
  <c r="K239" i="21" s="1"/>
  <c r="I43" i="10"/>
  <c r="J239" i="21" s="1"/>
  <c r="AK239" i="21" s="1"/>
  <c r="AL239" i="21" s="1"/>
  <c r="AM239" i="21" s="1"/>
  <c r="H43" i="10"/>
  <c r="I239" i="21" s="1"/>
  <c r="AG239" i="21" s="1"/>
  <c r="AH239" i="21" s="1"/>
  <c r="AI239" i="21" s="1"/>
  <c r="G43" i="10"/>
  <c r="H239" i="21" s="1"/>
  <c r="F43" i="10"/>
  <c r="G239" i="21" s="1"/>
  <c r="E43" i="10"/>
  <c r="F239" i="21" s="1"/>
  <c r="AO239" i="21" s="1"/>
  <c r="AP239" i="21" s="1"/>
  <c r="AQ239" i="21" s="1"/>
  <c r="D43" i="10"/>
  <c r="E239" i="21" s="1"/>
  <c r="AW239" i="21" s="1"/>
  <c r="AX239" i="21" s="1"/>
  <c r="AY239" i="21" s="1"/>
  <c r="C43" i="10"/>
  <c r="D239" i="21" s="1"/>
  <c r="B43" i="10"/>
  <c r="B239" i="21" s="1"/>
  <c r="A43" i="10"/>
  <c r="A239" i="21" s="1"/>
  <c r="Q42" i="10"/>
  <c r="P42" i="10"/>
  <c r="Q238" i="21" s="1"/>
  <c r="O42" i="10"/>
  <c r="P238" i="21" s="1"/>
  <c r="N42" i="10"/>
  <c r="O238" i="21" s="1"/>
  <c r="M42" i="10"/>
  <c r="N238" i="21" s="1"/>
  <c r="L42" i="10"/>
  <c r="M238" i="21" s="1"/>
  <c r="AS238" i="21" s="1"/>
  <c r="AT238" i="21" s="1"/>
  <c r="AU238" i="21" s="1"/>
  <c r="K42" i="10"/>
  <c r="L238" i="21" s="1"/>
  <c r="J42" i="10"/>
  <c r="K238" i="21" s="1"/>
  <c r="I42" i="10"/>
  <c r="J238" i="21" s="1"/>
  <c r="AK238" i="21" s="1"/>
  <c r="AL238" i="21" s="1"/>
  <c r="AM238" i="21" s="1"/>
  <c r="H42" i="10"/>
  <c r="I238" i="21" s="1"/>
  <c r="AG238" i="21" s="1"/>
  <c r="AH238" i="21" s="1"/>
  <c r="AI238" i="21" s="1"/>
  <c r="G42" i="10"/>
  <c r="H238" i="21" s="1"/>
  <c r="F42" i="10"/>
  <c r="G238" i="21" s="1"/>
  <c r="E42" i="10"/>
  <c r="D42" i="10"/>
  <c r="E238" i="21" s="1"/>
  <c r="AW238" i="21" s="1"/>
  <c r="AX238" i="21" s="1"/>
  <c r="AY238" i="21" s="1"/>
  <c r="C42" i="10"/>
  <c r="D238" i="21" s="1"/>
  <c r="B42" i="10"/>
  <c r="B238" i="21" s="1"/>
  <c r="A42" i="10"/>
  <c r="A238" i="21" s="1"/>
  <c r="P41" i="10"/>
  <c r="Q237" i="21" s="1"/>
  <c r="O41" i="10"/>
  <c r="P237" i="21" s="1"/>
  <c r="N41" i="10"/>
  <c r="O237" i="21" s="1"/>
  <c r="M41" i="10"/>
  <c r="N237" i="21" s="1"/>
  <c r="L41" i="10"/>
  <c r="M237" i="21" s="1"/>
  <c r="AS237" i="21" s="1"/>
  <c r="AT237" i="21" s="1"/>
  <c r="AU237" i="21" s="1"/>
  <c r="K41" i="10"/>
  <c r="L237" i="21" s="1"/>
  <c r="J41" i="10"/>
  <c r="K237" i="21" s="1"/>
  <c r="I41" i="10"/>
  <c r="J237" i="21" s="1"/>
  <c r="AK237" i="21" s="1"/>
  <c r="AL237" i="21" s="1"/>
  <c r="AM237" i="21" s="1"/>
  <c r="H41" i="10"/>
  <c r="I237" i="21" s="1"/>
  <c r="AG237" i="21" s="1"/>
  <c r="AH237" i="21" s="1"/>
  <c r="AI237" i="21" s="1"/>
  <c r="G41" i="10"/>
  <c r="H237" i="21" s="1"/>
  <c r="F41" i="10"/>
  <c r="G237" i="21" s="1"/>
  <c r="E41" i="10"/>
  <c r="F237" i="21" s="1"/>
  <c r="AO237" i="21" s="1"/>
  <c r="AP237" i="21" s="1"/>
  <c r="AQ237" i="21" s="1"/>
  <c r="D41" i="10"/>
  <c r="E237" i="21" s="1"/>
  <c r="AW237" i="21" s="1"/>
  <c r="AX237" i="21" s="1"/>
  <c r="AY237" i="21" s="1"/>
  <c r="C41" i="10"/>
  <c r="D237" i="21" s="1"/>
  <c r="B41" i="10"/>
  <c r="B237" i="21" s="1"/>
  <c r="A41" i="10"/>
  <c r="A237" i="21" s="1"/>
  <c r="P40" i="10"/>
  <c r="Q236" i="21" s="1"/>
  <c r="O40" i="10"/>
  <c r="P236" i="21" s="1"/>
  <c r="N40" i="10"/>
  <c r="O236" i="21" s="1"/>
  <c r="M40" i="10"/>
  <c r="N236" i="21" s="1"/>
  <c r="L40" i="10"/>
  <c r="M236" i="21" s="1"/>
  <c r="AS236" i="21" s="1"/>
  <c r="AT236" i="21" s="1"/>
  <c r="AU236" i="21" s="1"/>
  <c r="K40" i="10"/>
  <c r="L236" i="21" s="1"/>
  <c r="J40" i="10"/>
  <c r="K236" i="21" s="1"/>
  <c r="I40" i="10"/>
  <c r="J236" i="21" s="1"/>
  <c r="AK236" i="21" s="1"/>
  <c r="AL236" i="21" s="1"/>
  <c r="AM236" i="21" s="1"/>
  <c r="H40" i="10"/>
  <c r="I236" i="21" s="1"/>
  <c r="AG236" i="21" s="1"/>
  <c r="AH236" i="21" s="1"/>
  <c r="AI236" i="21" s="1"/>
  <c r="G40" i="10"/>
  <c r="H236" i="21" s="1"/>
  <c r="F40" i="10"/>
  <c r="G236" i="21" s="1"/>
  <c r="E40" i="10"/>
  <c r="F236" i="21" s="1"/>
  <c r="AO236" i="21" s="1"/>
  <c r="AP236" i="21" s="1"/>
  <c r="AQ236" i="21" s="1"/>
  <c r="D40" i="10"/>
  <c r="E236" i="21" s="1"/>
  <c r="AW236" i="21" s="1"/>
  <c r="AX236" i="21" s="1"/>
  <c r="AY236" i="21" s="1"/>
  <c r="C40" i="10"/>
  <c r="D236" i="21" s="1"/>
  <c r="B40" i="10"/>
  <c r="B236" i="21" s="1"/>
  <c r="A40" i="10"/>
  <c r="A236" i="21" s="1"/>
  <c r="P39" i="10"/>
  <c r="Q235" i="21" s="1"/>
  <c r="O39" i="10"/>
  <c r="P235" i="21" s="1"/>
  <c r="N39" i="10"/>
  <c r="M39" i="10"/>
  <c r="N235" i="21" s="1"/>
  <c r="L39" i="10"/>
  <c r="M235" i="21" s="1"/>
  <c r="AS235" i="21" s="1"/>
  <c r="AT235" i="21" s="1"/>
  <c r="AU235" i="21" s="1"/>
  <c r="K39" i="10"/>
  <c r="J39" i="10"/>
  <c r="K235" i="21" s="1"/>
  <c r="I39" i="10"/>
  <c r="J235" i="21" s="1"/>
  <c r="AK235" i="21" s="1"/>
  <c r="AL235" i="21" s="1"/>
  <c r="AM235" i="21" s="1"/>
  <c r="H39" i="10"/>
  <c r="I235" i="21" s="1"/>
  <c r="AG235" i="21" s="1"/>
  <c r="AH235" i="21" s="1"/>
  <c r="AI235" i="21" s="1"/>
  <c r="G39" i="10"/>
  <c r="H235" i="21" s="1"/>
  <c r="F39" i="10"/>
  <c r="G235" i="21" s="1"/>
  <c r="E39" i="10"/>
  <c r="D39" i="10"/>
  <c r="E235" i="21" s="1"/>
  <c r="AW235" i="21" s="1"/>
  <c r="AX235" i="21" s="1"/>
  <c r="AY235" i="21" s="1"/>
  <c r="C39" i="10"/>
  <c r="D235" i="21" s="1"/>
  <c r="B39" i="10"/>
  <c r="B235" i="21" s="1"/>
  <c r="A39" i="10"/>
  <c r="A235" i="21" s="1"/>
  <c r="P38" i="10"/>
  <c r="Q234" i="21" s="1"/>
  <c r="O38" i="10"/>
  <c r="P234" i="21" s="1"/>
  <c r="N38" i="10"/>
  <c r="O234" i="21" s="1"/>
  <c r="M38" i="10"/>
  <c r="N234" i="21" s="1"/>
  <c r="L38" i="10"/>
  <c r="M234" i="21" s="1"/>
  <c r="AS234" i="21" s="1"/>
  <c r="AT234" i="21" s="1"/>
  <c r="AU234" i="21" s="1"/>
  <c r="K38" i="10"/>
  <c r="L234" i="21" s="1"/>
  <c r="J38" i="10"/>
  <c r="I38" i="10"/>
  <c r="J234" i="21" s="1"/>
  <c r="AK234" i="21" s="1"/>
  <c r="AL234" i="21" s="1"/>
  <c r="AM234" i="21" s="1"/>
  <c r="H38" i="10"/>
  <c r="I234" i="21" s="1"/>
  <c r="AG234" i="21" s="1"/>
  <c r="AH234" i="21" s="1"/>
  <c r="AI234" i="21" s="1"/>
  <c r="G38" i="10"/>
  <c r="H234" i="21" s="1"/>
  <c r="F38" i="10"/>
  <c r="G234" i="21" s="1"/>
  <c r="E38" i="10"/>
  <c r="F234" i="21" s="1"/>
  <c r="AO234" i="21" s="1"/>
  <c r="AP234" i="21" s="1"/>
  <c r="AQ234" i="21" s="1"/>
  <c r="D38" i="10"/>
  <c r="E234" i="21" s="1"/>
  <c r="AW234" i="21" s="1"/>
  <c r="AX234" i="21" s="1"/>
  <c r="AY234" i="21" s="1"/>
  <c r="C38" i="10"/>
  <c r="D234" i="21" s="1"/>
  <c r="B38" i="10"/>
  <c r="B234" i="21" s="1"/>
  <c r="A38" i="10"/>
  <c r="A234" i="21" s="1"/>
  <c r="P37" i="10"/>
  <c r="Q233" i="21" s="1"/>
  <c r="O37" i="10"/>
  <c r="P233" i="21" s="1"/>
  <c r="N37" i="10"/>
  <c r="O233" i="21" s="1"/>
  <c r="M37" i="10"/>
  <c r="N233" i="21" s="1"/>
  <c r="L37" i="10"/>
  <c r="M233" i="21" s="1"/>
  <c r="AS233" i="21" s="1"/>
  <c r="AT233" i="21" s="1"/>
  <c r="AU233" i="21" s="1"/>
  <c r="K37" i="10"/>
  <c r="L233" i="21" s="1"/>
  <c r="J37" i="10"/>
  <c r="K233" i="21" s="1"/>
  <c r="I37" i="10"/>
  <c r="J233" i="21" s="1"/>
  <c r="AK233" i="21" s="1"/>
  <c r="AL233" i="21" s="1"/>
  <c r="AM233" i="21" s="1"/>
  <c r="H37" i="10"/>
  <c r="I233" i="21" s="1"/>
  <c r="AG233" i="21" s="1"/>
  <c r="AH233" i="21" s="1"/>
  <c r="AI233" i="21" s="1"/>
  <c r="G37" i="10"/>
  <c r="H233" i="21" s="1"/>
  <c r="F37" i="10"/>
  <c r="E37" i="10"/>
  <c r="F233" i="21" s="1"/>
  <c r="AO233" i="21" s="1"/>
  <c r="AP233" i="21" s="1"/>
  <c r="AQ233" i="21" s="1"/>
  <c r="D37" i="10"/>
  <c r="E233" i="21" s="1"/>
  <c r="AW233" i="21" s="1"/>
  <c r="AX233" i="21" s="1"/>
  <c r="AY233" i="21" s="1"/>
  <c r="C37" i="10"/>
  <c r="D233" i="21" s="1"/>
  <c r="B37" i="10"/>
  <c r="B233" i="21" s="1"/>
  <c r="A37" i="10"/>
  <c r="A233" i="21" s="1"/>
  <c r="IV33" i="10"/>
  <c r="IU33" i="10"/>
  <c r="IT33" i="10"/>
  <c r="IS33" i="10"/>
  <c r="IR33" i="10"/>
  <c r="IQ33" i="10"/>
  <c r="IP33" i="10"/>
  <c r="IO33" i="10"/>
  <c r="IN33" i="10"/>
  <c r="IM33" i="10"/>
  <c r="IL33" i="10"/>
  <c r="IK33" i="10"/>
  <c r="IJ33" i="10"/>
  <c r="II33" i="10"/>
  <c r="IH33" i="10"/>
  <c r="IG33" i="10"/>
  <c r="IE33" i="10"/>
  <c r="ID33" i="10"/>
  <c r="IC33" i="10"/>
  <c r="IB33" i="10"/>
  <c r="IA33" i="10"/>
  <c r="HZ33" i="10"/>
  <c r="HY33" i="10"/>
  <c r="HX33" i="10"/>
  <c r="HW33" i="10"/>
  <c r="HV33" i="10"/>
  <c r="HU33" i="10"/>
  <c r="HT33" i="10"/>
  <c r="HS33" i="10"/>
  <c r="HR33" i="10"/>
  <c r="HQ33" i="10"/>
  <c r="HP33" i="10"/>
  <c r="HN33" i="10"/>
  <c r="HM33" i="10"/>
  <c r="HL33" i="10"/>
  <c r="HK33" i="10"/>
  <c r="HJ33" i="10"/>
  <c r="HI33" i="10"/>
  <c r="HH33" i="10"/>
  <c r="HG33" i="10"/>
  <c r="HF33" i="10"/>
  <c r="HE33" i="10"/>
  <c r="HD33" i="10"/>
  <c r="HC33" i="10"/>
  <c r="HB33" i="10"/>
  <c r="HA33" i="10"/>
  <c r="GZ33" i="10"/>
  <c r="GY33" i="10"/>
  <c r="GW33" i="10"/>
  <c r="GV33" i="10"/>
  <c r="GU33" i="10"/>
  <c r="GT33" i="10"/>
  <c r="GS33" i="10"/>
  <c r="GR33" i="10"/>
  <c r="GQ33" i="10"/>
  <c r="GP33" i="10"/>
  <c r="GO33" i="10"/>
  <c r="GN33" i="10"/>
  <c r="GM33" i="10"/>
  <c r="GL33" i="10"/>
  <c r="GK33" i="10"/>
  <c r="GJ33" i="10"/>
  <c r="GI33" i="10"/>
  <c r="GH33" i="10"/>
  <c r="GF33" i="10"/>
  <c r="GE33" i="10"/>
  <c r="GD33" i="10"/>
  <c r="GC33" i="10"/>
  <c r="GB33" i="10"/>
  <c r="GA33" i="10"/>
  <c r="FZ33" i="10"/>
  <c r="FY33" i="10"/>
  <c r="FX33" i="10"/>
  <c r="FW33" i="10"/>
  <c r="FV33" i="10"/>
  <c r="FU33" i="10"/>
  <c r="FT33" i="10"/>
  <c r="FS33" i="10"/>
  <c r="FR33" i="10"/>
  <c r="FQ33" i="10"/>
  <c r="FO33" i="10"/>
  <c r="FN33" i="10"/>
  <c r="FM33" i="10"/>
  <c r="FL33" i="10"/>
  <c r="FK33" i="10"/>
  <c r="FJ33" i="10"/>
  <c r="FI33" i="10"/>
  <c r="FH33" i="10"/>
  <c r="FG33" i="10"/>
  <c r="FF33" i="10"/>
  <c r="FE33" i="10"/>
  <c r="FD33" i="10"/>
  <c r="FC33" i="10"/>
  <c r="FB33" i="10"/>
  <c r="FA33" i="10"/>
  <c r="EZ33" i="10"/>
  <c r="EX33" i="10"/>
  <c r="EW33" i="10"/>
  <c r="EV33" i="10"/>
  <c r="EU33" i="10"/>
  <c r="ET33" i="10"/>
  <c r="ES33" i="10"/>
  <c r="ER33" i="10"/>
  <c r="EQ33" i="10"/>
  <c r="EP33" i="10"/>
  <c r="EO33" i="10"/>
  <c r="EN33" i="10"/>
  <c r="EM33" i="10"/>
  <c r="EL33" i="10"/>
  <c r="EK33" i="10"/>
  <c r="EJ33" i="10"/>
  <c r="EI33" i="10"/>
  <c r="EG33" i="10"/>
  <c r="EF33" i="10"/>
  <c r="EE33" i="10"/>
  <c r="ED33" i="10"/>
  <c r="EC33" i="10"/>
  <c r="EB33" i="10"/>
  <c r="EA33" i="10"/>
  <c r="DZ33" i="10"/>
  <c r="DY33" i="10"/>
  <c r="DX33" i="10"/>
  <c r="DW33" i="10"/>
  <c r="DV33" i="10"/>
  <c r="DU33" i="10"/>
  <c r="DT33" i="10"/>
  <c r="DS33" i="10"/>
  <c r="DR33" i="10"/>
  <c r="DP33" i="10"/>
  <c r="DO33" i="10"/>
  <c r="DN33" i="10"/>
  <c r="DM33" i="10"/>
  <c r="DL33" i="10"/>
  <c r="DK33" i="10"/>
  <c r="DJ33" i="10"/>
  <c r="DI33" i="10"/>
  <c r="DH33" i="10"/>
  <c r="DG33" i="10"/>
  <c r="DF33" i="10"/>
  <c r="DE33" i="10"/>
  <c r="DD33" i="10"/>
  <c r="DC33" i="10"/>
  <c r="DB33" i="10"/>
  <c r="DA33" i="10"/>
  <c r="CY33" i="10"/>
  <c r="CX33" i="10"/>
  <c r="CW33" i="10"/>
  <c r="CV33" i="10"/>
  <c r="CU33" i="10"/>
  <c r="CT33" i="10"/>
  <c r="CS33" i="10"/>
  <c r="CR33" i="10"/>
  <c r="CQ33" i="10"/>
  <c r="CP33" i="10"/>
  <c r="CO33" i="10"/>
  <c r="CN33" i="10"/>
  <c r="CM33" i="10"/>
  <c r="CL33" i="10"/>
  <c r="CK33" i="10"/>
  <c r="CJ33" i="10"/>
  <c r="CH33" i="10"/>
  <c r="CG33" i="10"/>
  <c r="CF33" i="10"/>
  <c r="CE33" i="10"/>
  <c r="CD33" i="10"/>
  <c r="CC33" i="10"/>
  <c r="CB33" i="10"/>
  <c r="CA33" i="10"/>
  <c r="BZ33" i="10"/>
  <c r="BY33" i="10"/>
  <c r="BX33" i="10"/>
  <c r="BW33" i="10"/>
  <c r="BV33" i="10"/>
  <c r="BU33" i="10"/>
  <c r="BT33" i="10"/>
  <c r="BS33" i="10"/>
  <c r="BQ33" i="10"/>
  <c r="BP33" i="10"/>
  <c r="BO33" i="10"/>
  <c r="BN33" i="10"/>
  <c r="BM33" i="10"/>
  <c r="BL33" i="10"/>
  <c r="BK33" i="10"/>
  <c r="BJ33" i="10"/>
  <c r="BI33" i="10"/>
  <c r="BH33" i="10"/>
  <c r="BG33" i="10"/>
  <c r="BF33" i="10"/>
  <c r="BE33" i="10"/>
  <c r="BD33" i="10"/>
  <c r="BC33" i="10"/>
  <c r="BB33" i="10"/>
  <c r="AZ33" i="10"/>
  <c r="AY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K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AI32" i="10"/>
  <c r="AH32" i="10"/>
  <c r="R32" i="10"/>
  <c r="R61" i="10" s="1"/>
  <c r="S257" i="21" s="1"/>
  <c r="Q32" i="10"/>
  <c r="Q61" i="10" s="1"/>
  <c r="AI31" i="10"/>
  <c r="AH31" i="10"/>
  <c r="R31" i="10"/>
  <c r="Q31" i="10"/>
  <c r="AI30" i="10"/>
  <c r="AH30" i="10"/>
  <c r="R30" i="10"/>
  <c r="Q30" i="10"/>
  <c r="AI29" i="10"/>
  <c r="AH29" i="10"/>
  <c r="R29" i="10"/>
  <c r="R58" i="10" s="1"/>
  <c r="S254" i="21" s="1"/>
  <c r="Q29" i="10"/>
  <c r="Q58" i="10" s="1"/>
  <c r="AI28" i="10"/>
  <c r="AH28" i="10"/>
  <c r="R28" i="10"/>
  <c r="Q28" i="10"/>
  <c r="AI27" i="10"/>
  <c r="AH27" i="10"/>
  <c r="R27" i="10"/>
  <c r="Q27" i="10"/>
  <c r="AI26" i="10"/>
  <c r="AH26" i="10"/>
  <c r="R26" i="10"/>
  <c r="R55" i="10" s="1"/>
  <c r="S251" i="21" s="1"/>
  <c r="Q26" i="10"/>
  <c r="Q55" i="10" s="1"/>
  <c r="AI25" i="10"/>
  <c r="AH25" i="10"/>
  <c r="R25" i="10"/>
  <c r="Q25" i="10"/>
  <c r="AI24" i="10"/>
  <c r="AH24" i="10"/>
  <c r="R24" i="10"/>
  <c r="Q24" i="10"/>
  <c r="AI23" i="10"/>
  <c r="AH23" i="10"/>
  <c r="R23" i="10"/>
  <c r="R52" i="10" s="1"/>
  <c r="S248" i="21" s="1"/>
  <c r="Q23" i="10"/>
  <c r="Q52" i="10" s="1"/>
  <c r="AI22" i="10"/>
  <c r="AH22" i="10"/>
  <c r="R22" i="10"/>
  <c r="Q22" i="10"/>
  <c r="Q51" i="10" s="1"/>
  <c r="AI21" i="10"/>
  <c r="AH21" i="10"/>
  <c r="R21" i="10"/>
  <c r="Q21" i="10"/>
  <c r="AI20" i="10"/>
  <c r="AH20" i="10"/>
  <c r="R20" i="10"/>
  <c r="R49" i="10" s="1"/>
  <c r="S245" i="21" s="1"/>
  <c r="Q20" i="10"/>
  <c r="Q49" i="10" s="1"/>
  <c r="AI19" i="10"/>
  <c r="AH19" i="10"/>
  <c r="R19" i="10"/>
  <c r="Q19" i="10"/>
  <c r="AI18" i="10"/>
  <c r="AH18" i="10"/>
  <c r="R18" i="10"/>
  <c r="Q18" i="10"/>
  <c r="AI17" i="10"/>
  <c r="AH17" i="10"/>
  <c r="R17" i="10"/>
  <c r="R46" i="10" s="1"/>
  <c r="S242" i="21" s="1"/>
  <c r="Q17" i="10"/>
  <c r="Q46" i="10" s="1"/>
  <c r="AI16" i="10"/>
  <c r="AH16" i="10"/>
  <c r="R16" i="10"/>
  <c r="Q16" i="10"/>
  <c r="AI15" i="10"/>
  <c r="AH15" i="10"/>
  <c r="R15" i="10"/>
  <c r="Q15" i="10"/>
  <c r="AI14" i="10"/>
  <c r="AH14" i="10"/>
  <c r="R14" i="10"/>
  <c r="R43" i="10" s="1"/>
  <c r="S239" i="21" s="1"/>
  <c r="Q14" i="10"/>
  <c r="Q43" i="10" s="1"/>
  <c r="AI13" i="10"/>
  <c r="AH13" i="10"/>
  <c r="R13" i="10"/>
  <c r="Q13" i="10"/>
  <c r="AI12" i="10"/>
  <c r="AH12" i="10"/>
  <c r="R12" i="10"/>
  <c r="Q12" i="10"/>
  <c r="AI11" i="10"/>
  <c r="AH11" i="10"/>
  <c r="R11" i="10"/>
  <c r="R40" i="10" s="1"/>
  <c r="S236" i="21" s="1"/>
  <c r="Q11" i="10"/>
  <c r="Q40" i="10" s="1"/>
  <c r="AI10" i="10"/>
  <c r="AH10" i="10"/>
  <c r="R10" i="10"/>
  <c r="Q10" i="10"/>
  <c r="Q39" i="10" s="1"/>
  <c r="AI9" i="10"/>
  <c r="AH9" i="10"/>
  <c r="AH33" i="10" s="1"/>
  <c r="R9" i="10"/>
  <c r="Q9" i="10"/>
  <c r="AI8" i="10"/>
  <c r="AH8" i="10"/>
  <c r="R8" i="10"/>
  <c r="R37" i="10" s="1"/>
  <c r="Q8" i="10"/>
  <c r="Q37" i="10" s="1"/>
  <c r="G111" i="9"/>
  <c r="G11" i="23" s="1"/>
  <c r="J11" i="23" s="1"/>
  <c r="F111" i="9"/>
  <c r="F11" i="23" s="1"/>
  <c r="E111" i="9"/>
  <c r="E11" i="23" s="1"/>
  <c r="D111" i="9"/>
  <c r="D11" i="23" s="1"/>
  <c r="C111" i="9"/>
  <c r="C11" i="23" s="1"/>
  <c r="B111" i="9"/>
  <c r="B11" i="23" s="1"/>
  <c r="CW90" i="9"/>
  <c r="I227" i="22" s="1"/>
  <c r="AC227" i="22" s="1"/>
  <c r="AD227" i="22" s="1"/>
  <c r="AE227" i="22" s="1"/>
  <c r="CV90" i="9"/>
  <c r="H227" i="22" s="1"/>
  <c r="U227" i="22" s="1"/>
  <c r="V227" i="22" s="1"/>
  <c r="W227" i="22" s="1"/>
  <c r="CU90" i="9"/>
  <c r="G227" i="22" s="1"/>
  <c r="CT90" i="9"/>
  <c r="F227" i="22" s="1"/>
  <c r="Y227" i="22" s="1"/>
  <c r="Z227" i="22" s="1"/>
  <c r="AA227" i="22" s="1"/>
  <c r="CS90" i="9"/>
  <c r="CX90" i="9" s="1"/>
  <c r="J227" i="22" s="1"/>
  <c r="M227" i="22" s="1"/>
  <c r="N227" i="22" s="1"/>
  <c r="O227" i="22" s="1"/>
  <c r="CR90" i="9"/>
  <c r="E227" i="22" s="1"/>
  <c r="CQ90" i="9"/>
  <c r="D227" i="22" s="1"/>
  <c r="Q227" i="22" s="1"/>
  <c r="R227" i="22" s="1"/>
  <c r="S227" i="22" s="1"/>
  <c r="CP90" i="9"/>
  <c r="C227" i="22" s="1"/>
  <c r="B90" i="9"/>
  <c r="A90" i="9"/>
  <c r="A227" i="22" s="1"/>
  <c r="AF227" i="22" s="1"/>
  <c r="CW89" i="9"/>
  <c r="I226" i="22" s="1"/>
  <c r="AC226" i="22" s="1"/>
  <c r="AD226" i="22" s="1"/>
  <c r="AE226" i="22" s="1"/>
  <c r="CV89" i="9"/>
  <c r="H226" i="22" s="1"/>
  <c r="U226" i="22" s="1"/>
  <c r="V226" i="22" s="1"/>
  <c r="W226" i="22" s="1"/>
  <c r="CU89" i="9"/>
  <c r="G226" i="22" s="1"/>
  <c r="CS89" i="9"/>
  <c r="CT89" i="9" s="1"/>
  <c r="F226" i="22" s="1"/>
  <c r="Y226" i="22" s="1"/>
  <c r="Z226" i="22" s="1"/>
  <c r="AA226" i="22" s="1"/>
  <c r="CR89" i="9"/>
  <c r="E226" i="22" s="1"/>
  <c r="CQ89" i="9"/>
  <c r="D226" i="22" s="1"/>
  <c r="Q226" i="22" s="1"/>
  <c r="R226" i="22" s="1"/>
  <c r="S226" i="22" s="1"/>
  <c r="CP89" i="9"/>
  <c r="C226" i="22" s="1"/>
  <c r="B89" i="9"/>
  <c r="A89" i="9"/>
  <c r="A226" i="22" s="1"/>
  <c r="AF226" i="22" s="1"/>
  <c r="CW88" i="9"/>
  <c r="I225" i="22" s="1"/>
  <c r="AC225" i="22" s="1"/>
  <c r="AD225" i="22" s="1"/>
  <c r="AE225" i="22" s="1"/>
  <c r="CV88" i="9"/>
  <c r="H225" i="22" s="1"/>
  <c r="U225" i="22" s="1"/>
  <c r="V225" i="22" s="1"/>
  <c r="W225" i="22" s="1"/>
  <c r="CU88" i="9"/>
  <c r="G225" i="22" s="1"/>
  <c r="CT88" i="9"/>
  <c r="F225" i="22" s="1"/>
  <c r="Y225" i="22" s="1"/>
  <c r="Z225" i="22" s="1"/>
  <c r="AA225" i="22" s="1"/>
  <c r="CS88" i="9"/>
  <c r="CR88" i="9"/>
  <c r="E225" i="22" s="1"/>
  <c r="CQ88" i="9"/>
  <c r="D225" i="22" s="1"/>
  <c r="Q225" i="22" s="1"/>
  <c r="R225" i="22" s="1"/>
  <c r="S225" i="22" s="1"/>
  <c r="CP88" i="9"/>
  <c r="C225" i="22" s="1"/>
  <c r="B88" i="9"/>
  <c r="A88" i="9"/>
  <c r="A225" i="22" s="1"/>
  <c r="AF225" i="22" s="1"/>
  <c r="CW87" i="9"/>
  <c r="I224" i="22" s="1"/>
  <c r="AC224" i="22" s="1"/>
  <c r="AD224" i="22" s="1"/>
  <c r="AE224" i="22" s="1"/>
  <c r="CV87" i="9"/>
  <c r="H224" i="22" s="1"/>
  <c r="U224" i="22" s="1"/>
  <c r="V224" i="22" s="1"/>
  <c r="W224" i="22" s="1"/>
  <c r="CU87" i="9"/>
  <c r="G224" i="22" s="1"/>
  <c r="CS87" i="9"/>
  <c r="CT87" i="9" s="1"/>
  <c r="F224" i="22" s="1"/>
  <c r="Y224" i="22" s="1"/>
  <c r="Z224" i="22" s="1"/>
  <c r="AA224" i="22" s="1"/>
  <c r="CR87" i="9"/>
  <c r="E224" i="22" s="1"/>
  <c r="CQ87" i="9"/>
  <c r="D224" i="22" s="1"/>
  <c r="Q224" i="22" s="1"/>
  <c r="R224" i="22" s="1"/>
  <c r="S224" i="22" s="1"/>
  <c r="CP87" i="9"/>
  <c r="C224" i="22" s="1"/>
  <c r="B87" i="9"/>
  <c r="A87" i="9"/>
  <c r="A224" i="22" s="1"/>
  <c r="AF224" i="22" s="1"/>
  <c r="CW86" i="9"/>
  <c r="I223" i="22" s="1"/>
  <c r="AC223" i="22" s="1"/>
  <c r="AD223" i="22" s="1"/>
  <c r="AE223" i="22" s="1"/>
  <c r="CV86" i="9"/>
  <c r="H223" i="22" s="1"/>
  <c r="U223" i="22" s="1"/>
  <c r="V223" i="22" s="1"/>
  <c r="W223" i="22" s="1"/>
  <c r="CU86" i="9"/>
  <c r="G223" i="22" s="1"/>
  <c r="CS86" i="9"/>
  <c r="CT86" i="9" s="1"/>
  <c r="F223" i="22" s="1"/>
  <c r="Y223" i="22" s="1"/>
  <c r="Z223" i="22" s="1"/>
  <c r="AA223" i="22" s="1"/>
  <c r="CR86" i="9"/>
  <c r="E223" i="22" s="1"/>
  <c r="CQ86" i="9"/>
  <c r="D223" i="22" s="1"/>
  <c r="Q223" i="22" s="1"/>
  <c r="R223" i="22" s="1"/>
  <c r="S223" i="22" s="1"/>
  <c r="CP86" i="9"/>
  <c r="C223" i="22" s="1"/>
  <c r="B86" i="9"/>
  <c r="A86" i="9"/>
  <c r="A223" i="22" s="1"/>
  <c r="AF223" i="22" s="1"/>
  <c r="CW85" i="9"/>
  <c r="I222" i="22" s="1"/>
  <c r="AC222" i="22" s="1"/>
  <c r="AD222" i="22" s="1"/>
  <c r="AE222" i="22" s="1"/>
  <c r="CV85" i="9"/>
  <c r="H222" i="22" s="1"/>
  <c r="U222" i="22" s="1"/>
  <c r="V222" i="22" s="1"/>
  <c r="W222" i="22" s="1"/>
  <c r="CU85" i="9"/>
  <c r="G222" i="22" s="1"/>
  <c r="CT85" i="9"/>
  <c r="F222" i="22" s="1"/>
  <c r="Y222" i="22" s="1"/>
  <c r="Z222" i="22" s="1"/>
  <c r="AA222" i="22" s="1"/>
  <c r="CS85" i="9"/>
  <c r="CR85" i="9"/>
  <c r="E222" i="22" s="1"/>
  <c r="CQ85" i="9"/>
  <c r="D222" i="22" s="1"/>
  <c r="Q222" i="22" s="1"/>
  <c r="R222" i="22" s="1"/>
  <c r="S222" i="22" s="1"/>
  <c r="CP85" i="9"/>
  <c r="C222" i="22" s="1"/>
  <c r="B85" i="9"/>
  <c r="A85" i="9"/>
  <c r="A222" i="22" s="1"/>
  <c r="AF222" i="22" s="1"/>
  <c r="CW84" i="9"/>
  <c r="I221" i="22" s="1"/>
  <c r="AC221" i="22" s="1"/>
  <c r="AD221" i="22" s="1"/>
  <c r="AE221" i="22" s="1"/>
  <c r="CV84" i="9"/>
  <c r="H221" i="22" s="1"/>
  <c r="U221" i="22" s="1"/>
  <c r="V221" i="22" s="1"/>
  <c r="W221" i="22" s="1"/>
  <c r="CU84" i="9"/>
  <c r="G221" i="22" s="1"/>
  <c r="CS84" i="9"/>
  <c r="CR84" i="9"/>
  <c r="E221" i="22" s="1"/>
  <c r="CQ84" i="9"/>
  <c r="D221" i="22" s="1"/>
  <c r="Q221" i="22" s="1"/>
  <c r="R221" i="22" s="1"/>
  <c r="S221" i="22" s="1"/>
  <c r="CP84" i="9"/>
  <c r="C221" i="22" s="1"/>
  <c r="B84" i="9"/>
  <c r="A84" i="9"/>
  <c r="A221" i="22" s="1"/>
  <c r="AF221" i="22" s="1"/>
  <c r="CW83" i="9"/>
  <c r="I220" i="22" s="1"/>
  <c r="AC220" i="22" s="1"/>
  <c r="AD220" i="22" s="1"/>
  <c r="AE220" i="22" s="1"/>
  <c r="CV83" i="9"/>
  <c r="H220" i="22" s="1"/>
  <c r="U220" i="22" s="1"/>
  <c r="V220" i="22" s="1"/>
  <c r="W220" i="22" s="1"/>
  <c r="CU83" i="9"/>
  <c r="CS83" i="9"/>
  <c r="CT83" i="9" s="1"/>
  <c r="F220" i="22" s="1"/>
  <c r="Y220" i="22" s="1"/>
  <c r="Z220" i="22" s="1"/>
  <c r="AA220" i="22" s="1"/>
  <c r="CR83" i="9"/>
  <c r="E220" i="22" s="1"/>
  <c r="CQ83" i="9"/>
  <c r="D220" i="22" s="1"/>
  <c r="Q220" i="22" s="1"/>
  <c r="R220" i="22" s="1"/>
  <c r="S220" i="22" s="1"/>
  <c r="CP83" i="9"/>
  <c r="C220" i="22" s="1"/>
  <c r="B83" i="9"/>
  <c r="A83" i="9"/>
  <c r="A220" i="22" s="1"/>
  <c r="AF220" i="22" s="1"/>
  <c r="CX82" i="9"/>
  <c r="J219" i="22" s="1"/>
  <c r="M219" i="22" s="1"/>
  <c r="N219" i="22" s="1"/>
  <c r="O219" i="22" s="1"/>
  <c r="CW82" i="9"/>
  <c r="I219" i="22" s="1"/>
  <c r="AC219" i="22" s="1"/>
  <c r="AD219" i="22" s="1"/>
  <c r="AE219" i="22" s="1"/>
  <c r="CV82" i="9"/>
  <c r="H219" i="22" s="1"/>
  <c r="U219" i="22" s="1"/>
  <c r="V219" i="22" s="1"/>
  <c r="W219" i="22" s="1"/>
  <c r="CU82" i="9"/>
  <c r="G219" i="22" s="1"/>
  <c r="CS82" i="9"/>
  <c r="CT82" i="9" s="1"/>
  <c r="F219" i="22" s="1"/>
  <c r="Y219" i="22" s="1"/>
  <c r="Z219" i="22" s="1"/>
  <c r="AA219" i="22" s="1"/>
  <c r="CR82" i="9"/>
  <c r="E219" i="22" s="1"/>
  <c r="CQ82" i="9"/>
  <c r="D219" i="22" s="1"/>
  <c r="Q219" i="22" s="1"/>
  <c r="R219" i="22" s="1"/>
  <c r="S219" i="22" s="1"/>
  <c r="CP82" i="9"/>
  <c r="C219" i="22" s="1"/>
  <c r="B82" i="9"/>
  <c r="A82" i="9"/>
  <c r="A219" i="22" s="1"/>
  <c r="AF219" i="22" s="1"/>
  <c r="CW81" i="9"/>
  <c r="I218" i="22" s="1"/>
  <c r="AC218" i="22" s="1"/>
  <c r="AD218" i="22" s="1"/>
  <c r="AE218" i="22" s="1"/>
  <c r="CV81" i="9"/>
  <c r="H218" i="22" s="1"/>
  <c r="U218" i="22" s="1"/>
  <c r="V218" i="22" s="1"/>
  <c r="W218" i="22" s="1"/>
  <c r="CU81" i="9"/>
  <c r="G218" i="22" s="1"/>
  <c r="CS81" i="9"/>
  <c r="CT81" i="9" s="1"/>
  <c r="F218" i="22" s="1"/>
  <c r="Y218" i="22" s="1"/>
  <c r="Z218" i="22" s="1"/>
  <c r="AA218" i="22" s="1"/>
  <c r="CR81" i="9"/>
  <c r="E218" i="22" s="1"/>
  <c r="CQ81" i="9"/>
  <c r="D218" i="22" s="1"/>
  <c r="Q218" i="22" s="1"/>
  <c r="R218" i="22" s="1"/>
  <c r="S218" i="22" s="1"/>
  <c r="CP81" i="9"/>
  <c r="C218" i="22" s="1"/>
  <c r="B81" i="9"/>
  <c r="A81" i="9"/>
  <c r="A218" i="22" s="1"/>
  <c r="AF218" i="22" s="1"/>
  <c r="CX80" i="9"/>
  <c r="J217" i="22" s="1"/>
  <c r="M217" i="22" s="1"/>
  <c r="N217" i="22" s="1"/>
  <c r="O217" i="22" s="1"/>
  <c r="CW80" i="9"/>
  <c r="I217" i="22" s="1"/>
  <c r="AC217" i="22" s="1"/>
  <c r="AD217" i="22" s="1"/>
  <c r="AE217" i="22" s="1"/>
  <c r="CV80" i="9"/>
  <c r="H217" i="22" s="1"/>
  <c r="U217" i="22" s="1"/>
  <c r="V217" i="22" s="1"/>
  <c r="W217" i="22" s="1"/>
  <c r="CU80" i="9"/>
  <c r="G217" i="22" s="1"/>
  <c r="CS80" i="9"/>
  <c r="CT80" i="9" s="1"/>
  <c r="F217" i="22" s="1"/>
  <c r="Y217" i="22" s="1"/>
  <c r="Z217" i="22" s="1"/>
  <c r="AA217" i="22" s="1"/>
  <c r="CR80" i="9"/>
  <c r="E217" i="22" s="1"/>
  <c r="CQ80" i="9"/>
  <c r="D217" i="22" s="1"/>
  <c r="Q217" i="22" s="1"/>
  <c r="R217" i="22" s="1"/>
  <c r="S217" i="22" s="1"/>
  <c r="CP80" i="9"/>
  <c r="C217" i="22" s="1"/>
  <c r="B80" i="9"/>
  <c r="A80" i="9"/>
  <c r="A217" i="22" s="1"/>
  <c r="AF217" i="22" s="1"/>
  <c r="CW79" i="9"/>
  <c r="I216" i="22" s="1"/>
  <c r="AC216" i="22" s="1"/>
  <c r="AD216" i="22" s="1"/>
  <c r="AE216" i="22" s="1"/>
  <c r="CV79" i="9"/>
  <c r="H216" i="22" s="1"/>
  <c r="U216" i="22" s="1"/>
  <c r="V216" i="22" s="1"/>
  <c r="W216" i="22" s="1"/>
  <c r="CU79" i="9"/>
  <c r="G216" i="22" s="1"/>
  <c r="CS79" i="9"/>
  <c r="CT79" i="9" s="1"/>
  <c r="F216" i="22" s="1"/>
  <c r="Y216" i="22" s="1"/>
  <c r="Z216" i="22" s="1"/>
  <c r="AA216" i="22" s="1"/>
  <c r="CR79" i="9"/>
  <c r="E216" i="22" s="1"/>
  <c r="CQ79" i="9"/>
  <c r="D216" i="22" s="1"/>
  <c r="Q216" i="22" s="1"/>
  <c r="R216" i="22" s="1"/>
  <c r="S216" i="22" s="1"/>
  <c r="CP79" i="9"/>
  <c r="C216" i="22" s="1"/>
  <c r="B79" i="9"/>
  <c r="A79" i="9"/>
  <c r="A216" i="22" s="1"/>
  <c r="AF216" i="22" s="1"/>
  <c r="CW78" i="9"/>
  <c r="I215" i="22" s="1"/>
  <c r="AC215" i="22" s="1"/>
  <c r="AD215" i="22" s="1"/>
  <c r="AE215" i="22" s="1"/>
  <c r="CV78" i="9"/>
  <c r="H215" i="22" s="1"/>
  <c r="U215" i="22" s="1"/>
  <c r="V215" i="22" s="1"/>
  <c r="W215" i="22" s="1"/>
  <c r="CU78" i="9"/>
  <c r="CS78" i="9"/>
  <c r="CT78" i="9" s="1"/>
  <c r="F215" i="22" s="1"/>
  <c r="Y215" i="22" s="1"/>
  <c r="Z215" i="22" s="1"/>
  <c r="AA215" i="22" s="1"/>
  <c r="CR78" i="9"/>
  <c r="E215" i="22" s="1"/>
  <c r="CQ78" i="9"/>
  <c r="D215" i="22" s="1"/>
  <c r="Q215" i="22" s="1"/>
  <c r="R215" i="22" s="1"/>
  <c r="S215" i="22" s="1"/>
  <c r="CP78" i="9"/>
  <c r="C215" i="22" s="1"/>
  <c r="B78" i="9"/>
  <c r="A78" i="9"/>
  <c r="A215" i="22" s="1"/>
  <c r="AF215" i="22" s="1"/>
  <c r="CW77" i="9"/>
  <c r="I214" i="22" s="1"/>
  <c r="AC214" i="22" s="1"/>
  <c r="AD214" i="22" s="1"/>
  <c r="AE214" i="22" s="1"/>
  <c r="CV77" i="9"/>
  <c r="H214" i="22" s="1"/>
  <c r="U214" i="22" s="1"/>
  <c r="V214" i="22" s="1"/>
  <c r="W214" i="22" s="1"/>
  <c r="CU77" i="9"/>
  <c r="G214" i="22" s="1"/>
  <c r="CS77" i="9"/>
  <c r="CT77" i="9" s="1"/>
  <c r="F214" i="22" s="1"/>
  <c r="Y214" i="22" s="1"/>
  <c r="Z214" i="22" s="1"/>
  <c r="AA214" i="22" s="1"/>
  <c r="CR77" i="9"/>
  <c r="E214" i="22" s="1"/>
  <c r="CQ77" i="9"/>
  <c r="D214" i="22" s="1"/>
  <c r="Q214" i="22" s="1"/>
  <c r="R214" i="22" s="1"/>
  <c r="S214" i="22" s="1"/>
  <c r="CP77" i="9"/>
  <c r="C214" i="22" s="1"/>
  <c r="B77" i="9"/>
  <c r="A77" i="9"/>
  <c r="A214" i="22" s="1"/>
  <c r="AF214" i="22" s="1"/>
  <c r="CW76" i="9"/>
  <c r="I213" i="22" s="1"/>
  <c r="AC213" i="22" s="1"/>
  <c r="AD213" i="22" s="1"/>
  <c r="AE213" i="22" s="1"/>
  <c r="CV76" i="9"/>
  <c r="H213" i="22" s="1"/>
  <c r="U213" i="22" s="1"/>
  <c r="V213" i="22" s="1"/>
  <c r="W213" i="22" s="1"/>
  <c r="CU76" i="9"/>
  <c r="G213" i="22" s="1"/>
  <c r="CS76" i="9"/>
  <c r="CT76" i="9" s="1"/>
  <c r="F213" i="22" s="1"/>
  <c r="Y213" i="22" s="1"/>
  <c r="Z213" i="22" s="1"/>
  <c r="AA213" i="22" s="1"/>
  <c r="CR76" i="9"/>
  <c r="E213" i="22" s="1"/>
  <c r="CQ76" i="9"/>
  <c r="D213" i="22" s="1"/>
  <c r="Q213" i="22" s="1"/>
  <c r="R213" i="22" s="1"/>
  <c r="S213" i="22" s="1"/>
  <c r="CP76" i="9"/>
  <c r="C213" i="22" s="1"/>
  <c r="B76" i="9"/>
  <c r="A76" i="9"/>
  <c r="A213" i="22" s="1"/>
  <c r="AF213" i="22" s="1"/>
  <c r="CW75" i="9"/>
  <c r="I212" i="22" s="1"/>
  <c r="AC212" i="22" s="1"/>
  <c r="AD212" i="22" s="1"/>
  <c r="AE212" i="22" s="1"/>
  <c r="CV75" i="9"/>
  <c r="H212" i="22" s="1"/>
  <c r="U212" i="22" s="1"/>
  <c r="V212" i="22" s="1"/>
  <c r="W212" i="22" s="1"/>
  <c r="CU75" i="9"/>
  <c r="G212" i="22" s="1"/>
  <c r="CS75" i="9"/>
  <c r="CT75" i="9" s="1"/>
  <c r="F212" i="22" s="1"/>
  <c r="Y212" i="22" s="1"/>
  <c r="Z212" i="22" s="1"/>
  <c r="AA212" i="22" s="1"/>
  <c r="CR75" i="9"/>
  <c r="E212" i="22" s="1"/>
  <c r="CQ75" i="9"/>
  <c r="D212" i="22" s="1"/>
  <c r="Q212" i="22" s="1"/>
  <c r="R212" i="22" s="1"/>
  <c r="S212" i="22" s="1"/>
  <c r="CP75" i="9"/>
  <c r="C212" i="22" s="1"/>
  <c r="B75" i="9"/>
  <c r="A75" i="9"/>
  <c r="A212" i="22" s="1"/>
  <c r="AF212" i="22" s="1"/>
  <c r="CW74" i="9"/>
  <c r="I211" i="22" s="1"/>
  <c r="AC211" i="22" s="1"/>
  <c r="AD211" i="22" s="1"/>
  <c r="AE211" i="22" s="1"/>
  <c r="CV74" i="9"/>
  <c r="H211" i="22" s="1"/>
  <c r="U211" i="22" s="1"/>
  <c r="V211" i="22" s="1"/>
  <c r="W211" i="22" s="1"/>
  <c r="CU74" i="9"/>
  <c r="G211" i="22" s="1"/>
  <c r="CS74" i="9"/>
  <c r="CT74" i="9" s="1"/>
  <c r="F211" i="22" s="1"/>
  <c r="Y211" i="22" s="1"/>
  <c r="Z211" i="22" s="1"/>
  <c r="AA211" i="22" s="1"/>
  <c r="CR74" i="9"/>
  <c r="E211" i="22" s="1"/>
  <c r="CQ74" i="9"/>
  <c r="D211" i="22" s="1"/>
  <c r="Q211" i="22" s="1"/>
  <c r="R211" i="22" s="1"/>
  <c r="S211" i="22" s="1"/>
  <c r="CP74" i="9"/>
  <c r="C211" i="22" s="1"/>
  <c r="B74" i="9"/>
  <c r="A74" i="9"/>
  <c r="A211" i="22" s="1"/>
  <c r="AF211" i="22" s="1"/>
  <c r="CW73" i="9"/>
  <c r="I210" i="22" s="1"/>
  <c r="AC210" i="22" s="1"/>
  <c r="AD210" i="22" s="1"/>
  <c r="AE210" i="22" s="1"/>
  <c r="CV73" i="9"/>
  <c r="H210" i="22" s="1"/>
  <c r="U210" i="22" s="1"/>
  <c r="V210" i="22" s="1"/>
  <c r="W210" i="22" s="1"/>
  <c r="CU73" i="9"/>
  <c r="G210" i="22" s="1"/>
  <c r="CS73" i="9"/>
  <c r="CT73" i="9" s="1"/>
  <c r="F210" i="22" s="1"/>
  <c r="Y210" i="22" s="1"/>
  <c r="Z210" i="22" s="1"/>
  <c r="AA210" i="22" s="1"/>
  <c r="CR73" i="9"/>
  <c r="E210" i="22" s="1"/>
  <c r="CQ73" i="9"/>
  <c r="D210" i="22" s="1"/>
  <c r="Q210" i="22" s="1"/>
  <c r="R210" i="22" s="1"/>
  <c r="S210" i="22" s="1"/>
  <c r="CP73" i="9"/>
  <c r="C210" i="22" s="1"/>
  <c r="B73" i="9"/>
  <c r="A73" i="9"/>
  <c r="A210" i="22" s="1"/>
  <c r="AF210" i="22" s="1"/>
  <c r="CW72" i="9"/>
  <c r="I209" i="22" s="1"/>
  <c r="AC209" i="22" s="1"/>
  <c r="AD209" i="22" s="1"/>
  <c r="AE209" i="22" s="1"/>
  <c r="CV72" i="9"/>
  <c r="H209" i="22" s="1"/>
  <c r="U209" i="22" s="1"/>
  <c r="V209" i="22" s="1"/>
  <c r="W209" i="22" s="1"/>
  <c r="CU72" i="9"/>
  <c r="G209" i="22" s="1"/>
  <c r="CS72" i="9"/>
  <c r="CR72" i="9"/>
  <c r="E209" i="22" s="1"/>
  <c r="CQ72" i="9"/>
  <c r="D209" i="22" s="1"/>
  <c r="Q209" i="22" s="1"/>
  <c r="R209" i="22" s="1"/>
  <c r="S209" i="22" s="1"/>
  <c r="CP72" i="9"/>
  <c r="C209" i="22" s="1"/>
  <c r="B72" i="9"/>
  <c r="A72" i="9"/>
  <c r="A209" i="22" s="1"/>
  <c r="AF209" i="22" s="1"/>
  <c r="CW71" i="9"/>
  <c r="I208" i="22" s="1"/>
  <c r="AC208" i="22" s="1"/>
  <c r="AD208" i="22" s="1"/>
  <c r="AE208" i="22" s="1"/>
  <c r="CV71" i="9"/>
  <c r="H208" i="22" s="1"/>
  <c r="U208" i="22" s="1"/>
  <c r="V208" i="22" s="1"/>
  <c r="W208" i="22" s="1"/>
  <c r="CU71" i="9"/>
  <c r="CS71" i="9"/>
  <c r="CT71" i="9" s="1"/>
  <c r="F208" i="22" s="1"/>
  <c r="Y208" i="22" s="1"/>
  <c r="Z208" i="22" s="1"/>
  <c r="AA208" i="22" s="1"/>
  <c r="CR71" i="9"/>
  <c r="E208" i="22" s="1"/>
  <c r="CQ71" i="9"/>
  <c r="D208" i="22" s="1"/>
  <c r="Q208" i="22" s="1"/>
  <c r="R208" i="22" s="1"/>
  <c r="S208" i="22" s="1"/>
  <c r="CP71" i="9"/>
  <c r="C208" i="22" s="1"/>
  <c r="B71" i="9"/>
  <c r="A71" i="9"/>
  <c r="A208" i="22" s="1"/>
  <c r="AF208" i="22" s="1"/>
  <c r="CW70" i="9"/>
  <c r="I207" i="22" s="1"/>
  <c r="AC207" i="22" s="1"/>
  <c r="AD207" i="22" s="1"/>
  <c r="AE207" i="22" s="1"/>
  <c r="CV70" i="9"/>
  <c r="H207" i="22" s="1"/>
  <c r="U207" i="22" s="1"/>
  <c r="V207" i="22" s="1"/>
  <c r="W207" i="22" s="1"/>
  <c r="CU70" i="9"/>
  <c r="G207" i="22" s="1"/>
  <c r="CS70" i="9"/>
  <c r="CT70" i="9" s="1"/>
  <c r="F207" i="22" s="1"/>
  <c r="Y207" i="22" s="1"/>
  <c r="Z207" i="22" s="1"/>
  <c r="AA207" i="22" s="1"/>
  <c r="CR70" i="9"/>
  <c r="E207" i="22" s="1"/>
  <c r="CQ70" i="9"/>
  <c r="D207" i="22" s="1"/>
  <c r="Q207" i="22" s="1"/>
  <c r="R207" i="22" s="1"/>
  <c r="S207" i="22" s="1"/>
  <c r="CP70" i="9"/>
  <c r="C207" i="22" s="1"/>
  <c r="B70" i="9"/>
  <c r="A70" i="9"/>
  <c r="A207" i="22" s="1"/>
  <c r="AF207" i="22" s="1"/>
  <c r="CW69" i="9"/>
  <c r="I206" i="22" s="1"/>
  <c r="AC206" i="22" s="1"/>
  <c r="AD206" i="22" s="1"/>
  <c r="AE206" i="22" s="1"/>
  <c r="CV69" i="9"/>
  <c r="H206" i="22" s="1"/>
  <c r="U206" i="22" s="1"/>
  <c r="V206" i="22" s="1"/>
  <c r="W206" i="22" s="1"/>
  <c r="CU69" i="9"/>
  <c r="G206" i="22" s="1"/>
  <c r="CS69" i="9"/>
  <c r="CT69" i="9" s="1"/>
  <c r="F206" i="22" s="1"/>
  <c r="Y206" i="22" s="1"/>
  <c r="Z206" i="22" s="1"/>
  <c r="AA206" i="22" s="1"/>
  <c r="CR69" i="9"/>
  <c r="E206" i="22" s="1"/>
  <c r="CQ69" i="9"/>
  <c r="D206" i="22" s="1"/>
  <c r="Q206" i="22" s="1"/>
  <c r="R206" i="22" s="1"/>
  <c r="S206" i="22" s="1"/>
  <c r="CP69" i="9"/>
  <c r="C206" i="22" s="1"/>
  <c r="B69" i="9"/>
  <c r="A69" i="9"/>
  <c r="A206" i="22" s="1"/>
  <c r="AF206" i="22" s="1"/>
  <c r="CW68" i="9"/>
  <c r="I205" i="22" s="1"/>
  <c r="AC205" i="22" s="1"/>
  <c r="AD205" i="22" s="1"/>
  <c r="AE205" i="22" s="1"/>
  <c r="CV68" i="9"/>
  <c r="H205" i="22" s="1"/>
  <c r="U205" i="22" s="1"/>
  <c r="V205" i="22" s="1"/>
  <c r="W205" i="22" s="1"/>
  <c r="CU68" i="9"/>
  <c r="G205" i="22" s="1"/>
  <c r="CS68" i="9"/>
  <c r="CX68" i="9" s="1"/>
  <c r="J205" i="22" s="1"/>
  <c r="M205" i="22" s="1"/>
  <c r="N205" i="22" s="1"/>
  <c r="O205" i="22" s="1"/>
  <c r="CR68" i="9"/>
  <c r="E205" i="22" s="1"/>
  <c r="CQ68" i="9"/>
  <c r="D205" i="22" s="1"/>
  <c r="Q205" i="22" s="1"/>
  <c r="R205" i="22" s="1"/>
  <c r="S205" i="22" s="1"/>
  <c r="CP68" i="9"/>
  <c r="C205" i="22" s="1"/>
  <c r="B68" i="9"/>
  <c r="A68" i="9"/>
  <c r="A205" i="22" s="1"/>
  <c r="AF205" i="22" s="1"/>
  <c r="CW67" i="9"/>
  <c r="I204" i="22" s="1"/>
  <c r="AC204" i="22" s="1"/>
  <c r="AD204" i="22" s="1"/>
  <c r="AE204" i="22" s="1"/>
  <c r="CV67" i="9"/>
  <c r="H204" i="22" s="1"/>
  <c r="U204" i="22" s="1"/>
  <c r="V204" i="22" s="1"/>
  <c r="W204" i="22" s="1"/>
  <c r="CU67" i="9"/>
  <c r="CS67" i="9"/>
  <c r="CT67" i="9" s="1"/>
  <c r="F204" i="22" s="1"/>
  <c r="Y204" i="22" s="1"/>
  <c r="Z204" i="22" s="1"/>
  <c r="AA204" i="22" s="1"/>
  <c r="CR67" i="9"/>
  <c r="E204" i="22" s="1"/>
  <c r="CQ67" i="9"/>
  <c r="CP67" i="9"/>
  <c r="C204" i="22" s="1"/>
  <c r="B67" i="9"/>
  <c r="A67" i="9"/>
  <c r="A204" i="22" s="1"/>
  <c r="AF204" i="22" s="1"/>
  <c r="CW66" i="9"/>
  <c r="I203" i="22" s="1"/>
  <c r="AC203" i="22" s="1"/>
  <c r="AD203" i="22" s="1"/>
  <c r="AE203" i="22" s="1"/>
  <c r="CV66" i="9"/>
  <c r="CU66" i="9"/>
  <c r="G203" i="22" s="1"/>
  <c r="CS66" i="9"/>
  <c r="CT66" i="9" s="1"/>
  <c r="F203" i="22" s="1"/>
  <c r="Y203" i="22" s="1"/>
  <c r="Z203" i="22" s="1"/>
  <c r="AA203" i="22" s="1"/>
  <c r="CR66" i="9"/>
  <c r="E203" i="22" s="1"/>
  <c r="CQ66" i="9"/>
  <c r="D203" i="22" s="1"/>
  <c r="Q203" i="22" s="1"/>
  <c r="R203" i="22" s="1"/>
  <c r="S203" i="22" s="1"/>
  <c r="CP66" i="9"/>
  <c r="C203" i="22" s="1"/>
  <c r="B66" i="9"/>
  <c r="A66" i="9"/>
  <c r="A203" i="22" s="1"/>
  <c r="AF203" i="22" s="1"/>
  <c r="P61" i="9"/>
  <c r="Q232" i="21" s="1"/>
  <c r="O61" i="9"/>
  <c r="P232" i="21" s="1"/>
  <c r="N61" i="9"/>
  <c r="O232" i="21" s="1"/>
  <c r="M61" i="9"/>
  <c r="N232" i="21" s="1"/>
  <c r="L61" i="9"/>
  <c r="M232" i="21" s="1"/>
  <c r="AS232" i="21" s="1"/>
  <c r="AT232" i="21" s="1"/>
  <c r="AU232" i="21" s="1"/>
  <c r="K61" i="9"/>
  <c r="L232" i="21" s="1"/>
  <c r="J61" i="9"/>
  <c r="K232" i="21" s="1"/>
  <c r="I61" i="9"/>
  <c r="J232" i="21" s="1"/>
  <c r="AK232" i="21" s="1"/>
  <c r="AL232" i="21" s="1"/>
  <c r="AM232" i="21" s="1"/>
  <c r="H61" i="9"/>
  <c r="I232" i="21" s="1"/>
  <c r="AG232" i="21" s="1"/>
  <c r="AH232" i="21" s="1"/>
  <c r="AI232" i="21" s="1"/>
  <c r="G61" i="9"/>
  <c r="H232" i="21" s="1"/>
  <c r="F61" i="9"/>
  <c r="G232" i="21" s="1"/>
  <c r="E61" i="9"/>
  <c r="D61" i="9"/>
  <c r="E232" i="21" s="1"/>
  <c r="AW232" i="21" s="1"/>
  <c r="AX232" i="21" s="1"/>
  <c r="AY232" i="21" s="1"/>
  <c r="C61" i="9"/>
  <c r="D232" i="21" s="1"/>
  <c r="B61" i="9"/>
  <c r="B232" i="21" s="1"/>
  <c r="A61" i="9"/>
  <c r="A232" i="21" s="1"/>
  <c r="P60" i="9"/>
  <c r="Q231" i="21" s="1"/>
  <c r="O60" i="9"/>
  <c r="P231" i="21" s="1"/>
  <c r="N60" i="9"/>
  <c r="O231" i="21" s="1"/>
  <c r="M60" i="9"/>
  <c r="N231" i="21" s="1"/>
  <c r="L60" i="9"/>
  <c r="M231" i="21" s="1"/>
  <c r="AS231" i="21" s="1"/>
  <c r="AT231" i="21" s="1"/>
  <c r="AU231" i="21" s="1"/>
  <c r="K60" i="9"/>
  <c r="L231" i="21" s="1"/>
  <c r="J60" i="9"/>
  <c r="K231" i="21" s="1"/>
  <c r="I60" i="9"/>
  <c r="J231" i="21" s="1"/>
  <c r="AK231" i="21" s="1"/>
  <c r="AL231" i="21" s="1"/>
  <c r="AM231" i="21" s="1"/>
  <c r="H60" i="9"/>
  <c r="I231" i="21" s="1"/>
  <c r="AG231" i="21" s="1"/>
  <c r="AH231" i="21" s="1"/>
  <c r="AI231" i="21" s="1"/>
  <c r="G60" i="9"/>
  <c r="H231" i="21" s="1"/>
  <c r="F60" i="9"/>
  <c r="G231" i="21" s="1"/>
  <c r="E60" i="9"/>
  <c r="F231" i="21" s="1"/>
  <c r="AO231" i="21" s="1"/>
  <c r="AP231" i="21" s="1"/>
  <c r="AQ231" i="21" s="1"/>
  <c r="D60" i="9"/>
  <c r="E231" i="21" s="1"/>
  <c r="AW231" i="21" s="1"/>
  <c r="AX231" i="21" s="1"/>
  <c r="AY231" i="21" s="1"/>
  <c r="C60" i="9"/>
  <c r="D231" i="21" s="1"/>
  <c r="B60" i="9"/>
  <c r="B231" i="21" s="1"/>
  <c r="A60" i="9"/>
  <c r="A231" i="21" s="1"/>
  <c r="AR231" i="21" s="1"/>
  <c r="R59" i="9"/>
  <c r="S230" i="21" s="1"/>
  <c r="P59" i="9"/>
  <c r="Q230" i="21" s="1"/>
  <c r="O59" i="9"/>
  <c r="P230" i="21" s="1"/>
  <c r="N59" i="9"/>
  <c r="O230" i="21" s="1"/>
  <c r="M59" i="9"/>
  <c r="N230" i="21" s="1"/>
  <c r="L59" i="9"/>
  <c r="M230" i="21" s="1"/>
  <c r="AS230" i="21" s="1"/>
  <c r="AT230" i="21" s="1"/>
  <c r="AU230" i="21" s="1"/>
  <c r="K59" i="9"/>
  <c r="L230" i="21" s="1"/>
  <c r="J59" i="9"/>
  <c r="K230" i="21" s="1"/>
  <c r="I59" i="9"/>
  <c r="J230" i="21" s="1"/>
  <c r="AK230" i="21" s="1"/>
  <c r="AL230" i="21" s="1"/>
  <c r="AM230" i="21" s="1"/>
  <c r="H59" i="9"/>
  <c r="I230" i="21" s="1"/>
  <c r="AG230" i="21" s="1"/>
  <c r="AH230" i="21" s="1"/>
  <c r="AI230" i="21" s="1"/>
  <c r="G59" i="9"/>
  <c r="H230" i="21" s="1"/>
  <c r="F59" i="9"/>
  <c r="G230" i="21" s="1"/>
  <c r="E59" i="9"/>
  <c r="F230" i="21" s="1"/>
  <c r="AO230" i="21" s="1"/>
  <c r="AP230" i="21" s="1"/>
  <c r="AQ230" i="21" s="1"/>
  <c r="D59" i="9"/>
  <c r="E230" i="21" s="1"/>
  <c r="AW230" i="21" s="1"/>
  <c r="AX230" i="21" s="1"/>
  <c r="AY230" i="21" s="1"/>
  <c r="C59" i="9"/>
  <c r="D230" i="21" s="1"/>
  <c r="B59" i="9"/>
  <c r="B230" i="21" s="1"/>
  <c r="A59" i="9"/>
  <c r="A230" i="21" s="1"/>
  <c r="P58" i="9"/>
  <c r="Q229" i="21" s="1"/>
  <c r="O58" i="9"/>
  <c r="P229" i="21" s="1"/>
  <c r="N58" i="9"/>
  <c r="O229" i="21" s="1"/>
  <c r="M58" i="9"/>
  <c r="N229" i="21" s="1"/>
  <c r="L58" i="9"/>
  <c r="M229" i="21" s="1"/>
  <c r="AS229" i="21" s="1"/>
  <c r="AT229" i="21" s="1"/>
  <c r="AU229" i="21" s="1"/>
  <c r="K58" i="9"/>
  <c r="L229" i="21" s="1"/>
  <c r="J58" i="9"/>
  <c r="K229" i="21" s="1"/>
  <c r="I58" i="9"/>
  <c r="J229" i="21" s="1"/>
  <c r="AK229" i="21" s="1"/>
  <c r="AL229" i="21" s="1"/>
  <c r="AM229" i="21" s="1"/>
  <c r="H58" i="9"/>
  <c r="I229" i="21" s="1"/>
  <c r="AG229" i="21" s="1"/>
  <c r="AH229" i="21" s="1"/>
  <c r="AI229" i="21" s="1"/>
  <c r="G58" i="9"/>
  <c r="H229" i="21" s="1"/>
  <c r="F58" i="9"/>
  <c r="G229" i="21" s="1"/>
  <c r="E58" i="9"/>
  <c r="D58" i="9"/>
  <c r="E229" i="21" s="1"/>
  <c r="AW229" i="21" s="1"/>
  <c r="AX229" i="21" s="1"/>
  <c r="AY229" i="21" s="1"/>
  <c r="C58" i="9"/>
  <c r="D229" i="21" s="1"/>
  <c r="B58" i="9"/>
  <c r="B229" i="21" s="1"/>
  <c r="A58" i="9"/>
  <c r="A229" i="21" s="1"/>
  <c r="P57" i="9"/>
  <c r="Q228" i="21" s="1"/>
  <c r="O57" i="9"/>
  <c r="P228" i="21" s="1"/>
  <c r="N57" i="9"/>
  <c r="O228" i="21" s="1"/>
  <c r="M57" i="9"/>
  <c r="N228" i="21" s="1"/>
  <c r="L57" i="9"/>
  <c r="M228" i="21" s="1"/>
  <c r="AS228" i="21" s="1"/>
  <c r="AT228" i="21" s="1"/>
  <c r="AU228" i="21" s="1"/>
  <c r="K57" i="9"/>
  <c r="L228" i="21" s="1"/>
  <c r="J57" i="9"/>
  <c r="K228" i="21" s="1"/>
  <c r="I57" i="9"/>
  <c r="J228" i="21" s="1"/>
  <c r="AK228" i="21" s="1"/>
  <c r="AL228" i="21" s="1"/>
  <c r="AM228" i="21" s="1"/>
  <c r="H57" i="9"/>
  <c r="I228" i="21" s="1"/>
  <c r="AG228" i="21" s="1"/>
  <c r="AH228" i="21" s="1"/>
  <c r="AI228" i="21" s="1"/>
  <c r="G57" i="9"/>
  <c r="H228" i="21" s="1"/>
  <c r="F57" i="9"/>
  <c r="G228" i="21" s="1"/>
  <c r="E57" i="9"/>
  <c r="F228" i="21" s="1"/>
  <c r="AO228" i="21" s="1"/>
  <c r="AP228" i="21" s="1"/>
  <c r="AQ228" i="21" s="1"/>
  <c r="D57" i="9"/>
  <c r="E228" i="21" s="1"/>
  <c r="AW228" i="21" s="1"/>
  <c r="AX228" i="21" s="1"/>
  <c r="AY228" i="21" s="1"/>
  <c r="C57" i="9"/>
  <c r="D228" i="21" s="1"/>
  <c r="B57" i="9"/>
  <c r="B228" i="21" s="1"/>
  <c r="A57" i="9"/>
  <c r="A228" i="21" s="1"/>
  <c r="P56" i="9"/>
  <c r="Q227" i="21" s="1"/>
  <c r="O56" i="9"/>
  <c r="P227" i="21" s="1"/>
  <c r="N56" i="9"/>
  <c r="O227" i="21" s="1"/>
  <c r="M56" i="9"/>
  <c r="N227" i="21" s="1"/>
  <c r="L56" i="9"/>
  <c r="M227" i="21" s="1"/>
  <c r="AS227" i="21" s="1"/>
  <c r="AT227" i="21" s="1"/>
  <c r="AU227" i="21" s="1"/>
  <c r="K56" i="9"/>
  <c r="L227" i="21" s="1"/>
  <c r="J56" i="9"/>
  <c r="K227" i="21" s="1"/>
  <c r="I56" i="9"/>
  <c r="J227" i="21" s="1"/>
  <c r="AK227" i="21" s="1"/>
  <c r="AL227" i="21" s="1"/>
  <c r="AM227" i="21" s="1"/>
  <c r="H56" i="9"/>
  <c r="I227" i="21" s="1"/>
  <c r="AG227" i="21" s="1"/>
  <c r="AH227" i="21" s="1"/>
  <c r="AI227" i="21" s="1"/>
  <c r="G56" i="9"/>
  <c r="H227" i="21" s="1"/>
  <c r="F56" i="9"/>
  <c r="G227" i="21" s="1"/>
  <c r="E56" i="9"/>
  <c r="F227" i="21" s="1"/>
  <c r="AO227" i="21" s="1"/>
  <c r="AP227" i="21" s="1"/>
  <c r="AQ227" i="21" s="1"/>
  <c r="D56" i="9"/>
  <c r="E227" i="21" s="1"/>
  <c r="AW227" i="21" s="1"/>
  <c r="AX227" i="21" s="1"/>
  <c r="AY227" i="21" s="1"/>
  <c r="C56" i="9"/>
  <c r="D227" i="21" s="1"/>
  <c r="B56" i="9"/>
  <c r="B227" i="21" s="1"/>
  <c r="A56" i="9"/>
  <c r="A227" i="21" s="1"/>
  <c r="P55" i="9"/>
  <c r="Q226" i="21" s="1"/>
  <c r="O55" i="9"/>
  <c r="P226" i="21" s="1"/>
  <c r="N55" i="9"/>
  <c r="O226" i="21" s="1"/>
  <c r="M55" i="9"/>
  <c r="N226" i="21" s="1"/>
  <c r="L55" i="9"/>
  <c r="M226" i="21" s="1"/>
  <c r="AS226" i="21" s="1"/>
  <c r="AT226" i="21" s="1"/>
  <c r="AU226" i="21" s="1"/>
  <c r="K55" i="9"/>
  <c r="L226" i="21" s="1"/>
  <c r="J55" i="9"/>
  <c r="K226" i="21" s="1"/>
  <c r="I55" i="9"/>
  <c r="J226" i="21" s="1"/>
  <c r="AK226" i="21" s="1"/>
  <c r="AL226" i="21" s="1"/>
  <c r="AM226" i="21" s="1"/>
  <c r="H55" i="9"/>
  <c r="I226" i="21" s="1"/>
  <c r="AG226" i="21" s="1"/>
  <c r="AH226" i="21" s="1"/>
  <c r="AI226" i="21" s="1"/>
  <c r="G55" i="9"/>
  <c r="H226" i="21" s="1"/>
  <c r="F55" i="9"/>
  <c r="G226" i="21" s="1"/>
  <c r="E55" i="9"/>
  <c r="D55" i="9"/>
  <c r="E226" i="21" s="1"/>
  <c r="AW226" i="21" s="1"/>
  <c r="AX226" i="21" s="1"/>
  <c r="AY226" i="21" s="1"/>
  <c r="C55" i="9"/>
  <c r="D226" i="21" s="1"/>
  <c r="B55" i="9"/>
  <c r="B226" i="21" s="1"/>
  <c r="A55" i="9"/>
  <c r="A226" i="21" s="1"/>
  <c r="P54" i="9"/>
  <c r="Q225" i="21" s="1"/>
  <c r="O54" i="9"/>
  <c r="P225" i="21" s="1"/>
  <c r="N54" i="9"/>
  <c r="O225" i="21" s="1"/>
  <c r="M54" i="9"/>
  <c r="N225" i="21" s="1"/>
  <c r="L54" i="9"/>
  <c r="M225" i="21" s="1"/>
  <c r="AS225" i="21" s="1"/>
  <c r="AT225" i="21" s="1"/>
  <c r="AU225" i="21" s="1"/>
  <c r="K54" i="9"/>
  <c r="L225" i="21" s="1"/>
  <c r="J54" i="9"/>
  <c r="K225" i="21" s="1"/>
  <c r="I54" i="9"/>
  <c r="J225" i="21" s="1"/>
  <c r="AK225" i="21" s="1"/>
  <c r="AL225" i="21" s="1"/>
  <c r="AM225" i="21" s="1"/>
  <c r="H54" i="9"/>
  <c r="I225" i="21" s="1"/>
  <c r="AG225" i="21" s="1"/>
  <c r="AH225" i="21" s="1"/>
  <c r="AI225" i="21" s="1"/>
  <c r="G54" i="9"/>
  <c r="H225" i="21" s="1"/>
  <c r="F54" i="9"/>
  <c r="G225" i="21" s="1"/>
  <c r="E54" i="9"/>
  <c r="F225" i="21" s="1"/>
  <c r="AO225" i="21" s="1"/>
  <c r="AP225" i="21" s="1"/>
  <c r="AQ225" i="21" s="1"/>
  <c r="D54" i="9"/>
  <c r="E225" i="21" s="1"/>
  <c r="AW225" i="21" s="1"/>
  <c r="AX225" i="21" s="1"/>
  <c r="AY225" i="21" s="1"/>
  <c r="C54" i="9"/>
  <c r="D225" i="21" s="1"/>
  <c r="B54" i="9"/>
  <c r="B225" i="21" s="1"/>
  <c r="A54" i="9"/>
  <c r="A225" i="21" s="1"/>
  <c r="P53" i="9"/>
  <c r="Q224" i="21" s="1"/>
  <c r="O53" i="9"/>
  <c r="P224" i="21" s="1"/>
  <c r="N53" i="9"/>
  <c r="O224" i="21" s="1"/>
  <c r="M53" i="9"/>
  <c r="N224" i="21" s="1"/>
  <c r="L53" i="9"/>
  <c r="M224" i="21" s="1"/>
  <c r="AS224" i="21" s="1"/>
  <c r="AT224" i="21" s="1"/>
  <c r="AU224" i="21" s="1"/>
  <c r="K53" i="9"/>
  <c r="L224" i="21" s="1"/>
  <c r="J53" i="9"/>
  <c r="K224" i="21" s="1"/>
  <c r="I53" i="9"/>
  <c r="J224" i="21" s="1"/>
  <c r="AK224" i="21" s="1"/>
  <c r="AL224" i="21" s="1"/>
  <c r="AM224" i="21" s="1"/>
  <c r="H53" i="9"/>
  <c r="I224" i="21" s="1"/>
  <c r="AG224" i="21" s="1"/>
  <c r="AH224" i="21" s="1"/>
  <c r="AI224" i="21" s="1"/>
  <c r="G53" i="9"/>
  <c r="H224" i="21" s="1"/>
  <c r="F53" i="9"/>
  <c r="G224" i="21" s="1"/>
  <c r="E53" i="9"/>
  <c r="F224" i="21" s="1"/>
  <c r="AO224" i="21" s="1"/>
  <c r="AP224" i="21" s="1"/>
  <c r="AQ224" i="21" s="1"/>
  <c r="D53" i="9"/>
  <c r="E224" i="21" s="1"/>
  <c r="AW224" i="21" s="1"/>
  <c r="AX224" i="21" s="1"/>
  <c r="AY224" i="21" s="1"/>
  <c r="C53" i="9"/>
  <c r="D224" i="21" s="1"/>
  <c r="B53" i="9"/>
  <c r="B224" i="21" s="1"/>
  <c r="A53" i="9"/>
  <c r="A224" i="21" s="1"/>
  <c r="P52" i="9"/>
  <c r="Q223" i="21" s="1"/>
  <c r="O52" i="9"/>
  <c r="P223" i="21" s="1"/>
  <c r="N52" i="9"/>
  <c r="O223" i="21" s="1"/>
  <c r="M52" i="9"/>
  <c r="N223" i="21" s="1"/>
  <c r="L52" i="9"/>
  <c r="M223" i="21" s="1"/>
  <c r="AS223" i="21" s="1"/>
  <c r="AT223" i="21" s="1"/>
  <c r="AU223" i="21" s="1"/>
  <c r="K52" i="9"/>
  <c r="L223" i="21" s="1"/>
  <c r="J52" i="9"/>
  <c r="K223" i="21" s="1"/>
  <c r="I52" i="9"/>
  <c r="J223" i="21" s="1"/>
  <c r="AK223" i="21" s="1"/>
  <c r="AL223" i="21" s="1"/>
  <c r="AM223" i="21" s="1"/>
  <c r="H52" i="9"/>
  <c r="I223" i="21" s="1"/>
  <c r="AG223" i="21" s="1"/>
  <c r="AH223" i="21" s="1"/>
  <c r="AI223" i="21" s="1"/>
  <c r="G52" i="9"/>
  <c r="H223" i="21" s="1"/>
  <c r="F52" i="9"/>
  <c r="G223" i="21" s="1"/>
  <c r="E52" i="9"/>
  <c r="D52" i="9"/>
  <c r="E223" i="21" s="1"/>
  <c r="AW223" i="21" s="1"/>
  <c r="AX223" i="21" s="1"/>
  <c r="AY223" i="21" s="1"/>
  <c r="C52" i="9"/>
  <c r="D223" i="21" s="1"/>
  <c r="B52" i="9"/>
  <c r="B223" i="21" s="1"/>
  <c r="A52" i="9"/>
  <c r="A223" i="21" s="1"/>
  <c r="P51" i="9"/>
  <c r="Q222" i="21" s="1"/>
  <c r="O51" i="9"/>
  <c r="P222" i="21" s="1"/>
  <c r="N51" i="9"/>
  <c r="O222" i="21" s="1"/>
  <c r="M51" i="9"/>
  <c r="N222" i="21" s="1"/>
  <c r="L51" i="9"/>
  <c r="M222" i="21" s="1"/>
  <c r="AS222" i="21" s="1"/>
  <c r="AT222" i="21" s="1"/>
  <c r="AU222" i="21" s="1"/>
  <c r="K51" i="9"/>
  <c r="L222" i="21" s="1"/>
  <c r="J51" i="9"/>
  <c r="K222" i="21" s="1"/>
  <c r="I51" i="9"/>
  <c r="J222" i="21" s="1"/>
  <c r="AK222" i="21" s="1"/>
  <c r="AL222" i="21" s="1"/>
  <c r="AM222" i="21" s="1"/>
  <c r="H51" i="9"/>
  <c r="I222" i="21" s="1"/>
  <c r="AG222" i="21" s="1"/>
  <c r="AH222" i="21" s="1"/>
  <c r="AI222" i="21" s="1"/>
  <c r="G51" i="9"/>
  <c r="H222" i="21" s="1"/>
  <c r="F51" i="9"/>
  <c r="G222" i="21" s="1"/>
  <c r="E51" i="9"/>
  <c r="F222" i="21" s="1"/>
  <c r="AO222" i="21" s="1"/>
  <c r="AP222" i="21" s="1"/>
  <c r="AQ222" i="21" s="1"/>
  <c r="D51" i="9"/>
  <c r="E222" i="21" s="1"/>
  <c r="AW222" i="21" s="1"/>
  <c r="AX222" i="21" s="1"/>
  <c r="AY222" i="21" s="1"/>
  <c r="C51" i="9"/>
  <c r="D222" i="21" s="1"/>
  <c r="B51" i="9"/>
  <c r="B222" i="21" s="1"/>
  <c r="A51" i="9"/>
  <c r="A222" i="21" s="1"/>
  <c r="P50" i="9"/>
  <c r="Q221" i="21" s="1"/>
  <c r="O50" i="9"/>
  <c r="P221" i="21" s="1"/>
  <c r="N50" i="9"/>
  <c r="O221" i="21" s="1"/>
  <c r="M50" i="9"/>
  <c r="N221" i="21" s="1"/>
  <c r="L50" i="9"/>
  <c r="M221" i="21" s="1"/>
  <c r="AS221" i="21" s="1"/>
  <c r="AT221" i="21" s="1"/>
  <c r="AU221" i="21" s="1"/>
  <c r="K50" i="9"/>
  <c r="L221" i="21" s="1"/>
  <c r="J50" i="9"/>
  <c r="K221" i="21" s="1"/>
  <c r="I50" i="9"/>
  <c r="J221" i="21" s="1"/>
  <c r="AK221" i="21" s="1"/>
  <c r="AL221" i="21" s="1"/>
  <c r="AM221" i="21" s="1"/>
  <c r="H50" i="9"/>
  <c r="I221" i="21" s="1"/>
  <c r="AG221" i="21" s="1"/>
  <c r="AH221" i="21" s="1"/>
  <c r="AI221" i="21" s="1"/>
  <c r="G50" i="9"/>
  <c r="H221" i="21" s="1"/>
  <c r="F50" i="9"/>
  <c r="G221" i="21" s="1"/>
  <c r="E50" i="9"/>
  <c r="F221" i="21" s="1"/>
  <c r="AO221" i="21" s="1"/>
  <c r="AP221" i="21" s="1"/>
  <c r="AQ221" i="21" s="1"/>
  <c r="D50" i="9"/>
  <c r="E221" i="21" s="1"/>
  <c r="AW221" i="21" s="1"/>
  <c r="AX221" i="21" s="1"/>
  <c r="AY221" i="21" s="1"/>
  <c r="C50" i="9"/>
  <c r="D221" i="21" s="1"/>
  <c r="B50" i="9"/>
  <c r="B221" i="21" s="1"/>
  <c r="A50" i="9"/>
  <c r="A221" i="21" s="1"/>
  <c r="P49" i="9"/>
  <c r="Q220" i="21" s="1"/>
  <c r="O49" i="9"/>
  <c r="P220" i="21" s="1"/>
  <c r="N49" i="9"/>
  <c r="O220" i="21" s="1"/>
  <c r="M49" i="9"/>
  <c r="N220" i="21" s="1"/>
  <c r="L49" i="9"/>
  <c r="M220" i="21" s="1"/>
  <c r="AS220" i="21" s="1"/>
  <c r="AT220" i="21" s="1"/>
  <c r="AU220" i="21" s="1"/>
  <c r="K49" i="9"/>
  <c r="L220" i="21" s="1"/>
  <c r="J49" i="9"/>
  <c r="K220" i="21" s="1"/>
  <c r="I49" i="9"/>
  <c r="J220" i="21" s="1"/>
  <c r="AK220" i="21" s="1"/>
  <c r="AL220" i="21" s="1"/>
  <c r="AM220" i="21" s="1"/>
  <c r="H49" i="9"/>
  <c r="I220" i="21" s="1"/>
  <c r="AG220" i="21" s="1"/>
  <c r="AH220" i="21" s="1"/>
  <c r="AI220" i="21" s="1"/>
  <c r="G49" i="9"/>
  <c r="H220" i="21" s="1"/>
  <c r="F49" i="9"/>
  <c r="G220" i="21" s="1"/>
  <c r="E49" i="9"/>
  <c r="D49" i="9"/>
  <c r="E220" i="21" s="1"/>
  <c r="AW220" i="21" s="1"/>
  <c r="AX220" i="21" s="1"/>
  <c r="AY220" i="21" s="1"/>
  <c r="C49" i="9"/>
  <c r="D220" i="21" s="1"/>
  <c r="B49" i="9"/>
  <c r="B220" i="21" s="1"/>
  <c r="A49" i="9"/>
  <c r="A220" i="21" s="1"/>
  <c r="P48" i="9"/>
  <c r="Q219" i="21" s="1"/>
  <c r="O48" i="9"/>
  <c r="P219" i="21" s="1"/>
  <c r="N48" i="9"/>
  <c r="O219" i="21" s="1"/>
  <c r="M48" i="9"/>
  <c r="N219" i="21" s="1"/>
  <c r="L48" i="9"/>
  <c r="M219" i="21" s="1"/>
  <c r="AS219" i="21" s="1"/>
  <c r="AT219" i="21" s="1"/>
  <c r="AU219" i="21" s="1"/>
  <c r="K48" i="9"/>
  <c r="L219" i="21" s="1"/>
  <c r="J48" i="9"/>
  <c r="K219" i="21" s="1"/>
  <c r="I48" i="9"/>
  <c r="J219" i="21" s="1"/>
  <c r="AK219" i="21" s="1"/>
  <c r="AL219" i="21" s="1"/>
  <c r="AM219" i="21" s="1"/>
  <c r="H48" i="9"/>
  <c r="I219" i="21" s="1"/>
  <c r="AG219" i="21" s="1"/>
  <c r="AH219" i="21" s="1"/>
  <c r="AI219" i="21" s="1"/>
  <c r="G48" i="9"/>
  <c r="H219" i="21" s="1"/>
  <c r="F48" i="9"/>
  <c r="G219" i="21" s="1"/>
  <c r="E48" i="9"/>
  <c r="F219" i="21" s="1"/>
  <c r="AO219" i="21" s="1"/>
  <c r="AP219" i="21" s="1"/>
  <c r="AQ219" i="21" s="1"/>
  <c r="D48" i="9"/>
  <c r="E219" i="21" s="1"/>
  <c r="AW219" i="21" s="1"/>
  <c r="AX219" i="21" s="1"/>
  <c r="AY219" i="21" s="1"/>
  <c r="C48" i="9"/>
  <c r="D219" i="21" s="1"/>
  <c r="B48" i="9"/>
  <c r="B219" i="21" s="1"/>
  <c r="A48" i="9"/>
  <c r="A219" i="21" s="1"/>
  <c r="P47" i="9"/>
  <c r="Q218" i="21" s="1"/>
  <c r="O47" i="9"/>
  <c r="P218" i="21" s="1"/>
  <c r="N47" i="9"/>
  <c r="O218" i="21" s="1"/>
  <c r="M47" i="9"/>
  <c r="N218" i="21" s="1"/>
  <c r="L47" i="9"/>
  <c r="M218" i="21" s="1"/>
  <c r="AS218" i="21" s="1"/>
  <c r="AT218" i="21" s="1"/>
  <c r="AU218" i="21" s="1"/>
  <c r="K47" i="9"/>
  <c r="L218" i="21" s="1"/>
  <c r="J47" i="9"/>
  <c r="K218" i="21" s="1"/>
  <c r="I47" i="9"/>
  <c r="J218" i="21" s="1"/>
  <c r="AK218" i="21" s="1"/>
  <c r="AL218" i="21" s="1"/>
  <c r="AM218" i="21" s="1"/>
  <c r="H47" i="9"/>
  <c r="I218" i="21" s="1"/>
  <c r="AG218" i="21" s="1"/>
  <c r="AH218" i="21" s="1"/>
  <c r="AI218" i="21" s="1"/>
  <c r="G47" i="9"/>
  <c r="H218" i="21" s="1"/>
  <c r="F47" i="9"/>
  <c r="G218" i="21" s="1"/>
  <c r="E47" i="9"/>
  <c r="F218" i="21" s="1"/>
  <c r="AO218" i="21" s="1"/>
  <c r="AP218" i="21" s="1"/>
  <c r="AQ218" i="21" s="1"/>
  <c r="D47" i="9"/>
  <c r="E218" i="21" s="1"/>
  <c r="AW218" i="21" s="1"/>
  <c r="AX218" i="21" s="1"/>
  <c r="AY218" i="21" s="1"/>
  <c r="C47" i="9"/>
  <c r="D218" i="21" s="1"/>
  <c r="B47" i="9"/>
  <c r="B218" i="21" s="1"/>
  <c r="A47" i="9"/>
  <c r="A218" i="21" s="1"/>
  <c r="P46" i="9"/>
  <c r="Q217" i="21" s="1"/>
  <c r="O46" i="9"/>
  <c r="P217" i="21" s="1"/>
  <c r="N46" i="9"/>
  <c r="O217" i="21" s="1"/>
  <c r="M46" i="9"/>
  <c r="N217" i="21" s="1"/>
  <c r="L46" i="9"/>
  <c r="M217" i="21" s="1"/>
  <c r="AS217" i="21" s="1"/>
  <c r="AT217" i="21" s="1"/>
  <c r="AU217" i="21" s="1"/>
  <c r="K46" i="9"/>
  <c r="L217" i="21" s="1"/>
  <c r="J46" i="9"/>
  <c r="K217" i="21" s="1"/>
  <c r="I46" i="9"/>
  <c r="J217" i="21" s="1"/>
  <c r="AK217" i="21" s="1"/>
  <c r="AL217" i="21" s="1"/>
  <c r="AM217" i="21" s="1"/>
  <c r="H46" i="9"/>
  <c r="I217" i="21" s="1"/>
  <c r="AG217" i="21" s="1"/>
  <c r="AH217" i="21" s="1"/>
  <c r="AI217" i="21" s="1"/>
  <c r="G46" i="9"/>
  <c r="H217" i="21" s="1"/>
  <c r="F46" i="9"/>
  <c r="G217" i="21" s="1"/>
  <c r="E46" i="9"/>
  <c r="D46" i="9"/>
  <c r="E217" i="21" s="1"/>
  <c r="AW217" i="21" s="1"/>
  <c r="AX217" i="21" s="1"/>
  <c r="AY217" i="21" s="1"/>
  <c r="C46" i="9"/>
  <c r="D217" i="21" s="1"/>
  <c r="B46" i="9"/>
  <c r="B217" i="21" s="1"/>
  <c r="A46" i="9"/>
  <c r="A217" i="21" s="1"/>
  <c r="P45" i="9"/>
  <c r="Q216" i="21" s="1"/>
  <c r="O45" i="9"/>
  <c r="P216" i="21" s="1"/>
  <c r="N45" i="9"/>
  <c r="O216" i="21" s="1"/>
  <c r="M45" i="9"/>
  <c r="N216" i="21" s="1"/>
  <c r="L45" i="9"/>
  <c r="M216" i="21" s="1"/>
  <c r="AS216" i="21" s="1"/>
  <c r="AT216" i="21" s="1"/>
  <c r="AU216" i="21" s="1"/>
  <c r="K45" i="9"/>
  <c r="L216" i="21" s="1"/>
  <c r="J45" i="9"/>
  <c r="K216" i="21" s="1"/>
  <c r="I45" i="9"/>
  <c r="J216" i="21" s="1"/>
  <c r="AK216" i="21" s="1"/>
  <c r="AL216" i="21" s="1"/>
  <c r="AM216" i="21" s="1"/>
  <c r="H45" i="9"/>
  <c r="I216" i="21" s="1"/>
  <c r="AG216" i="21" s="1"/>
  <c r="AH216" i="21" s="1"/>
  <c r="AI216" i="21" s="1"/>
  <c r="G45" i="9"/>
  <c r="H216" i="21" s="1"/>
  <c r="F45" i="9"/>
  <c r="G216" i="21" s="1"/>
  <c r="E45" i="9"/>
  <c r="F216" i="21" s="1"/>
  <c r="AO216" i="21" s="1"/>
  <c r="AP216" i="21" s="1"/>
  <c r="AQ216" i="21" s="1"/>
  <c r="D45" i="9"/>
  <c r="E216" i="21" s="1"/>
  <c r="AW216" i="21" s="1"/>
  <c r="AX216" i="21" s="1"/>
  <c r="AY216" i="21" s="1"/>
  <c r="C45" i="9"/>
  <c r="D216" i="21" s="1"/>
  <c r="B45" i="9"/>
  <c r="B216" i="21" s="1"/>
  <c r="A45" i="9"/>
  <c r="A216" i="21" s="1"/>
  <c r="R44" i="9"/>
  <c r="S215" i="21" s="1"/>
  <c r="P44" i="9"/>
  <c r="Q215" i="21" s="1"/>
  <c r="O44" i="9"/>
  <c r="P215" i="21" s="1"/>
  <c r="N44" i="9"/>
  <c r="O215" i="21" s="1"/>
  <c r="M44" i="9"/>
  <c r="N215" i="21" s="1"/>
  <c r="L44" i="9"/>
  <c r="M215" i="21" s="1"/>
  <c r="AS215" i="21" s="1"/>
  <c r="AT215" i="21" s="1"/>
  <c r="AU215" i="21" s="1"/>
  <c r="K44" i="9"/>
  <c r="L215" i="21" s="1"/>
  <c r="J44" i="9"/>
  <c r="K215" i="21" s="1"/>
  <c r="I44" i="9"/>
  <c r="J215" i="21" s="1"/>
  <c r="AK215" i="21" s="1"/>
  <c r="AL215" i="21" s="1"/>
  <c r="AM215" i="21" s="1"/>
  <c r="H44" i="9"/>
  <c r="I215" i="21" s="1"/>
  <c r="AG215" i="21" s="1"/>
  <c r="AH215" i="21" s="1"/>
  <c r="AI215" i="21" s="1"/>
  <c r="G44" i="9"/>
  <c r="H215" i="21" s="1"/>
  <c r="F44" i="9"/>
  <c r="G215" i="21" s="1"/>
  <c r="E44" i="9"/>
  <c r="F215" i="21" s="1"/>
  <c r="AO215" i="21" s="1"/>
  <c r="AP215" i="21" s="1"/>
  <c r="AQ215" i="21" s="1"/>
  <c r="D44" i="9"/>
  <c r="E215" i="21" s="1"/>
  <c r="AW215" i="21" s="1"/>
  <c r="AX215" i="21" s="1"/>
  <c r="AY215" i="21" s="1"/>
  <c r="C44" i="9"/>
  <c r="D215" i="21" s="1"/>
  <c r="B44" i="9"/>
  <c r="B215" i="21" s="1"/>
  <c r="A44" i="9"/>
  <c r="A215" i="21" s="1"/>
  <c r="P43" i="9"/>
  <c r="Q214" i="21" s="1"/>
  <c r="O43" i="9"/>
  <c r="P214" i="21" s="1"/>
  <c r="N43" i="9"/>
  <c r="O214" i="21" s="1"/>
  <c r="M43" i="9"/>
  <c r="N214" i="21" s="1"/>
  <c r="L43" i="9"/>
  <c r="M214" i="21" s="1"/>
  <c r="AS214" i="21" s="1"/>
  <c r="AT214" i="21" s="1"/>
  <c r="AU214" i="21" s="1"/>
  <c r="K43" i="9"/>
  <c r="L214" i="21" s="1"/>
  <c r="J43" i="9"/>
  <c r="K214" i="21" s="1"/>
  <c r="I43" i="9"/>
  <c r="J214" i="21" s="1"/>
  <c r="AK214" i="21" s="1"/>
  <c r="AL214" i="21" s="1"/>
  <c r="AM214" i="21" s="1"/>
  <c r="H43" i="9"/>
  <c r="I214" i="21" s="1"/>
  <c r="AG214" i="21" s="1"/>
  <c r="AH214" i="21" s="1"/>
  <c r="AI214" i="21" s="1"/>
  <c r="G43" i="9"/>
  <c r="H214" i="21" s="1"/>
  <c r="F43" i="9"/>
  <c r="G214" i="21" s="1"/>
  <c r="E43" i="9"/>
  <c r="D43" i="9"/>
  <c r="E214" i="21" s="1"/>
  <c r="AW214" i="21" s="1"/>
  <c r="AX214" i="21" s="1"/>
  <c r="AY214" i="21" s="1"/>
  <c r="C43" i="9"/>
  <c r="D214" i="21" s="1"/>
  <c r="B43" i="9"/>
  <c r="B214" i="21" s="1"/>
  <c r="A43" i="9"/>
  <c r="A214" i="21" s="1"/>
  <c r="P42" i="9"/>
  <c r="Q213" i="21" s="1"/>
  <c r="O42" i="9"/>
  <c r="P213" i="21" s="1"/>
  <c r="N42" i="9"/>
  <c r="O213" i="21" s="1"/>
  <c r="M42" i="9"/>
  <c r="N213" i="21" s="1"/>
  <c r="L42" i="9"/>
  <c r="M213" i="21" s="1"/>
  <c r="AS213" i="21" s="1"/>
  <c r="AT213" i="21" s="1"/>
  <c r="AU213" i="21" s="1"/>
  <c r="K42" i="9"/>
  <c r="L213" i="21" s="1"/>
  <c r="J42" i="9"/>
  <c r="K213" i="21" s="1"/>
  <c r="I42" i="9"/>
  <c r="J213" i="21" s="1"/>
  <c r="AK213" i="21" s="1"/>
  <c r="AL213" i="21" s="1"/>
  <c r="AM213" i="21" s="1"/>
  <c r="H42" i="9"/>
  <c r="I213" i="21" s="1"/>
  <c r="AG213" i="21" s="1"/>
  <c r="AH213" i="21" s="1"/>
  <c r="AI213" i="21" s="1"/>
  <c r="G42" i="9"/>
  <c r="H213" i="21" s="1"/>
  <c r="F42" i="9"/>
  <c r="G213" i="21" s="1"/>
  <c r="E42" i="9"/>
  <c r="F213" i="21" s="1"/>
  <c r="AO213" i="21" s="1"/>
  <c r="AP213" i="21" s="1"/>
  <c r="AQ213" i="21" s="1"/>
  <c r="D42" i="9"/>
  <c r="E213" i="21" s="1"/>
  <c r="AW213" i="21" s="1"/>
  <c r="AX213" i="21" s="1"/>
  <c r="AY213" i="21" s="1"/>
  <c r="C42" i="9"/>
  <c r="D213" i="21" s="1"/>
  <c r="B42" i="9"/>
  <c r="B213" i="21" s="1"/>
  <c r="A42" i="9"/>
  <c r="A213" i="21" s="1"/>
  <c r="P41" i="9"/>
  <c r="Q212" i="21" s="1"/>
  <c r="O41" i="9"/>
  <c r="P212" i="21" s="1"/>
  <c r="N41" i="9"/>
  <c r="O212" i="21" s="1"/>
  <c r="M41" i="9"/>
  <c r="N212" i="21" s="1"/>
  <c r="L41" i="9"/>
  <c r="M212" i="21" s="1"/>
  <c r="AS212" i="21" s="1"/>
  <c r="AT212" i="21" s="1"/>
  <c r="AU212" i="21" s="1"/>
  <c r="K41" i="9"/>
  <c r="L212" i="21" s="1"/>
  <c r="J41" i="9"/>
  <c r="K212" i="21" s="1"/>
  <c r="I41" i="9"/>
  <c r="J212" i="21" s="1"/>
  <c r="AK212" i="21" s="1"/>
  <c r="AL212" i="21" s="1"/>
  <c r="AM212" i="21" s="1"/>
  <c r="H41" i="9"/>
  <c r="I212" i="21" s="1"/>
  <c r="AG212" i="21" s="1"/>
  <c r="AH212" i="21" s="1"/>
  <c r="AI212" i="21" s="1"/>
  <c r="G41" i="9"/>
  <c r="H212" i="21" s="1"/>
  <c r="F41" i="9"/>
  <c r="G212" i="21" s="1"/>
  <c r="E41" i="9"/>
  <c r="F212" i="21" s="1"/>
  <c r="AO212" i="21" s="1"/>
  <c r="AP212" i="21" s="1"/>
  <c r="AQ212" i="21" s="1"/>
  <c r="D41" i="9"/>
  <c r="E212" i="21" s="1"/>
  <c r="AW212" i="21" s="1"/>
  <c r="AX212" i="21" s="1"/>
  <c r="AY212" i="21" s="1"/>
  <c r="C41" i="9"/>
  <c r="D212" i="21" s="1"/>
  <c r="B41" i="9"/>
  <c r="B212" i="21" s="1"/>
  <c r="A41" i="9"/>
  <c r="A212" i="21" s="1"/>
  <c r="P40" i="9"/>
  <c r="Q211" i="21" s="1"/>
  <c r="O40" i="9"/>
  <c r="P211" i="21" s="1"/>
  <c r="N40" i="9"/>
  <c r="O211" i="21" s="1"/>
  <c r="M40" i="9"/>
  <c r="N211" i="21" s="1"/>
  <c r="L40" i="9"/>
  <c r="M211" i="21" s="1"/>
  <c r="AS211" i="21" s="1"/>
  <c r="AT211" i="21" s="1"/>
  <c r="AU211" i="21" s="1"/>
  <c r="K40" i="9"/>
  <c r="L211" i="21" s="1"/>
  <c r="J40" i="9"/>
  <c r="K211" i="21" s="1"/>
  <c r="I40" i="9"/>
  <c r="J211" i="21" s="1"/>
  <c r="AK211" i="21" s="1"/>
  <c r="AL211" i="21" s="1"/>
  <c r="AM211" i="21" s="1"/>
  <c r="H40" i="9"/>
  <c r="I211" i="21" s="1"/>
  <c r="AG211" i="21" s="1"/>
  <c r="AH211" i="21" s="1"/>
  <c r="AI211" i="21" s="1"/>
  <c r="G40" i="9"/>
  <c r="H211" i="21" s="1"/>
  <c r="F40" i="9"/>
  <c r="G211" i="21" s="1"/>
  <c r="E40" i="9"/>
  <c r="D40" i="9"/>
  <c r="E211" i="21" s="1"/>
  <c r="AW211" i="21" s="1"/>
  <c r="AX211" i="21" s="1"/>
  <c r="AY211" i="21" s="1"/>
  <c r="C40" i="9"/>
  <c r="D211" i="21" s="1"/>
  <c r="B40" i="9"/>
  <c r="B211" i="21" s="1"/>
  <c r="A40" i="9"/>
  <c r="A211" i="21" s="1"/>
  <c r="P39" i="9"/>
  <c r="Q210" i="21" s="1"/>
  <c r="O39" i="9"/>
  <c r="P210" i="21" s="1"/>
  <c r="N39" i="9"/>
  <c r="O210" i="21" s="1"/>
  <c r="M39" i="9"/>
  <c r="N210" i="21" s="1"/>
  <c r="L39" i="9"/>
  <c r="M210" i="21" s="1"/>
  <c r="AS210" i="21" s="1"/>
  <c r="AT210" i="21" s="1"/>
  <c r="AU210" i="21" s="1"/>
  <c r="K39" i="9"/>
  <c r="L210" i="21" s="1"/>
  <c r="J39" i="9"/>
  <c r="I39" i="9"/>
  <c r="J210" i="21" s="1"/>
  <c r="AK210" i="21" s="1"/>
  <c r="AL210" i="21" s="1"/>
  <c r="AM210" i="21" s="1"/>
  <c r="H39" i="9"/>
  <c r="I210" i="21" s="1"/>
  <c r="AG210" i="21" s="1"/>
  <c r="AH210" i="21" s="1"/>
  <c r="AI210" i="21" s="1"/>
  <c r="G39" i="9"/>
  <c r="F39" i="9"/>
  <c r="G210" i="21" s="1"/>
  <c r="E39" i="9"/>
  <c r="F210" i="21" s="1"/>
  <c r="AO210" i="21" s="1"/>
  <c r="AP210" i="21" s="1"/>
  <c r="AQ210" i="21" s="1"/>
  <c r="D39" i="9"/>
  <c r="E210" i="21" s="1"/>
  <c r="AW210" i="21" s="1"/>
  <c r="AX210" i="21" s="1"/>
  <c r="AY210" i="21" s="1"/>
  <c r="C39" i="9"/>
  <c r="D210" i="21" s="1"/>
  <c r="B39" i="9"/>
  <c r="B210" i="21" s="1"/>
  <c r="A39" i="9"/>
  <c r="A210" i="21" s="1"/>
  <c r="P38" i="9"/>
  <c r="Q209" i="21" s="1"/>
  <c r="O38" i="9"/>
  <c r="P209" i="21" s="1"/>
  <c r="N38" i="9"/>
  <c r="O209" i="21" s="1"/>
  <c r="M38" i="9"/>
  <c r="N209" i="21" s="1"/>
  <c r="L38" i="9"/>
  <c r="M209" i="21" s="1"/>
  <c r="AS209" i="21" s="1"/>
  <c r="AT209" i="21" s="1"/>
  <c r="AU209" i="21" s="1"/>
  <c r="K38" i="9"/>
  <c r="L209" i="21" s="1"/>
  <c r="J38" i="9"/>
  <c r="K209" i="21" s="1"/>
  <c r="I38" i="9"/>
  <c r="J209" i="21" s="1"/>
  <c r="AK209" i="21" s="1"/>
  <c r="AL209" i="21" s="1"/>
  <c r="AM209" i="21" s="1"/>
  <c r="H38" i="9"/>
  <c r="I209" i="21" s="1"/>
  <c r="AG209" i="21" s="1"/>
  <c r="AH209" i="21" s="1"/>
  <c r="AI209" i="21" s="1"/>
  <c r="G38" i="9"/>
  <c r="H209" i="21" s="1"/>
  <c r="F38" i="9"/>
  <c r="E38" i="9"/>
  <c r="F209" i="21" s="1"/>
  <c r="AO209" i="21" s="1"/>
  <c r="AP209" i="21" s="1"/>
  <c r="AQ209" i="21" s="1"/>
  <c r="D38" i="9"/>
  <c r="E209" i="21" s="1"/>
  <c r="AW209" i="21" s="1"/>
  <c r="AX209" i="21" s="1"/>
  <c r="AY209" i="21" s="1"/>
  <c r="C38" i="9"/>
  <c r="D209" i="21" s="1"/>
  <c r="B38" i="9"/>
  <c r="B209" i="21" s="1"/>
  <c r="A38" i="9"/>
  <c r="A209" i="21" s="1"/>
  <c r="P37" i="9"/>
  <c r="Q208" i="21" s="1"/>
  <c r="O37" i="9"/>
  <c r="P208" i="21" s="1"/>
  <c r="N37" i="9"/>
  <c r="M37" i="9"/>
  <c r="N208" i="21" s="1"/>
  <c r="L37" i="9"/>
  <c r="M208" i="21" s="1"/>
  <c r="AS208" i="21" s="1"/>
  <c r="AT208" i="21" s="1"/>
  <c r="AU208" i="21" s="1"/>
  <c r="K37" i="9"/>
  <c r="L208" i="21" s="1"/>
  <c r="J37" i="9"/>
  <c r="K208" i="21" s="1"/>
  <c r="I37" i="9"/>
  <c r="J208" i="21" s="1"/>
  <c r="AK208" i="21" s="1"/>
  <c r="AL208" i="21" s="1"/>
  <c r="AM208" i="21" s="1"/>
  <c r="H37" i="9"/>
  <c r="I208" i="21" s="1"/>
  <c r="AG208" i="21" s="1"/>
  <c r="AH208" i="21" s="1"/>
  <c r="AI208" i="21" s="1"/>
  <c r="G37" i="9"/>
  <c r="H208" i="21" s="1"/>
  <c r="F37" i="9"/>
  <c r="G208" i="21" s="1"/>
  <c r="E37" i="9"/>
  <c r="D37" i="9"/>
  <c r="E208" i="21" s="1"/>
  <c r="AW208" i="21" s="1"/>
  <c r="AX208" i="21" s="1"/>
  <c r="AY208" i="21" s="1"/>
  <c r="C37" i="9"/>
  <c r="D208" i="21" s="1"/>
  <c r="B37" i="9"/>
  <c r="B208" i="21" s="1"/>
  <c r="A37" i="9"/>
  <c r="A208" i="21" s="1"/>
  <c r="IV33" i="9"/>
  <c r="IU33" i="9"/>
  <c r="IT33" i="9"/>
  <c r="IS33" i="9"/>
  <c r="IR33" i="9"/>
  <c r="IQ33" i="9"/>
  <c r="IP33" i="9"/>
  <c r="IO33" i="9"/>
  <c r="IN33" i="9"/>
  <c r="IM33" i="9"/>
  <c r="IL33" i="9"/>
  <c r="IK33" i="9"/>
  <c r="IJ33" i="9"/>
  <c r="II33" i="9"/>
  <c r="IH33" i="9"/>
  <c r="IG33" i="9"/>
  <c r="IE33" i="9"/>
  <c r="ID33" i="9"/>
  <c r="IC33" i="9"/>
  <c r="IB33" i="9"/>
  <c r="IA33" i="9"/>
  <c r="HZ33" i="9"/>
  <c r="HY33" i="9"/>
  <c r="HX33" i="9"/>
  <c r="HW33" i="9"/>
  <c r="HV33" i="9"/>
  <c r="HU33" i="9"/>
  <c r="HT33" i="9"/>
  <c r="HS33" i="9"/>
  <c r="HR33" i="9"/>
  <c r="HQ33" i="9"/>
  <c r="HP33" i="9"/>
  <c r="HN33" i="9"/>
  <c r="HM33" i="9"/>
  <c r="HL33" i="9"/>
  <c r="HK33" i="9"/>
  <c r="HJ33" i="9"/>
  <c r="HI33" i="9"/>
  <c r="HH33" i="9"/>
  <c r="HG33" i="9"/>
  <c r="HF33" i="9"/>
  <c r="HE33" i="9"/>
  <c r="HD33" i="9"/>
  <c r="HC33" i="9"/>
  <c r="HB33" i="9"/>
  <c r="HA33" i="9"/>
  <c r="GZ33" i="9"/>
  <c r="GY33" i="9"/>
  <c r="GW33" i="9"/>
  <c r="GV33" i="9"/>
  <c r="GU33" i="9"/>
  <c r="GT33" i="9"/>
  <c r="GS33" i="9"/>
  <c r="GR33" i="9"/>
  <c r="GQ33" i="9"/>
  <c r="GP33" i="9"/>
  <c r="GO33" i="9"/>
  <c r="GN33" i="9"/>
  <c r="GM33" i="9"/>
  <c r="GL33" i="9"/>
  <c r="GK33" i="9"/>
  <c r="GJ33" i="9"/>
  <c r="GI33" i="9"/>
  <c r="GH33" i="9"/>
  <c r="GF33" i="9"/>
  <c r="GE33" i="9"/>
  <c r="GD33" i="9"/>
  <c r="GC33" i="9"/>
  <c r="GB33" i="9"/>
  <c r="GA33" i="9"/>
  <c r="FZ33" i="9"/>
  <c r="FY33" i="9"/>
  <c r="FX33" i="9"/>
  <c r="FW33" i="9"/>
  <c r="FV33" i="9"/>
  <c r="FU33" i="9"/>
  <c r="FT33" i="9"/>
  <c r="FS33" i="9"/>
  <c r="FR33" i="9"/>
  <c r="FQ33" i="9"/>
  <c r="FO33" i="9"/>
  <c r="FN33" i="9"/>
  <c r="FM33" i="9"/>
  <c r="FL33" i="9"/>
  <c r="FK33" i="9"/>
  <c r="FJ33" i="9"/>
  <c r="FI33" i="9"/>
  <c r="FH33" i="9"/>
  <c r="FG33" i="9"/>
  <c r="FF33" i="9"/>
  <c r="FE33" i="9"/>
  <c r="FD33" i="9"/>
  <c r="FC33" i="9"/>
  <c r="FB33" i="9"/>
  <c r="FA33" i="9"/>
  <c r="EZ33" i="9"/>
  <c r="EX33" i="9"/>
  <c r="EW33" i="9"/>
  <c r="EV33" i="9"/>
  <c r="EU33" i="9"/>
  <c r="ET33" i="9"/>
  <c r="ES33" i="9"/>
  <c r="ER33" i="9"/>
  <c r="EQ33" i="9"/>
  <c r="EP33" i="9"/>
  <c r="EO33" i="9"/>
  <c r="EN33" i="9"/>
  <c r="EM33" i="9"/>
  <c r="EL33" i="9"/>
  <c r="EK33" i="9"/>
  <c r="EJ33" i="9"/>
  <c r="EI33" i="9"/>
  <c r="EG33" i="9"/>
  <c r="EF33" i="9"/>
  <c r="EE33" i="9"/>
  <c r="ED33" i="9"/>
  <c r="EC33" i="9"/>
  <c r="EB33" i="9"/>
  <c r="EA33" i="9"/>
  <c r="DZ33" i="9"/>
  <c r="DY33" i="9"/>
  <c r="DX33" i="9"/>
  <c r="DW33" i="9"/>
  <c r="DV33" i="9"/>
  <c r="DU33" i="9"/>
  <c r="DT33" i="9"/>
  <c r="DS33" i="9"/>
  <c r="DR33" i="9"/>
  <c r="DP33" i="9"/>
  <c r="DO33" i="9"/>
  <c r="DN33" i="9"/>
  <c r="DM33" i="9"/>
  <c r="DL33" i="9"/>
  <c r="DK33" i="9"/>
  <c r="DJ33" i="9"/>
  <c r="DI33" i="9"/>
  <c r="DH33" i="9"/>
  <c r="DG33" i="9"/>
  <c r="DF33" i="9"/>
  <c r="DE33" i="9"/>
  <c r="DD33" i="9"/>
  <c r="DC33" i="9"/>
  <c r="DB33" i="9"/>
  <c r="DA33" i="9"/>
  <c r="CY33" i="9"/>
  <c r="CX33" i="9"/>
  <c r="CW33" i="9"/>
  <c r="CV33" i="9"/>
  <c r="CU33" i="9"/>
  <c r="CT33" i="9"/>
  <c r="CS33" i="9"/>
  <c r="CR33" i="9"/>
  <c r="CQ33" i="9"/>
  <c r="CP33" i="9"/>
  <c r="CO33" i="9"/>
  <c r="CN33" i="9"/>
  <c r="CM33" i="9"/>
  <c r="CL33" i="9"/>
  <c r="CK33" i="9"/>
  <c r="CJ33" i="9"/>
  <c r="CH33" i="9"/>
  <c r="CG33" i="9"/>
  <c r="CF33" i="9"/>
  <c r="CE33" i="9"/>
  <c r="CD33" i="9"/>
  <c r="CC33" i="9"/>
  <c r="CB33" i="9"/>
  <c r="CA33" i="9"/>
  <c r="BZ33" i="9"/>
  <c r="BY33" i="9"/>
  <c r="BX33" i="9"/>
  <c r="BW33" i="9"/>
  <c r="BV33" i="9"/>
  <c r="BU33" i="9"/>
  <c r="BT33" i="9"/>
  <c r="BS33" i="9"/>
  <c r="BQ33" i="9"/>
  <c r="BP33" i="9"/>
  <c r="BO33" i="9"/>
  <c r="BN33" i="9"/>
  <c r="BM33" i="9"/>
  <c r="BL33" i="9"/>
  <c r="BK33" i="9"/>
  <c r="BJ33" i="9"/>
  <c r="BI33" i="9"/>
  <c r="BH33" i="9"/>
  <c r="BG33" i="9"/>
  <c r="BF33" i="9"/>
  <c r="BE33" i="9"/>
  <c r="BD33" i="9"/>
  <c r="BC33" i="9"/>
  <c r="BB33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AI32" i="9"/>
  <c r="AH32" i="9"/>
  <c r="R32" i="9"/>
  <c r="R61" i="9" s="1"/>
  <c r="S232" i="21" s="1"/>
  <c r="Q32" i="9"/>
  <c r="AI31" i="9"/>
  <c r="AH31" i="9"/>
  <c r="R31" i="9"/>
  <c r="Q31" i="9"/>
  <c r="AI30" i="9"/>
  <c r="AH30" i="9"/>
  <c r="R30" i="9"/>
  <c r="Q30" i="9"/>
  <c r="Q59" i="9" s="1"/>
  <c r="AI29" i="9"/>
  <c r="AH29" i="9"/>
  <c r="R29" i="9"/>
  <c r="R58" i="9" s="1"/>
  <c r="S229" i="21" s="1"/>
  <c r="Q29" i="9"/>
  <c r="AI28" i="9"/>
  <c r="AH28" i="9"/>
  <c r="R28" i="9"/>
  <c r="Q28" i="9"/>
  <c r="AI27" i="9"/>
  <c r="AH27" i="9"/>
  <c r="R27" i="9"/>
  <c r="R56" i="9" s="1"/>
  <c r="S227" i="21" s="1"/>
  <c r="Q27" i="9"/>
  <c r="Q56" i="9" s="1"/>
  <c r="AI26" i="9"/>
  <c r="AH26" i="9"/>
  <c r="R26" i="9"/>
  <c r="R55" i="9" s="1"/>
  <c r="S226" i="21" s="1"/>
  <c r="Q26" i="9"/>
  <c r="Q55" i="9" s="1"/>
  <c r="AI25" i="9"/>
  <c r="AH25" i="9"/>
  <c r="R25" i="9"/>
  <c r="Q25" i="9"/>
  <c r="AI24" i="9"/>
  <c r="R53" i="9" s="1"/>
  <c r="S224" i="21" s="1"/>
  <c r="AH24" i="9"/>
  <c r="R24" i="9"/>
  <c r="Q24" i="9"/>
  <c r="Q53" i="9" s="1"/>
  <c r="AI23" i="9"/>
  <c r="AH23" i="9"/>
  <c r="R23" i="9"/>
  <c r="R52" i="9" s="1"/>
  <c r="S223" i="21" s="1"/>
  <c r="Q23" i="9"/>
  <c r="AI22" i="9"/>
  <c r="AH22" i="9"/>
  <c r="R22" i="9"/>
  <c r="Q22" i="9"/>
  <c r="AI21" i="9"/>
  <c r="AH21" i="9"/>
  <c r="R21" i="9"/>
  <c r="R50" i="9" s="1"/>
  <c r="S221" i="21" s="1"/>
  <c r="Q21" i="9"/>
  <c r="Q50" i="9" s="1"/>
  <c r="AI20" i="9"/>
  <c r="AH20" i="9"/>
  <c r="R20" i="9"/>
  <c r="R49" i="9" s="1"/>
  <c r="S220" i="21" s="1"/>
  <c r="Q20" i="9"/>
  <c r="AI19" i="9"/>
  <c r="AH19" i="9"/>
  <c r="R19" i="9"/>
  <c r="Q19" i="9"/>
  <c r="AI18" i="9"/>
  <c r="AH18" i="9"/>
  <c r="R18" i="9"/>
  <c r="R47" i="9" s="1"/>
  <c r="S218" i="21" s="1"/>
  <c r="Q18" i="9"/>
  <c r="Q47" i="9" s="1"/>
  <c r="AI17" i="9"/>
  <c r="AH17" i="9"/>
  <c r="R17" i="9"/>
  <c r="R46" i="9" s="1"/>
  <c r="S217" i="21" s="1"/>
  <c r="Q17" i="9"/>
  <c r="AI16" i="9"/>
  <c r="AH16" i="9"/>
  <c r="R16" i="9"/>
  <c r="Q16" i="9"/>
  <c r="AI15" i="9"/>
  <c r="AH15" i="9"/>
  <c r="R15" i="9"/>
  <c r="Q15" i="9"/>
  <c r="Q44" i="9" s="1"/>
  <c r="AI14" i="9"/>
  <c r="AH14" i="9"/>
  <c r="R14" i="9"/>
  <c r="R43" i="9" s="1"/>
  <c r="S214" i="21" s="1"/>
  <c r="Q14" i="9"/>
  <c r="Q43" i="9" s="1"/>
  <c r="AI13" i="9"/>
  <c r="AH13" i="9"/>
  <c r="R13" i="9"/>
  <c r="Q13" i="9"/>
  <c r="AI12" i="9"/>
  <c r="AH12" i="9"/>
  <c r="R12" i="9"/>
  <c r="R41" i="9" s="1"/>
  <c r="S212" i="21" s="1"/>
  <c r="Q12" i="9"/>
  <c r="Q41" i="9" s="1"/>
  <c r="AI11" i="9"/>
  <c r="AH11" i="9"/>
  <c r="R11" i="9"/>
  <c r="R40" i="9" s="1"/>
  <c r="S211" i="21" s="1"/>
  <c r="Q11" i="9"/>
  <c r="AI10" i="9"/>
  <c r="AH10" i="9"/>
  <c r="R10" i="9"/>
  <c r="Q10" i="9"/>
  <c r="AI9" i="9"/>
  <c r="AH9" i="9"/>
  <c r="R9" i="9"/>
  <c r="R38" i="9" s="1"/>
  <c r="S209" i="21" s="1"/>
  <c r="Q9" i="9"/>
  <c r="Q38" i="9" s="1"/>
  <c r="AI8" i="9"/>
  <c r="AH8" i="9"/>
  <c r="R8" i="9"/>
  <c r="R37" i="9" s="1"/>
  <c r="Q8" i="9"/>
  <c r="G111" i="8"/>
  <c r="G10" i="23" s="1"/>
  <c r="J10" i="23" s="1"/>
  <c r="F111" i="8"/>
  <c r="F10" i="23" s="1"/>
  <c r="E111" i="8"/>
  <c r="E10" i="23" s="1"/>
  <c r="D111" i="8"/>
  <c r="D10" i="23" s="1"/>
  <c r="C111" i="8"/>
  <c r="C10" i="23" s="1"/>
  <c r="B111" i="8"/>
  <c r="B10" i="23" s="1"/>
  <c r="CW90" i="8"/>
  <c r="I202" i="22" s="1"/>
  <c r="AC202" i="22" s="1"/>
  <c r="AD202" i="22" s="1"/>
  <c r="AE202" i="22" s="1"/>
  <c r="CV90" i="8"/>
  <c r="H202" i="22" s="1"/>
  <c r="U202" i="22" s="1"/>
  <c r="V202" i="22" s="1"/>
  <c r="W202" i="22" s="1"/>
  <c r="CU90" i="8"/>
  <c r="G202" i="22" s="1"/>
  <c r="CS90" i="8"/>
  <c r="CT90" i="8" s="1"/>
  <c r="F202" i="22" s="1"/>
  <c r="Y202" i="22" s="1"/>
  <c r="Z202" i="22" s="1"/>
  <c r="AA202" i="22" s="1"/>
  <c r="CR90" i="8"/>
  <c r="E202" i="22" s="1"/>
  <c r="CQ90" i="8"/>
  <c r="D202" i="22" s="1"/>
  <c r="Q202" i="22" s="1"/>
  <c r="R202" i="22" s="1"/>
  <c r="S202" i="22" s="1"/>
  <c r="CP90" i="8"/>
  <c r="C202" i="22" s="1"/>
  <c r="B90" i="8"/>
  <c r="A90" i="8"/>
  <c r="A202" i="22" s="1"/>
  <c r="AF202" i="22" s="1"/>
  <c r="CW89" i="8"/>
  <c r="I201" i="22" s="1"/>
  <c r="AC201" i="22" s="1"/>
  <c r="AD201" i="22" s="1"/>
  <c r="AE201" i="22" s="1"/>
  <c r="CV89" i="8"/>
  <c r="H201" i="22" s="1"/>
  <c r="U201" i="22" s="1"/>
  <c r="V201" i="22" s="1"/>
  <c r="W201" i="22" s="1"/>
  <c r="CU89" i="8"/>
  <c r="G201" i="22" s="1"/>
  <c r="CS89" i="8"/>
  <c r="CT89" i="8" s="1"/>
  <c r="F201" i="22" s="1"/>
  <c r="Y201" i="22" s="1"/>
  <c r="Z201" i="22" s="1"/>
  <c r="AA201" i="22" s="1"/>
  <c r="CR89" i="8"/>
  <c r="E201" i="22" s="1"/>
  <c r="CQ89" i="8"/>
  <c r="D201" i="22" s="1"/>
  <c r="Q201" i="22" s="1"/>
  <c r="R201" i="22" s="1"/>
  <c r="S201" i="22" s="1"/>
  <c r="CP89" i="8"/>
  <c r="C201" i="22" s="1"/>
  <c r="B89" i="8"/>
  <c r="A89" i="8"/>
  <c r="A201" i="22" s="1"/>
  <c r="AF201" i="22" s="1"/>
  <c r="CW88" i="8"/>
  <c r="I200" i="22" s="1"/>
  <c r="AC200" i="22" s="1"/>
  <c r="AD200" i="22" s="1"/>
  <c r="AE200" i="22" s="1"/>
  <c r="CV88" i="8"/>
  <c r="H200" i="22" s="1"/>
  <c r="U200" i="22" s="1"/>
  <c r="V200" i="22" s="1"/>
  <c r="W200" i="22" s="1"/>
  <c r="CU88" i="8"/>
  <c r="G200" i="22" s="1"/>
  <c r="CS88" i="8"/>
  <c r="CT88" i="8" s="1"/>
  <c r="F200" i="22" s="1"/>
  <c r="Y200" i="22" s="1"/>
  <c r="Z200" i="22" s="1"/>
  <c r="AA200" i="22" s="1"/>
  <c r="CR88" i="8"/>
  <c r="E200" i="22" s="1"/>
  <c r="CQ88" i="8"/>
  <c r="D200" i="22" s="1"/>
  <c r="Q200" i="22" s="1"/>
  <c r="R200" i="22" s="1"/>
  <c r="S200" i="22" s="1"/>
  <c r="CP88" i="8"/>
  <c r="C200" i="22" s="1"/>
  <c r="B88" i="8"/>
  <c r="A88" i="8"/>
  <c r="A200" i="22" s="1"/>
  <c r="AF200" i="22" s="1"/>
  <c r="CW87" i="8"/>
  <c r="I199" i="22" s="1"/>
  <c r="AC199" i="22" s="1"/>
  <c r="AD199" i="22" s="1"/>
  <c r="AE199" i="22" s="1"/>
  <c r="CV87" i="8"/>
  <c r="H199" i="22" s="1"/>
  <c r="U199" i="22" s="1"/>
  <c r="V199" i="22" s="1"/>
  <c r="W199" i="22" s="1"/>
  <c r="CU87" i="8"/>
  <c r="CS87" i="8"/>
  <c r="CT87" i="8" s="1"/>
  <c r="F199" i="22" s="1"/>
  <c r="Y199" i="22" s="1"/>
  <c r="Z199" i="22" s="1"/>
  <c r="AA199" i="22" s="1"/>
  <c r="CR87" i="8"/>
  <c r="E199" i="22" s="1"/>
  <c r="CQ87" i="8"/>
  <c r="D199" i="22" s="1"/>
  <c r="Q199" i="22" s="1"/>
  <c r="R199" i="22" s="1"/>
  <c r="S199" i="22" s="1"/>
  <c r="CP87" i="8"/>
  <c r="C199" i="22" s="1"/>
  <c r="B87" i="8"/>
  <c r="A87" i="8"/>
  <c r="A199" i="22" s="1"/>
  <c r="AF199" i="22" s="1"/>
  <c r="CX86" i="8"/>
  <c r="J198" i="22" s="1"/>
  <c r="M198" i="22" s="1"/>
  <c r="N198" i="22" s="1"/>
  <c r="O198" i="22" s="1"/>
  <c r="CW86" i="8"/>
  <c r="I198" i="22" s="1"/>
  <c r="AC198" i="22" s="1"/>
  <c r="AD198" i="22" s="1"/>
  <c r="AE198" i="22" s="1"/>
  <c r="CV86" i="8"/>
  <c r="H198" i="22" s="1"/>
  <c r="U198" i="22" s="1"/>
  <c r="V198" i="22" s="1"/>
  <c r="W198" i="22" s="1"/>
  <c r="CU86" i="8"/>
  <c r="G198" i="22" s="1"/>
  <c r="CT86" i="8"/>
  <c r="F198" i="22" s="1"/>
  <c r="Y198" i="22" s="1"/>
  <c r="Z198" i="22" s="1"/>
  <c r="AA198" i="22" s="1"/>
  <c r="CS86" i="8"/>
  <c r="CR86" i="8"/>
  <c r="E198" i="22" s="1"/>
  <c r="CQ86" i="8"/>
  <c r="D198" i="22" s="1"/>
  <c r="Q198" i="22" s="1"/>
  <c r="R198" i="22" s="1"/>
  <c r="S198" i="22" s="1"/>
  <c r="CP86" i="8"/>
  <c r="C198" i="22" s="1"/>
  <c r="B86" i="8"/>
  <c r="A86" i="8"/>
  <c r="A198" i="22" s="1"/>
  <c r="AF198" i="22" s="1"/>
  <c r="CW85" i="8"/>
  <c r="I197" i="22" s="1"/>
  <c r="AC197" i="22" s="1"/>
  <c r="AD197" i="22" s="1"/>
  <c r="AE197" i="22" s="1"/>
  <c r="CV85" i="8"/>
  <c r="H197" i="22" s="1"/>
  <c r="U197" i="22" s="1"/>
  <c r="V197" i="22" s="1"/>
  <c r="W197" i="22" s="1"/>
  <c r="CU85" i="8"/>
  <c r="G197" i="22" s="1"/>
  <c r="CS85" i="8"/>
  <c r="CT85" i="8" s="1"/>
  <c r="F197" i="22" s="1"/>
  <c r="Y197" i="22" s="1"/>
  <c r="Z197" i="22" s="1"/>
  <c r="AA197" i="22" s="1"/>
  <c r="CR85" i="8"/>
  <c r="E197" i="22" s="1"/>
  <c r="CQ85" i="8"/>
  <c r="D197" i="22" s="1"/>
  <c r="Q197" i="22" s="1"/>
  <c r="R197" i="22" s="1"/>
  <c r="S197" i="22" s="1"/>
  <c r="CP85" i="8"/>
  <c r="C197" i="22" s="1"/>
  <c r="B85" i="8"/>
  <c r="A85" i="8"/>
  <c r="A197" i="22" s="1"/>
  <c r="AF197" i="22" s="1"/>
  <c r="CW84" i="8"/>
  <c r="I196" i="22" s="1"/>
  <c r="AC196" i="22" s="1"/>
  <c r="AD196" i="22" s="1"/>
  <c r="AE196" i="22" s="1"/>
  <c r="CV84" i="8"/>
  <c r="H196" i="22" s="1"/>
  <c r="U196" i="22" s="1"/>
  <c r="V196" i="22" s="1"/>
  <c r="W196" i="22" s="1"/>
  <c r="CU84" i="8"/>
  <c r="G196" i="22" s="1"/>
  <c r="CT84" i="8"/>
  <c r="F196" i="22" s="1"/>
  <c r="Y196" i="22" s="1"/>
  <c r="Z196" i="22" s="1"/>
  <c r="AA196" i="22" s="1"/>
  <c r="CS84" i="8"/>
  <c r="CR84" i="8"/>
  <c r="E196" i="22" s="1"/>
  <c r="CQ84" i="8"/>
  <c r="D196" i="22" s="1"/>
  <c r="Q196" i="22" s="1"/>
  <c r="R196" i="22" s="1"/>
  <c r="S196" i="22" s="1"/>
  <c r="CP84" i="8"/>
  <c r="C196" i="22" s="1"/>
  <c r="B84" i="8"/>
  <c r="A84" i="8"/>
  <c r="A196" i="22" s="1"/>
  <c r="AF196" i="22" s="1"/>
  <c r="CW83" i="8"/>
  <c r="I195" i="22" s="1"/>
  <c r="AC195" i="22" s="1"/>
  <c r="AD195" i="22" s="1"/>
  <c r="AE195" i="22" s="1"/>
  <c r="CV83" i="8"/>
  <c r="H195" i="22" s="1"/>
  <c r="U195" i="22" s="1"/>
  <c r="V195" i="22" s="1"/>
  <c r="W195" i="22" s="1"/>
  <c r="CU83" i="8"/>
  <c r="G195" i="22" s="1"/>
  <c r="CS83" i="8"/>
  <c r="CT83" i="8" s="1"/>
  <c r="F195" i="22" s="1"/>
  <c r="Y195" i="22" s="1"/>
  <c r="Z195" i="22" s="1"/>
  <c r="AA195" i="22" s="1"/>
  <c r="CR83" i="8"/>
  <c r="E195" i="22" s="1"/>
  <c r="CQ83" i="8"/>
  <c r="D195" i="22" s="1"/>
  <c r="Q195" i="22" s="1"/>
  <c r="R195" i="22" s="1"/>
  <c r="S195" i="22" s="1"/>
  <c r="CP83" i="8"/>
  <c r="C195" i="22" s="1"/>
  <c r="B83" i="8"/>
  <c r="A83" i="8"/>
  <c r="A195" i="22" s="1"/>
  <c r="AF195" i="22" s="1"/>
  <c r="CX82" i="8"/>
  <c r="J194" i="22" s="1"/>
  <c r="M194" i="22" s="1"/>
  <c r="N194" i="22" s="1"/>
  <c r="O194" i="22" s="1"/>
  <c r="CW82" i="8"/>
  <c r="I194" i="22" s="1"/>
  <c r="AC194" i="22" s="1"/>
  <c r="AD194" i="22" s="1"/>
  <c r="AE194" i="22" s="1"/>
  <c r="CV82" i="8"/>
  <c r="H194" i="22" s="1"/>
  <c r="U194" i="22" s="1"/>
  <c r="V194" i="22" s="1"/>
  <c r="W194" i="22" s="1"/>
  <c r="CU82" i="8"/>
  <c r="G194" i="22" s="1"/>
  <c r="CS82" i="8"/>
  <c r="CT82" i="8" s="1"/>
  <c r="F194" i="22" s="1"/>
  <c r="Y194" i="22" s="1"/>
  <c r="Z194" i="22" s="1"/>
  <c r="AA194" i="22" s="1"/>
  <c r="CR82" i="8"/>
  <c r="E194" i="22" s="1"/>
  <c r="CQ82" i="8"/>
  <c r="D194" i="22" s="1"/>
  <c r="Q194" i="22" s="1"/>
  <c r="R194" i="22" s="1"/>
  <c r="S194" i="22" s="1"/>
  <c r="CP82" i="8"/>
  <c r="C194" i="22" s="1"/>
  <c r="B82" i="8"/>
  <c r="A82" i="8"/>
  <c r="A194" i="22" s="1"/>
  <c r="AF194" i="22" s="1"/>
  <c r="CX81" i="8"/>
  <c r="J193" i="22" s="1"/>
  <c r="M193" i="22" s="1"/>
  <c r="N193" i="22" s="1"/>
  <c r="O193" i="22" s="1"/>
  <c r="CW81" i="8"/>
  <c r="I193" i="22" s="1"/>
  <c r="AC193" i="22" s="1"/>
  <c r="AD193" i="22" s="1"/>
  <c r="AE193" i="22" s="1"/>
  <c r="CV81" i="8"/>
  <c r="H193" i="22" s="1"/>
  <c r="U193" i="22" s="1"/>
  <c r="V193" i="22" s="1"/>
  <c r="W193" i="22" s="1"/>
  <c r="CU81" i="8"/>
  <c r="G193" i="22" s="1"/>
  <c r="CS81" i="8"/>
  <c r="CT81" i="8" s="1"/>
  <c r="F193" i="22" s="1"/>
  <c r="Y193" i="22" s="1"/>
  <c r="Z193" i="22" s="1"/>
  <c r="AA193" i="22" s="1"/>
  <c r="CR81" i="8"/>
  <c r="E193" i="22" s="1"/>
  <c r="CQ81" i="8"/>
  <c r="D193" i="22" s="1"/>
  <c r="Q193" i="22" s="1"/>
  <c r="R193" i="22" s="1"/>
  <c r="S193" i="22" s="1"/>
  <c r="CP81" i="8"/>
  <c r="C193" i="22" s="1"/>
  <c r="B81" i="8"/>
  <c r="A81" i="8"/>
  <c r="A193" i="22" s="1"/>
  <c r="AF193" i="22" s="1"/>
  <c r="CW80" i="8"/>
  <c r="I192" i="22" s="1"/>
  <c r="AC192" i="22" s="1"/>
  <c r="AD192" i="22" s="1"/>
  <c r="AE192" i="22" s="1"/>
  <c r="CV80" i="8"/>
  <c r="H192" i="22" s="1"/>
  <c r="U192" i="22" s="1"/>
  <c r="V192" i="22" s="1"/>
  <c r="W192" i="22" s="1"/>
  <c r="CU80" i="8"/>
  <c r="CT80" i="8"/>
  <c r="F192" i="22" s="1"/>
  <c r="Y192" i="22" s="1"/>
  <c r="Z192" i="22" s="1"/>
  <c r="AA192" i="22" s="1"/>
  <c r="CS80" i="8"/>
  <c r="CR80" i="8"/>
  <c r="E192" i="22" s="1"/>
  <c r="CQ80" i="8"/>
  <c r="D192" i="22" s="1"/>
  <c r="Q192" i="22" s="1"/>
  <c r="R192" i="22" s="1"/>
  <c r="S192" i="22" s="1"/>
  <c r="CP80" i="8"/>
  <c r="C192" i="22" s="1"/>
  <c r="B80" i="8"/>
  <c r="A80" i="8"/>
  <c r="A192" i="22" s="1"/>
  <c r="AF192" i="22" s="1"/>
  <c r="CW79" i="8"/>
  <c r="I191" i="22" s="1"/>
  <c r="AC191" i="22" s="1"/>
  <c r="AD191" i="22" s="1"/>
  <c r="AE191" i="22" s="1"/>
  <c r="CV79" i="8"/>
  <c r="H191" i="22" s="1"/>
  <c r="U191" i="22" s="1"/>
  <c r="V191" i="22" s="1"/>
  <c r="W191" i="22" s="1"/>
  <c r="CU79" i="8"/>
  <c r="G191" i="22" s="1"/>
  <c r="CS79" i="8"/>
  <c r="CT79" i="8" s="1"/>
  <c r="F191" i="22" s="1"/>
  <c r="Y191" i="22" s="1"/>
  <c r="Z191" i="22" s="1"/>
  <c r="AA191" i="22" s="1"/>
  <c r="CR79" i="8"/>
  <c r="E191" i="22" s="1"/>
  <c r="CQ79" i="8"/>
  <c r="D191" i="22" s="1"/>
  <c r="Q191" i="22" s="1"/>
  <c r="R191" i="22" s="1"/>
  <c r="S191" i="22" s="1"/>
  <c r="CP79" i="8"/>
  <c r="C191" i="22" s="1"/>
  <c r="B79" i="8"/>
  <c r="A79" i="8"/>
  <c r="A191" i="22" s="1"/>
  <c r="AF191" i="22" s="1"/>
  <c r="CW78" i="8"/>
  <c r="I190" i="22" s="1"/>
  <c r="AC190" i="22" s="1"/>
  <c r="AD190" i="22" s="1"/>
  <c r="AE190" i="22" s="1"/>
  <c r="CV78" i="8"/>
  <c r="H190" i="22" s="1"/>
  <c r="U190" i="22" s="1"/>
  <c r="V190" i="22" s="1"/>
  <c r="W190" i="22" s="1"/>
  <c r="CU78" i="8"/>
  <c r="G190" i="22" s="1"/>
  <c r="CS78" i="8"/>
  <c r="CT78" i="8" s="1"/>
  <c r="F190" i="22" s="1"/>
  <c r="Y190" i="22" s="1"/>
  <c r="Z190" i="22" s="1"/>
  <c r="AA190" i="22" s="1"/>
  <c r="CR78" i="8"/>
  <c r="E190" i="22" s="1"/>
  <c r="CQ78" i="8"/>
  <c r="D190" i="22" s="1"/>
  <c r="Q190" i="22" s="1"/>
  <c r="R190" i="22" s="1"/>
  <c r="S190" i="22" s="1"/>
  <c r="CP78" i="8"/>
  <c r="C190" i="22" s="1"/>
  <c r="B78" i="8"/>
  <c r="A78" i="8"/>
  <c r="A190" i="22" s="1"/>
  <c r="AF190" i="22" s="1"/>
  <c r="CW77" i="8"/>
  <c r="I189" i="22" s="1"/>
  <c r="AC189" i="22" s="1"/>
  <c r="AD189" i="22" s="1"/>
  <c r="AE189" i="22" s="1"/>
  <c r="CV77" i="8"/>
  <c r="H189" i="22" s="1"/>
  <c r="U189" i="22" s="1"/>
  <c r="V189" i="22" s="1"/>
  <c r="W189" i="22" s="1"/>
  <c r="CU77" i="8"/>
  <c r="G189" i="22" s="1"/>
  <c r="CS77" i="8"/>
  <c r="CT77" i="8" s="1"/>
  <c r="F189" i="22" s="1"/>
  <c r="Y189" i="22" s="1"/>
  <c r="Z189" i="22" s="1"/>
  <c r="AA189" i="22" s="1"/>
  <c r="CR77" i="8"/>
  <c r="E189" i="22" s="1"/>
  <c r="CQ77" i="8"/>
  <c r="D189" i="22" s="1"/>
  <c r="Q189" i="22" s="1"/>
  <c r="R189" i="22" s="1"/>
  <c r="S189" i="22" s="1"/>
  <c r="CP77" i="8"/>
  <c r="C189" i="22" s="1"/>
  <c r="B77" i="8"/>
  <c r="A77" i="8"/>
  <c r="A189" i="22" s="1"/>
  <c r="AF189" i="22" s="1"/>
  <c r="CW76" i="8"/>
  <c r="I188" i="22" s="1"/>
  <c r="AC188" i="22" s="1"/>
  <c r="AD188" i="22" s="1"/>
  <c r="AE188" i="22" s="1"/>
  <c r="CV76" i="8"/>
  <c r="H188" i="22" s="1"/>
  <c r="U188" i="22" s="1"/>
  <c r="V188" i="22" s="1"/>
  <c r="W188" i="22" s="1"/>
  <c r="CU76" i="8"/>
  <c r="G188" i="22" s="1"/>
  <c r="CS76" i="8"/>
  <c r="CR76" i="8"/>
  <c r="E188" i="22" s="1"/>
  <c r="CQ76" i="8"/>
  <c r="D188" i="22" s="1"/>
  <c r="Q188" i="22" s="1"/>
  <c r="R188" i="22" s="1"/>
  <c r="S188" i="22" s="1"/>
  <c r="CP76" i="8"/>
  <c r="C188" i="22" s="1"/>
  <c r="B76" i="8"/>
  <c r="A76" i="8"/>
  <c r="A188" i="22" s="1"/>
  <c r="AF188" i="22" s="1"/>
  <c r="CW75" i="8"/>
  <c r="I187" i="22" s="1"/>
  <c r="AC187" i="22" s="1"/>
  <c r="AD187" i="22" s="1"/>
  <c r="AE187" i="22" s="1"/>
  <c r="CV75" i="8"/>
  <c r="H187" i="22" s="1"/>
  <c r="U187" i="22" s="1"/>
  <c r="V187" i="22" s="1"/>
  <c r="W187" i="22" s="1"/>
  <c r="CU75" i="8"/>
  <c r="CS75" i="8"/>
  <c r="CT75" i="8" s="1"/>
  <c r="F187" i="22" s="1"/>
  <c r="Y187" i="22" s="1"/>
  <c r="Z187" i="22" s="1"/>
  <c r="AA187" i="22" s="1"/>
  <c r="CR75" i="8"/>
  <c r="E187" i="22" s="1"/>
  <c r="CQ75" i="8"/>
  <c r="D187" i="22" s="1"/>
  <c r="Q187" i="22" s="1"/>
  <c r="R187" i="22" s="1"/>
  <c r="S187" i="22" s="1"/>
  <c r="CP75" i="8"/>
  <c r="C187" i="22" s="1"/>
  <c r="B75" i="8"/>
  <c r="A75" i="8"/>
  <c r="A187" i="22" s="1"/>
  <c r="AF187" i="22" s="1"/>
  <c r="CW74" i="8"/>
  <c r="I186" i="22" s="1"/>
  <c r="AC186" i="22" s="1"/>
  <c r="AD186" i="22" s="1"/>
  <c r="AE186" i="22" s="1"/>
  <c r="CV74" i="8"/>
  <c r="H186" i="22" s="1"/>
  <c r="U186" i="22" s="1"/>
  <c r="V186" i="22" s="1"/>
  <c r="W186" i="22" s="1"/>
  <c r="CU74" i="8"/>
  <c r="G186" i="22" s="1"/>
  <c r="CS74" i="8"/>
  <c r="CR74" i="8"/>
  <c r="E186" i="22" s="1"/>
  <c r="CQ74" i="8"/>
  <c r="D186" i="22" s="1"/>
  <c r="Q186" i="22" s="1"/>
  <c r="R186" i="22" s="1"/>
  <c r="S186" i="22" s="1"/>
  <c r="CP74" i="8"/>
  <c r="C186" i="22" s="1"/>
  <c r="B74" i="8"/>
  <c r="A74" i="8"/>
  <c r="A186" i="22" s="1"/>
  <c r="AF186" i="22" s="1"/>
  <c r="CW73" i="8"/>
  <c r="I185" i="22" s="1"/>
  <c r="AC185" i="22" s="1"/>
  <c r="AD185" i="22" s="1"/>
  <c r="AE185" i="22" s="1"/>
  <c r="CV73" i="8"/>
  <c r="H185" i="22" s="1"/>
  <c r="U185" i="22" s="1"/>
  <c r="V185" i="22" s="1"/>
  <c r="W185" i="22" s="1"/>
  <c r="CU73" i="8"/>
  <c r="G185" i="22" s="1"/>
  <c r="CS73" i="8"/>
  <c r="CT73" i="8" s="1"/>
  <c r="F185" i="22" s="1"/>
  <c r="Y185" i="22" s="1"/>
  <c r="Z185" i="22" s="1"/>
  <c r="AA185" i="22" s="1"/>
  <c r="CR73" i="8"/>
  <c r="E185" i="22" s="1"/>
  <c r="CQ73" i="8"/>
  <c r="D185" i="22" s="1"/>
  <c r="Q185" i="22" s="1"/>
  <c r="R185" i="22" s="1"/>
  <c r="S185" i="22" s="1"/>
  <c r="CP73" i="8"/>
  <c r="C185" i="22" s="1"/>
  <c r="B73" i="8"/>
  <c r="A73" i="8"/>
  <c r="A185" i="22" s="1"/>
  <c r="AF185" i="22" s="1"/>
  <c r="CW72" i="8"/>
  <c r="I184" i="22" s="1"/>
  <c r="AC184" i="22" s="1"/>
  <c r="AD184" i="22" s="1"/>
  <c r="AE184" i="22" s="1"/>
  <c r="CV72" i="8"/>
  <c r="H184" i="22" s="1"/>
  <c r="U184" i="22" s="1"/>
  <c r="V184" i="22" s="1"/>
  <c r="W184" i="22" s="1"/>
  <c r="CU72" i="8"/>
  <c r="G184" i="22" s="1"/>
  <c r="CT72" i="8"/>
  <c r="F184" i="22" s="1"/>
  <c r="Y184" i="22" s="1"/>
  <c r="Z184" i="22" s="1"/>
  <c r="AA184" i="22" s="1"/>
  <c r="CS72" i="8"/>
  <c r="CR72" i="8"/>
  <c r="E184" i="22" s="1"/>
  <c r="CQ72" i="8"/>
  <c r="D184" i="22" s="1"/>
  <c r="Q184" i="22" s="1"/>
  <c r="R184" i="22" s="1"/>
  <c r="S184" i="22" s="1"/>
  <c r="CP72" i="8"/>
  <c r="C184" i="22" s="1"/>
  <c r="B72" i="8"/>
  <c r="A72" i="8"/>
  <c r="A184" i="22" s="1"/>
  <c r="AF184" i="22" s="1"/>
  <c r="CX71" i="8"/>
  <c r="J183" i="22" s="1"/>
  <c r="M183" i="22" s="1"/>
  <c r="N183" i="22" s="1"/>
  <c r="O183" i="22" s="1"/>
  <c r="CW71" i="8"/>
  <c r="I183" i="22" s="1"/>
  <c r="AC183" i="22" s="1"/>
  <c r="AD183" i="22" s="1"/>
  <c r="AE183" i="22" s="1"/>
  <c r="CV71" i="8"/>
  <c r="H183" i="22" s="1"/>
  <c r="U183" i="22" s="1"/>
  <c r="V183" i="22" s="1"/>
  <c r="W183" i="22" s="1"/>
  <c r="CU71" i="8"/>
  <c r="G183" i="22" s="1"/>
  <c r="CS71" i="8"/>
  <c r="CT71" i="8" s="1"/>
  <c r="F183" i="22" s="1"/>
  <c r="Y183" i="22" s="1"/>
  <c r="Z183" i="22" s="1"/>
  <c r="AA183" i="22" s="1"/>
  <c r="CR71" i="8"/>
  <c r="E183" i="22" s="1"/>
  <c r="CQ71" i="8"/>
  <c r="D183" i="22" s="1"/>
  <c r="Q183" i="22" s="1"/>
  <c r="R183" i="22" s="1"/>
  <c r="S183" i="22" s="1"/>
  <c r="CP71" i="8"/>
  <c r="C183" i="22" s="1"/>
  <c r="B71" i="8"/>
  <c r="A71" i="8"/>
  <c r="A183" i="22" s="1"/>
  <c r="AF183" i="22" s="1"/>
  <c r="CX70" i="8"/>
  <c r="J182" i="22" s="1"/>
  <c r="M182" i="22" s="1"/>
  <c r="N182" i="22" s="1"/>
  <c r="O182" i="22" s="1"/>
  <c r="CW70" i="8"/>
  <c r="I182" i="22" s="1"/>
  <c r="AC182" i="22" s="1"/>
  <c r="AD182" i="22" s="1"/>
  <c r="AE182" i="22" s="1"/>
  <c r="CV70" i="8"/>
  <c r="H182" i="22" s="1"/>
  <c r="U182" i="22" s="1"/>
  <c r="V182" i="22" s="1"/>
  <c r="W182" i="22" s="1"/>
  <c r="CU70" i="8"/>
  <c r="G182" i="22" s="1"/>
  <c r="CT70" i="8"/>
  <c r="F182" i="22" s="1"/>
  <c r="Y182" i="22" s="1"/>
  <c r="Z182" i="22" s="1"/>
  <c r="AA182" i="22" s="1"/>
  <c r="CS70" i="8"/>
  <c r="CR70" i="8"/>
  <c r="E182" i="22" s="1"/>
  <c r="CQ70" i="8"/>
  <c r="D182" i="22" s="1"/>
  <c r="Q182" i="22" s="1"/>
  <c r="R182" i="22" s="1"/>
  <c r="S182" i="22" s="1"/>
  <c r="CP70" i="8"/>
  <c r="C182" i="22" s="1"/>
  <c r="B70" i="8"/>
  <c r="A70" i="8"/>
  <c r="A182" i="22" s="1"/>
  <c r="AF182" i="22" s="1"/>
  <c r="CW69" i="8"/>
  <c r="I181" i="22" s="1"/>
  <c r="AC181" i="22" s="1"/>
  <c r="AD181" i="22" s="1"/>
  <c r="AE181" i="22" s="1"/>
  <c r="CV69" i="8"/>
  <c r="H181" i="22" s="1"/>
  <c r="U181" i="22" s="1"/>
  <c r="V181" i="22" s="1"/>
  <c r="W181" i="22" s="1"/>
  <c r="CU69" i="8"/>
  <c r="CS69" i="8"/>
  <c r="CT69" i="8" s="1"/>
  <c r="F181" i="22" s="1"/>
  <c r="Y181" i="22" s="1"/>
  <c r="Z181" i="22" s="1"/>
  <c r="AA181" i="22" s="1"/>
  <c r="CR69" i="8"/>
  <c r="E181" i="22" s="1"/>
  <c r="CQ69" i="8"/>
  <c r="D181" i="22" s="1"/>
  <c r="Q181" i="22" s="1"/>
  <c r="R181" i="22" s="1"/>
  <c r="S181" i="22" s="1"/>
  <c r="CP69" i="8"/>
  <c r="C181" i="22" s="1"/>
  <c r="B69" i="8"/>
  <c r="A69" i="8"/>
  <c r="A181" i="22" s="1"/>
  <c r="AF181" i="22" s="1"/>
  <c r="CW68" i="8"/>
  <c r="CV68" i="8"/>
  <c r="H180" i="22" s="1"/>
  <c r="U180" i="22" s="1"/>
  <c r="V180" i="22" s="1"/>
  <c r="W180" i="22" s="1"/>
  <c r="CU68" i="8"/>
  <c r="CS68" i="8"/>
  <c r="CT68" i="8" s="1"/>
  <c r="F180" i="22" s="1"/>
  <c r="Y180" i="22" s="1"/>
  <c r="Z180" i="22" s="1"/>
  <c r="AA180" i="22" s="1"/>
  <c r="CR68" i="8"/>
  <c r="E180" i="22" s="1"/>
  <c r="CQ68" i="8"/>
  <c r="D180" i="22" s="1"/>
  <c r="Q180" i="22" s="1"/>
  <c r="R180" i="22" s="1"/>
  <c r="S180" i="22" s="1"/>
  <c r="CP68" i="8"/>
  <c r="C180" i="22" s="1"/>
  <c r="B68" i="8"/>
  <c r="A68" i="8"/>
  <c r="A180" i="22" s="1"/>
  <c r="AF180" i="22" s="1"/>
  <c r="CW67" i="8"/>
  <c r="I179" i="22" s="1"/>
  <c r="AC179" i="22" s="1"/>
  <c r="AD179" i="22" s="1"/>
  <c r="AE179" i="22" s="1"/>
  <c r="CV67" i="8"/>
  <c r="CU67" i="8"/>
  <c r="G179" i="22" s="1"/>
  <c r="CS67" i="8"/>
  <c r="CT67" i="8" s="1"/>
  <c r="F179" i="22" s="1"/>
  <c r="Y179" i="22" s="1"/>
  <c r="Z179" i="22" s="1"/>
  <c r="AA179" i="22" s="1"/>
  <c r="CR67" i="8"/>
  <c r="E179" i="22" s="1"/>
  <c r="CQ67" i="8"/>
  <c r="D179" i="22" s="1"/>
  <c r="Q179" i="22" s="1"/>
  <c r="R179" i="22" s="1"/>
  <c r="S179" i="22" s="1"/>
  <c r="CP67" i="8"/>
  <c r="C179" i="22" s="1"/>
  <c r="B67" i="8"/>
  <c r="A67" i="8"/>
  <c r="A179" i="22" s="1"/>
  <c r="AF179" i="22" s="1"/>
  <c r="CW66" i="8"/>
  <c r="I178" i="22" s="1"/>
  <c r="AC178" i="22" s="1"/>
  <c r="AD178" i="22" s="1"/>
  <c r="AE178" i="22" s="1"/>
  <c r="CV66" i="8"/>
  <c r="H178" i="22" s="1"/>
  <c r="U178" i="22" s="1"/>
  <c r="V178" i="22" s="1"/>
  <c r="W178" i="22" s="1"/>
  <c r="CU66" i="8"/>
  <c r="G178" i="22" s="1"/>
  <c r="CS66" i="8"/>
  <c r="CR66" i="8"/>
  <c r="CQ66" i="8"/>
  <c r="D178" i="22" s="1"/>
  <c r="Q178" i="22" s="1"/>
  <c r="R178" i="22" s="1"/>
  <c r="S178" i="22" s="1"/>
  <c r="CP66" i="8"/>
  <c r="C178" i="22" s="1"/>
  <c r="B66" i="8"/>
  <c r="A66" i="8"/>
  <c r="A178" i="22" s="1"/>
  <c r="AF178" i="22" s="1"/>
  <c r="U61" i="8"/>
  <c r="V207" i="21" s="1"/>
  <c r="AC207" i="21" s="1"/>
  <c r="AD207" i="21" s="1"/>
  <c r="AE207" i="21" s="1"/>
  <c r="P61" i="8"/>
  <c r="Q207" i="21" s="1"/>
  <c r="O61" i="8"/>
  <c r="P207" i="21" s="1"/>
  <c r="N61" i="8"/>
  <c r="O207" i="21" s="1"/>
  <c r="M61" i="8"/>
  <c r="N207" i="21" s="1"/>
  <c r="L61" i="8"/>
  <c r="M207" i="21" s="1"/>
  <c r="AS207" i="21" s="1"/>
  <c r="AT207" i="21" s="1"/>
  <c r="AU207" i="21" s="1"/>
  <c r="K61" i="8"/>
  <c r="L207" i="21" s="1"/>
  <c r="J61" i="8"/>
  <c r="K207" i="21" s="1"/>
  <c r="I61" i="8"/>
  <c r="J207" i="21" s="1"/>
  <c r="AK207" i="21" s="1"/>
  <c r="AL207" i="21" s="1"/>
  <c r="AM207" i="21" s="1"/>
  <c r="H61" i="8"/>
  <c r="I207" i="21" s="1"/>
  <c r="AG207" i="21" s="1"/>
  <c r="AH207" i="21" s="1"/>
  <c r="AI207" i="21" s="1"/>
  <c r="G61" i="8"/>
  <c r="H207" i="21" s="1"/>
  <c r="F61" i="8"/>
  <c r="G207" i="21" s="1"/>
  <c r="E61" i="8"/>
  <c r="F207" i="21" s="1"/>
  <c r="AO207" i="21" s="1"/>
  <c r="AP207" i="21" s="1"/>
  <c r="AQ207" i="21" s="1"/>
  <c r="D61" i="8"/>
  <c r="E207" i="21" s="1"/>
  <c r="AW207" i="21" s="1"/>
  <c r="AX207" i="21" s="1"/>
  <c r="AY207" i="21" s="1"/>
  <c r="C61" i="8"/>
  <c r="D207" i="21" s="1"/>
  <c r="B61" i="8"/>
  <c r="B207" i="21" s="1"/>
  <c r="A61" i="8"/>
  <c r="A207" i="21" s="1"/>
  <c r="P60" i="8"/>
  <c r="Q206" i="21" s="1"/>
  <c r="O60" i="8"/>
  <c r="P206" i="21" s="1"/>
  <c r="N60" i="8"/>
  <c r="O206" i="21" s="1"/>
  <c r="M60" i="8"/>
  <c r="N206" i="21" s="1"/>
  <c r="L60" i="8"/>
  <c r="M206" i="21" s="1"/>
  <c r="AS206" i="21" s="1"/>
  <c r="AT206" i="21" s="1"/>
  <c r="AU206" i="21" s="1"/>
  <c r="K60" i="8"/>
  <c r="L206" i="21" s="1"/>
  <c r="J60" i="8"/>
  <c r="K206" i="21" s="1"/>
  <c r="I60" i="8"/>
  <c r="J206" i="21" s="1"/>
  <c r="AK206" i="21" s="1"/>
  <c r="AL206" i="21" s="1"/>
  <c r="AM206" i="21" s="1"/>
  <c r="H60" i="8"/>
  <c r="I206" i="21" s="1"/>
  <c r="AG206" i="21" s="1"/>
  <c r="AH206" i="21" s="1"/>
  <c r="AI206" i="21" s="1"/>
  <c r="G60" i="8"/>
  <c r="H206" i="21" s="1"/>
  <c r="F60" i="8"/>
  <c r="G206" i="21" s="1"/>
  <c r="E60" i="8"/>
  <c r="F206" i="21" s="1"/>
  <c r="AO206" i="21" s="1"/>
  <c r="AP206" i="21" s="1"/>
  <c r="AQ206" i="21" s="1"/>
  <c r="D60" i="8"/>
  <c r="E206" i="21" s="1"/>
  <c r="AW206" i="21" s="1"/>
  <c r="AX206" i="21" s="1"/>
  <c r="AY206" i="21" s="1"/>
  <c r="C60" i="8"/>
  <c r="D206" i="21" s="1"/>
  <c r="B60" i="8"/>
  <c r="B206" i="21" s="1"/>
  <c r="A60" i="8"/>
  <c r="A206" i="21" s="1"/>
  <c r="P59" i="8"/>
  <c r="Q205" i="21" s="1"/>
  <c r="O59" i="8"/>
  <c r="P205" i="21" s="1"/>
  <c r="N59" i="8"/>
  <c r="O205" i="21" s="1"/>
  <c r="M59" i="8"/>
  <c r="N205" i="21" s="1"/>
  <c r="L59" i="8"/>
  <c r="M205" i="21" s="1"/>
  <c r="AS205" i="21" s="1"/>
  <c r="AT205" i="21" s="1"/>
  <c r="AU205" i="21" s="1"/>
  <c r="K59" i="8"/>
  <c r="L205" i="21" s="1"/>
  <c r="J59" i="8"/>
  <c r="K205" i="21" s="1"/>
  <c r="I59" i="8"/>
  <c r="J205" i="21" s="1"/>
  <c r="AK205" i="21" s="1"/>
  <c r="AL205" i="21" s="1"/>
  <c r="AM205" i="21" s="1"/>
  <c r="H59" i="8"/>
  <c r="I205" i="21" s="1"/>
  <c r="AG205" i="21" s="1"/>
  <c r="AH205" i="21" s="1"/>
  <c r="AI205" i="21" s="1"/>
  <c r="G59" i="8"/>
  <c r="H205" i="21" s="1"/>
  <c r="F59" i="8"/>
  <c r="G205" i="21" s="1"/>
  <c r="E59" i="8"/>
  <c r="D59" i="8"/>
  <c r="E205" i="21" s="1"/>
  <c r="AW205" i="21" s="1"/>
  <c r="AX205" i="21" s="1"/>
  <c r="AY205" i="21" s="1"/>
  <c r="C59" i="8"/>
  <c r="D205" i="21" s="1"/>
  <c r="B59" i="8"/>
  <c r="B205" i="21" s="1"/>
  <c r="A59" i="8"/>
  <c r="A205" i="21" s="1"/>
  <c r="P58" i="8"/>
  <c r="Q204" i="21" s="1"/>
  <c r="O58" i="8"/>
  <c r="P204" i="21" s="1"/>
  <c r="N58" i="8"/>
  <c r="O204" i="21" s="1"/>
  <c r="M58" i="8"/>
  <c r="N204" i="21" s="1"/>
  <c r="L58" i="8"/>
  <c r="M204" i="21" s="1"/>
  <c r="AS204" i="21" s="1"/>
  <c r="AT204" i="21" s="1"/>
  <c r="AU204" i="21" s="1"/>
  <c r="K58" i="8"/>
  <c r="L204" i="21" s="1"/>
  <c r="J58" i="8"/>
  <c r="K204" i="21" s="1"/>
  <c r="I58" i="8"/>
  <c r="J204" i="21" s="1"/>
  <c r="AK204" i="21" s="1"/>
  <c r="AL204" i="21" s="1"/>
  <c r="AM204" i="21" s="1"/>
  <c r="H58" i="8"/>
  <c r="I204" i="21" s="1"/>
  <c r="AG204" i="21" s="1"/>
  <c r="AH204" i="21" s="1"/>
  <c r="AI204" i="21" s="1"/>
  <c r="G58" i="8"/>
  <c r="H204" i="21" s="1"/>
  <c r="F58" i="8"/>
  <c r="G204" i="21" s="1"/>
  <c r="E58" i="8"/>
  <c r="F204" i="21" s="1"/>
  <c r="AO204" i="21" s="1"/>
  <c r="AP204" i="21" s="1"/>
  <c r="AQ204" i="21" s="1"/>
  <c r="D58" i="8"/>
  <c r="E204" i="21" s="1"/>
  <c r="AW204" i="21" s="1"/>
  <c r="AX204" i="21" s="1"/>
  <c r="AY204" i="21" s="1"/>
  <c r="C58" i="8"/>
  <c r="D204" i="21" s="1"/>
  <c r="B58" i="8"/>
  <c r="B204" i="21" s="1"/>
  <c r="A58" i="8"/>
  <c r="A204" i="21" s="1"/>
  <c r="P57" i="8"/>
  <c r="Q203" i="21" s="1"/>
  <c r="O57" i="8"/>
  <c r="P203" i="21" s="1"/>
  <c r="N57" i="8"/>
  <c r="O203" i="21" s="1"/>
  <c r="M57" i="8"/>
  <c r="N203" i="21" s="1"/>
  <c r="L57" i="8"/>
  <c r="M203" i="21" s="1"/>
  <c r="AS203" i="21" s="1"/>
  <c r="AT203" i="21" s="1"/>
  <c r="AU203" i="21" s="1"/>
  <c r="K57" i="8"/>
  <c r="L203" i="21" s="1"/>
  <c r="J57" i="8"/>
  <c r="K203" i="21" s="1"/>
  <c r="I57" i="8"/>
  <c r="J203" i="21" s="1"/>
  <c r="AK203" i="21" s="1"/>
  <c r="AL203" i="21" s="1"/>
  <c r="AM203" i="21" s="1"/>
  <c r="H57" i="8"/>
  <c r="I203" i="21" s="1"/>
  <c r="AG203" i="21" s="1"/>
  <c r="AH203" i="21" s="1"/>
  <c r="AI203" i="21" s="1"/>
  <c r="G57" i="8"/>
  <c r="H203" i="21" s="1"/>
  <c r="F57" i="8"/>
  <c r="G203" i="21" s="1"/>
  <c r="E57" i="8"/>
  <c r="F203" i="21" s="1"/>
  <c r="AO203" i="21" s="1"/>
  <c r="AP203" i="21" s="1"/>
  <c r="AQ203" i="21" s="1"/>
  <c r="D57" i="8"/>
  <c r="E203" i="21" s="1"/>
  <c r="AW203" i="21" s="1"/>
  <c r="AX203" i="21" s="1"/>
  <c r="AY203" i="21" s="1"/>
  <c r="C57" i="8"/>
  <c r="D203" i="21" s="1"/>
  <c r="B57" i="8"/>
  <c r="B203" i="21" s="1"/>
  <c r="A57" i="8"/>
  <c r="A203" i="21" s="1"/>
  <c r="P56" i="8"/>
  <c r="Q202" i="21" s="1"/>
  <c r="O56" i="8"/>
  <c r="P202" i="21" s="1"/>
  <c r="N56" i="8"/>
  <c r="O202" i="21" s="1"/>
  <c r="M56" i="8"/>
  <c r="N202" i="21" s="1"/>
  <c r="L56" i="8"/>
  <c r="M202" i="21" s="1"/>
  <c r="AS202" i="21" s="1"/>
  <c r="AT202" i="21" s="1"/>
  <c r="AU202" i="21" s="1"/>
  <c r="K56" i="8"/>
  <c r="L202" i="21" s="1"/>
  <c r="J56" i="8"/>
  <c r="K202" i="21" s="1"/>
  <c r="I56" i="8"/>
  <c r="J202" i="21" s="1"/>
  <c r="AK202" i="21" s="1"/>
  <c r="AL202" i="21" s="1"/>
  <c r="AM202" i="21" s="1"/>
  <c r="H56" i="8"/>
  <c r="I202" i="21" s="1"/>
  <c r="AG202" i="21" s="1"/>
  <c r="AH202" i="21" s="1"/>
  <c r="AI202" i="21" s="1"/>
  <c r="G56" i="8"/>
  <c r="H202" i="21" s="1"/>
  <c r="F56" i="8"/>
  <c r="G202" i="21" s="1"/>
  <c r="E56" i="8"/>
  <c r="D56" i="8"/>
  <c r="E202" i="21" s="1"/>
  <c r="AW202" i="21" s="1"/>
  <c r="AX202" i="21" s="1"/>
  <c r="AY202" i="21" s="1"/>
  <c r="C56" i="8"/>
  <c r="D202" i="21" s="1"/>
  <c r="B56" i="8"/>
  <c r="B202" i="21" s="1"/>
  <c r="A56" i="8"/>
  <c r="A202" i="21" s="1"/>
  <c r="P55" i="8"/>
  <c r="Q201" i="21" s="1"/>
  <c r="O55" i="8"/>
  <c r="P201" i="21" s="1"/>
  <c r="N55" i="8"/>
  <c r="O201" i="21" s="1"/>
  <c r="M55" i="8"/>
  <c r="N201" i="21" s="1"/>
  <c r="L55" i="8"/>
  <c r="M201" i="21" s="1"/>
  <c r="AS201" i="21" s="1"/>
  <c r="AT201" i="21" s="1"/>
  <c r="AU201" i="21" s="1"/>
  <c r="K55" i="8"/>
  <c r="L201" i="21" s="1"/>
  <c r="J55" i="8"/>
  <c r="K201" i="21" s="1"/>
  <c r="I55" i="8"/>
  <c r="J201" i="21" s="1"/>
  <c r="AK201" i="21" s="1"/>
  <c r="AL201" i="21" s="1"/>
  <c r="AM201" i="21" s="1"/>
  <c r="H55" i="8"/>
  <c r="I201" i="21" s="1"/>
  <c r="AG201" i="21" s="1"/>
  <c r="AH201" i="21" s="1"/>
  <c r="AI201" i="21" s="1"/>
  <c r="G55" i="8"/>
  <c r="H201" i="21" s="1"/>
  <c r="F55" i="8"/>
  <c r="G201" i="21" s="1"/>
  <c r="E55" i="8"/>
  <c r="F201" i="21" s="1"/>
  <c r="AO201" i="21" s="1"/>
  <c r="AP201" i="21" s="1"/>
  <c r="AQ201" i="21" s="1"/>
  <c r="D55" i="8"/>
  <c r="E201" i="21" s="1"/>
  <c r="AW201" i="21" s="1"/>
  <c r="AX201" i="21" s="1"/>
  <c r="AY201" i="21" s="1"/>
  <c r="C55" i="8"/>
  <c r="D201" i="21" s="1"/>
  <c r="B55" i="8"/>
  <c r="B201" i="21" s="1"/>
  <c r="A55" i="8"/>
  <c r="A201" i="21" s="1"/>
  <c r="R54" i="8"/>
  <c r="S200" i="21" s="1"/>
  <c r="P54" i="8"/>
  <c r="Q200" i="21" s="1"/>
  <c r="O54" i="8"/>
  <c r="P200" i="21" s="1"/>
  <c r="N54" i="8"/>
  <c r="O200" i="21" s="1"/>
  <c r="M54" i="8"/>
  <c r="N200" i="21" s="1"/>
  <c r="L54" i="8"/>
  <c r="M200" i="21" s="1"/>
  <c r="AS200" i="21" s="1"/>
  <c r="AT200" i="21" s="1"/>
  <c r="AU200" i="21" s="1"/>
  <c r="K54" i="8"/>
  <c r="L200" i="21" s="1"/>
  <c r="J54" i="8"/>
  <c r="K200" i="21" s="1"/>
  <c r="I54" i="8"/>
  <c r="J200" i="21" s="1"/>
  <c r="AK200" i="21" s="1"/>
  <c r="AL200" i="21" s="1"/>
  <c r="AM200" i="21" s="1"/>
  <c r="H54" i="8"/>
  <c r="I200" i="21" s="1"/>
  <c r="AG200" i="21" s="1"/>
  <c r="AH200" i="21" s="1"/>
  <c r="AI200" i="21" s="1"/>
  <c r="G54" i="8"/>
  <c r="H200" i="21" s="1"/>
  <c r="F54" i="8"/>
  <c r="G200" i="21" s="1"/>
  <c r="E54" i="8"/>
  <c r="F200" i="21" s="1"/>
  <c r="AO200" i="21" s="1"/>
  <c r="AP200" i="21" s="1"/>
  <c r="AQ200" i="21" s="1"/>
  <c r="D54" i="8"/>
  <c r="E200" i="21" s="1"/>
  <c r="AW200" i="21" s="1"/>
  <c r="AX200" i="21" s="1"/>
  <c r="AY200" i="21" s="1"/>
  <c r="C54" i="8"/>
  <c r="D200" i="21" s="1"/>
  <c r="B54" i="8"/>
  <c r="B200" i="21" s="1"/>
  <c r="A54" i="8"/>
  <c r="A200" i="21" s="1"/>
  <c r="P53" i="8"/>
  <c r="Q199" i="21" s="1"/>
  <c r="O53" i="8"/>
  <c r="P199" i="21" s="1"/>
  <c r="N53" i="8"/>
  <c r="O199" i="21" s="1"/>
  <c r="M53" i="8"/>
  <c r="N199" i="21" s="1"/>
  <c r="L53" i="8"/>
  <c r="M199" i="21" s="1"/>
  <c r="AS199" i="21" s="1"/>
  <c r="AT199" i="21" s="1"/>
  <c r="AU199" i="21" s="1"/>
  <c r="K53" i="8"/>
  <c r="L199" i="21" s="1"/>
  <c r="J53" i="8"/>
  <c r="K199" i="21" s="1"/>
  <c r="I53" i="8"/>
  <c r="J199" i="21" s="1"/>
  <c r="AK199" i="21" s="1"/>
  <c r="AL199" i="21" s="1"/>
  <c r="AM199" i="21" s="1"/>
  <c r="H53" i="8"/>
  <c r="I199" i="21" s="1"/>
  <c r="AG199" i="21" s="1"/>
  <c r="AH199" i="21" s="1"/>
  <c r="AI199" i="21" s="1"/>
  <c r="G53" i="8"/>
  <c r="H199" i="21" s="1"/>
  <c r="F53" i="8"/>
  <c r="G199" i="21" s="1"/>
  <c r="E53" i="8"/>
  <c r="D53" i="8"/>
  <c r="E199" i="21" s="1"/>
  <c r="AW199" i="21" s="1"/>
  <c r="AX199" i="21" s="1"/>
  <c r="AY199" i="21" s="1"/>
  <c r="C53" i="8"/>
  <c r="D199" i="21" s="1"/>
  <c r="B53" i="8"/>
  <c r="B199" i="21" s="1"/>
  <c r="A53" i="8"/>
  <c r="A199" i="21" s="1"/>
  <c r="P52" i="8"/>
  <c r="Q198" i="21" s="1"/>
  <c r="O52" i="8"/>
  <c r="P198" i="21" s="1"/>
  <c r="N52" i="8"/>
  <c r="O198" i="21" s="1"/>
  <c r="M52" i="8"/>
  <c r="N198" i="21" s="1"/>
  <c r="L52" i="8"/>
  <c r="M198" i="21" s="1"/>
  <c r="AS198" i="21" s="1"/>
  <c r="AT198" i="21" s="1"/>
  <c r="AU198" i="21" s="1"/>
  <c r="K52" i="8"/>
  <c r="L198" i="21" s="1"/>
  <c r="J52" i="8"/>
  <c r="K198" i="21" s="1"/>
  <c r="I52" i="8"/>
  <c r="J198" i="21" s="1"/>
  <c r="AK198" i="21" s="1"/>
  <c r="AL198" i="21" s="1"/>
  <c r="AM198" i="21" s="1"/>
  <c r="H52" i="8"/>
  <c r="I198" i="21" s="1"/>
  <c r="AG198" i="21" s="1"/>
  <c r="AH198" i="21" s="1"/>
  <c r="AI198" i="21" s="1"/>
  <c r="G52" i="8"/>
  <c r="H198" i="21" s="1"/>
  <c r="F52" i="8"/>
  <c r="G198" i="21" s="1"/>
  <c r="E52" i="8"/>
  <c r="F198" i="21" s="1"/>
  <c r="AO198" i="21" s="1"/>
  <c r="AP198" i="21" s="1"/>
  <c r="AQ198" i="21" s="1"/>
  <c r="D52" i="8"/>
  <c r="E198" i="21" s="1"/>
  <c r="AW198" i="21" s="1"/>
  <c r="AX198" i="21" s="1"/>
  <c r="AY198" i="21" s="1"/>
  <c r="C52" i="8"/>
  <c r="D198" i="21" s="1"/>
  <c r="B52" i="8"/>
  <c r="B198" i="21" s="1"/>
  <c r="A52" i="8"/>
  <c r="A198" i="21" s="1"/>
  <c r="P51" i="8"/>
  <c r="Q197" i="21" s="1"/>
  <c r="O51" i="8"/>
  <c r="P197" i="21" s="1"/>
  <c r="N51" i="8"/>
  <c r="O197" i="21" s="1"/>
  <c r="M51" i="8"/>
  <c r="N197" i="21" s="1"/>
  <c r="L51" i="8"/>
  <c r="M197" i="21" s="1"/>
  <c r="AS197" i="21" s="1"/>
  <c r="AT197" i="21" s="1"/>
  <c r="AU197" i="21" s="1"/>
  <c r="K51" i="8"/>
  <c r="L197" i="21" s="1"/>
  <c r="J51" i="8"/>
  <c r="K197" i="21" s="1"/>
  <c r="I51" i="8"/>
  <c r="J197" i="21" s="1"/>
  <c r="AK197" i="21" s="1"/>
  <c r="AL197" i="21" s="1"/>
  <c r="AM197" i="21" s="1"/>
  <c r="H51" i="8"/>
  <c r="I197" i="21" s="1"/>
  <c r="AG197" i="21" s="1"/>
  <c r="AH197" i="21" s="1"/>
  <c r="AI197" i="21" s="1"/>
  <c r="G51" i="8"/>
  <c r="H197" i="21" s="1"/>
  <c r="F51" i="8"/>
  <c r="G197" i="21" s="1"/>
  <c r="E51" i="8"/>
  <c r="F197" i="21" s="1"/>
  <c r="AO197" i="21" s="1"/>
  <c r="AP197" i="21" s="1"/>
  <c r="AQ197" i="21" s="1"/>
  <c r="D51" i="8"/>
  <c r="E197" i="21" s="1"/>
  <c r="AW197" i="21" s="1"/>
  <c r="AX197" i="21" s="1"/>
  <c r="AY197" i="21" s="1"/>
  <c r="C51" i="8"/>
  <c r="D197" i="21" s="1"/>
  <c r="B51" i="8"/>
  <c r="B197" i="21" s="1"/>
  <c r="A51" i="8"/>
  <c r="A197" i="21" s="1"/>
  <c r="AV197" i="21" s="1"/>
  <c r="P50" i="8"/>
  <c r="Q196" i="21" s="1"/>
  <c r="O50" i="8"/>
  <c r="P196" i="21" s="1"/>
  <c r="N50" i="8"/>
  <c r="O196" i="21" s="1"/>
  <c r="M50" i="8"/>
  <c r="N196" i="21" s="1"/>
  <c r="L50" i="8"/>
  <c r="M196" i="21" s="1"/>
  <c r="AS196" i="21" s="1"/>
  <c r="AT196" i="21" s="1"/>
  <c r="AU196" i="21" s="1"/>
  <c r="K50" i="8"/>
  <c r="L196" i="21" s="1"/>
  <c r="J50" i="8"/>
  <c r="K196" i="21" s="1"/>
  <c r="I50" i="8"/>
  <c r="J196" i="21" s="1"/>
  <c r="AK196" i="21" s="1"/>
  <c r="AL196" i="21" s="1"/>
  <c r="AM196" i="21" s="1"/>
  <c r="H50" i="8"/>
  <c r="I196" i="21" s="1"/>
  <c r="AG196" i="21" s="1"/>
  <c r="AH196" i="21" s="1"/>
  <c r="AI196" i="21" s="1"/>
  <c r="G50" i="8"/>
  <c r="H196" i="21" s="1"/>
  <c r="F50" i="8"/>
  <c r="G196" i="21" s="1"/>
  <c r="E50" i="8"/>
  <c r="D50" i="8"/>
  <c r="E196" i="21" s="1"/>
  <c r="AW196" i="21" s="1"/>
  <c r="AX196" i="21" s="1"/>
  <c r="AY196" i="21" s="1"/>
  <c r="C50" i="8"/>
  <c r="D196" i="21" s="1"/>
  <c r="B50" i="8"/>
  <c r="B196" i="21" s="1"/>
  <c r="A50" i="8"/>
  <c r="A196" i="21" s="1"/>
  <c r="P49" i="8"/>
  <c r="Q195" i="21" s="1"/>
  <c r="O49" i="8"/>
  <c r="P195" i="21" s="1"/>
  <c r="N49" i="8"/>
  <c r="O195" i="21" s="1"/>
  <c r="M49" i="8"/>
  <c r="N195" i="21" s="1"/>
  <c r="L49" i="8"/>
  <c r="M195" i="21" s="1"/>
  <c r="AS195" i="21" s="1"/>
  <c r="AT195" i="21" s="1"/>
  <c r="AU195" i="21" s="1"/>
  <c r="K49" i="8"/>
  <c r="L195" i="21" s="1"/>
  <c r="J49" i="8"/>
  <c r="K195" i="21" s="1"/>
  <c r="I49" i="8"/>
  <c r="J195" i="21" s="1"/>
  <c r="AK195" i="21" s="1"/>
  <c r="AL195" i="21" s="1"/>
  <c r="AM195" i="21" s="1"/>
  <c r="H49" i="8"/>
  <c r="I195" i="21" s="1"/>
  <c r="AG195" i="21" s="1"/>
  <c r="AH195" i="21" s="1"/>
  <c r="AI195" i="21" s="1"/>
  <c r="G49" i="8"/>
  <c r="H195" i="21" s="1"/>
  <c r="F49" i="8"/>
  <c r="G195" i="21" s="1"/>
  <c r="E49" i="8"/>
  <c r="F195" i="21" s="1"/>
  <c r="AO195" i="21" s="1"/>
  <c r="AP195" i="21" s="1"/>
  <c r="AQ195" i="21" s="1"/>
  <c r="D49" i="8"/>
  <c r="E195" i="21" s="1"/>
  <c r="AW195" i="21" s="1"/>
  <c r="AX195" i="21" s="1"/>
  <c r="AY195" i="21" s="1"/>
  <c r="C49" i="8"/>
  <c r="D195" i="21" s="1"/>
  <c r="B49" i="8"/>
  <c r="B195" i="21" s="1"/>
  <c r="A49" i="8"/>
  <c r="A195" i="21" s="1"/>
  <c r="P48" i="8"/>
  <c r="Q194" i="21" s="1"/>
  <c r="O48" i="8"/>
  <c r="P194" i="21" s="1"/>
  <c r="N48" i="8"/>
  <c r="O194" i="21" s="1"/>
  <c r="M48" i="8"/>
  <c r="N194" i="21" s="1"/>
  <c r="L48" i="8"/>
  <c r="M194" i="21" s="1"/>
  <c r="AS194" i="21" s="1"/>
  <c r="AT194" i="21" s="1"/>
  <c r="AU194" i="21" s="1"/>
  <c r="K48" i="8"/>
  <c r="L194" i="21" s="1"/>
  <c r="J48" i="8"/>
  <c r="K194" i="21" s="1"/>
  <c r="I48" i="8"/>
  <c r="J194" i="21" s="1"/>
  <c r="AK194" i="21" s="1"/>
  <c r="AL194" i="21" s="1"/>
  <c r="AM194" i="21" s="1"/>
  <c r="H48" i="8"/>
  <c r="I194" i="21" s="1"/>
  <c r="AG194" i="21" s="1"/>
  <c r="AH194" i="21" s="1"/>
  <c r="AI194" i="21" s="1"/>
  <c r="G48" i="8"/>
  <c r="H194" i="21" s="1"/>
  <c r="F48" i="8"/>
  <c r="G194" i="21" s="1"/>
  <c r="E48" i="8"/>
  <c r="F194" i="21" s="1"/>
  <c r="AO194" i="21" s="1"/>
  <c r="AP194" i="21" s="1"/>
  <c r="AQ194" i="21" s="1"/>
  <c r="D48" i="8"/>
  <c r="E194" i="21" s="1"/>
  <c r="AW194" i="21" s="1"/>
  <c r="AX194" i="21" s="1"/>
  <c r="AY194" i="21" s="1"/>
  <c r="C48" i="8"/>
  <c r="D194" i="21" s="1"/>
  <c r="B48" i="8"/>
  <c r="B194" i="21" s="1"/>
  <c r="A48" i="8"/>
  <c r="A194" i="21" s="1"/>
  <c r="P47" i="8"/>
  <c r="Q193" i="21" s="1"/>
  <c r="O47" i="8"/>
  <c r="P193" i="21" s="1"/>
  <c r="N47" i="8"/>
  <c r="O193" i="21" s="1"/>
  <c r="M47" i="8"/>
  <c r="N193" i="21" s="1"/>
  <c r="L47" i="8"/>
  <c r="M193" i="21" s="1"/>
  <c r="AS193" i="21" s="1"/>
  <c r="AT193" i="21" s="1"/>
  <c r="AU193" i="21" s="1"/>
  <c r="K47" i="8"/>
  <c r="L193" i="21" s="1"/>
  <c r="J47" i="8"/>
  <c r="K193" i="21" s="1"/>
  <c r="I47" i="8"/>
  <c r="J193" i="21" s="1"/>
  <c r="AK193" i="21" s="1"/>
  <c r="AL193" i="21" s="1"/>
  <c r="AM193" i="21" s="1"/>
  <c r="H47" i="8"/>
  <c r="I193" i="21" s="1"/>
  <c r="AG193" i="21" s="1"/>
  <c r="AH193" i="21" s="1"/>
  <c r="AI193" i="21" s="1"/>
  <c r="G47" i="8"/>
  <c r="H193" i="21" s="1"/>
  <c r="F47" i="8"/>
  <c r="G193" i="21" s="1"/>
  <c r="E47" i="8"/>
  <c r="D47" i="8"/>
  <c r="E193" i="21" s="1"/>
  <c r="AW193" i="21" s="1"/>
  <c r="AX193" i="21" s="1"/>
  <c r="AY193" i="21" s="1"/>
  <c r="C47" i="8"/>
  <c r="D193" i="21" s="1"/>
  <c r="B47" i="8"/>
  <c r="B193" i="21" s="1"/>
  <c r="A47" i="8"/>
  <c r="A193" i="21" s="1"/>
  <c r="P46" i="8"/>
  <c r="Q192" i="21" s="1"/>
  <c r="O46" i="8"/>
  <c r="P192" i="21" s="1"/>
  <c r="N46" i="8"/>
  <c r="O192" i="21" s="1"/>
  <c r="M46" i="8"/>
  <c r="N192" i="21" s="1"/>
  <c r="L46" i="8"/>
  <c r="M192" i="21" s="1"/>
  <c r="AS192" i="21" s="1"/>
  <c r="AT192" i="21" s="1"/>
  <c r="AU192" i="21" s="1"/>
  <c r="K46" i="8"/>
  <c r="L192" i="21" s="1"/>
  <c r="J46" i="8"/>
  <c r="K192" i="21" s="1"/>
  <c r="I46" i="8"/>
  <c r="J192" i="21" s="1"/>
  <c r="AK192" i="21" s="1"/>
  <c r="AL192" i="21" s="1"/>
  <c r="AM192" i="21" s="1"/>
  <c r="H46" i="8"/>
  <c r="I192" i="21" s="1"/>
  <c r="AG192" i="21" s="1"/>
  <c r="AH192" i="21" s="1"/>
  <c r="AI192" i="21" s="1"/>
  <c r="G46" i="8"/>
  <c r="H192" i="21" s="1"/>
  <c r="F46" i="8"/>
  <c r="G192" i="21" s="1"/>
  <c r="E46" i="8"/>
  <c r="F192" i="21" s="1"/>
  <c r="AO192" i="21" s="1"/>
  <c r="AP192" i="21" s="1"/>
  <c r="AQ192" i="21" s="1"/>
  <c r="D46" i="8"/>
  <c r="E192" i="21" s="1"/>
  <c r="AW192" i="21" s="1"/>
  <c r="AX192" i="21" s="1"/>
  <c r="AY192" i="21" s="1"/>
  <c r="C46" i="8"/>
  <c r="D192" i="21" s="1"/>
  <c r="B46" i="8"/>
  <c r="B192" i="21" s="1"/>
  <c r="A46" i="8"/>
  <c r="A192" i="21" s="1"/>
  <c r="R45" i="8"/>
  <c r="S191" i="21" s="1"/>
  <c r="P45" i="8"/>
  <c r="Q191" i="21" s="1"/>
  <c r="O45" i="8"/>
  <c r="P191" i="21" s="1"/>
  <c r="N45" i="8"/>
  <c r="O191" i="21" s="1"/>
  <c r="M45" i="8"/>
  <c r="N191" i="21" s="1"/>
  <c r="L45" i="8"/>
  <c r="M191" i="21" s="1"/>
  <c r="AS191" i="21" s="1"/>
  <c r="AT191" i="21" s="1"/>
  <c r="AU191" i="21" s="1"/>
  <c r="K45" i="8"/>
  <c r="L191" i="21" s="1"/>
  <c r="J45" i="8"/>
  <c r="K191" i="21" s="1"/>
  <c r="I45" i="8"/>
  <c r="J191" i="21" s="1"/>
  <c r="AK191" i="21" s="1"/>
  <c r="AL191" i="21" s="1"/>
  <c r="AM191" i="21" s="1"/>
  <c r="H45" i="8"/>
  <c r="I191" i="21" s="1"/>
  <c r="AG191" i="21" s="1"/>
  <c r="AH191" i="21" s="1"/>
  <c r="AI191" i="21" s="1"/>
  <c r="G45" i="8"/>
  <c r="H191" i="21" s="1"/>
  <c r="F45" i="8"/>
  <c r="G191" i="21" s="1"/>
  <c r="E45" i="8"/>
  <c r="F191" i="21" s="1"/>
  <c r="AO191" i="21" s="1"/>
  <c r="AP191" i="21" s="1"/>
  <c r="AQ191" i="21" s="1"/>
  <c r="D45" i="8"/>
  <c r="E191" i="21" s="1"/>
  <c r="AW191" i="21" s="1"/>
  <c r="AX191" i="21" s="1"/>
  <c r="AY191" i="21" s="1"/>
  <c r="C45" i="8"/>
  <c r="D191" i="21" s="1"/>
  <c r="B45" i="8"/>
  <c r="B191" i="21" s="1"/>
  <c r="A45" i="8"/>
  <c r="A191" i="21" s="1"/>
  <c r="P44" i="8"/>
  <c r="Q190" i="21" s="1"/>
  <c r="O44" i="8"/>
  <c r="P190" i="21" s="1"/>
  <c r="N44" i="8"/>
  <c r="O190" i="21" s="1"/>
  <c r="M44" i="8"/>
  <c r="N190" i="21" s="1"/>
  <c r="L44" i="8"/>
  <c r="M190" i="21" s="1"/>
  <c r="AS190" i="21" s="1"/>
  <c r="AT190" i="21" s="1"/>
  <c r="AU190" i="21" s="1"/>
  <c r="K44" i="8"/>
  <c r="L190" i="21" s="1"/>
  <c r="J44" i="8"/>
  <c r="K190" i="21" s="1"/>
  <c r="I44" i="8"/>
  <c r="J190" i="21" s="1"/>
  <c r="AK190" i="21" s="1"/>
  <c r="AL190" i="21" s="1"/>
  <c r="AM190" i="21" s="1"/>
  <c r="H44" i="8"/>
  <c r="I190" i="21" s="1"/>
  <c r="AG190" i="21" s="1"/>
  <c r="AH190" i="21" s="1"/>
  <c r="AI190" i="21" s="1"/>
  <c r="G44" i="8"/>
  <c r="H190" i="21" s="1"/>
  <c r="F44" i="8"/>
  <c r="G190" i="21" s="1"/>
  <c r="E44" i="8"/>
  <c r="D44" i="8"/>
  <c r="E190" i="21" s="1"/>
  <c r="AW190" i="21" s="1"/>
  <c r="AX190" i="21" s="1"/>
  <c r="AY190" i="21" s="1"/>
  <c r="C44" i="8"/>
  <c r="D190" i="21" s="1"/>
  <c r="B44" i="8"/>
  <c r="B190" i="21" s="1"/>
  <c r="A44" i="8"/>
  <c r="A190" i="21" s="1"/>
  <c r="P43" i="8"/>
  <c r="Q189" i="21" s="1"/>
  <c r="O43" i="8"/>
  <c r="P189" i="21" s="1"/>
  <c r="N43" i="8"/>
  <c r="O189" i="21" s="1"/>
  <c r="M43" i="8"/>
  <c r="N189" i="21" s="1"/>
  <c r="L43" i="8"/>
  <c r="M189" i="21" s="1"/>
  <c r="AS189" i="21" s="1"/>
  <c r="AT189" i="21" s="1"/>
  <c r="AU189" i="21" s="1"/>
  <c r="K43" i="8"/>
  <c r="L189" i="21" s="1"/>
  <c r="J43" i="8"/>
  <c r="K189" i="21" s="1"/>
  <c r="I43" i="8"/>
  <c r="J189" i="21" s="1"/>
  <c r="AK189" i="21" s="1"/>
  <c r="AL189" i="21" s="1"/>
  <c r="AM189" i="21" s="1"/>
  <c r="H43" i="8"/>
  <c r="I189" i="21" s="1"/>
  <c r="AG189" i="21" s="1"/>
  <c r="AH189" i="21" s="1"/>
  <c r="AI189" i="21" s="1"/>
  <c r="G43" i="8"/>
  <c r="H189" i="21" s="1"/>
  <c r="F43" i="8"/>
  <c r="G189" i="21" s="1"/>
  <c r="E43" i="8"/>
  <c r="F189" i="21" s="1"/>
  <c r="AO189" i="21" s="1"/>
  <c r="AP189" i="21" s="1"/>
  <c r="AQ189" i="21" s="1"/>
  <c r="D43" i="8"/>
  <c r="E189" i="21" s="1"/>
  <c r="AW189" i="21" s="1"/>
  <c r="AX189" i="21" s="1"/>
  <c r="AY189" i="21" s="1"/>
  <c r="C43" i="8"/>
  <c r="D189" i="21" s="1"/>
  <c r="B43" i="8"/>
  <c r="B189" i="21" s="1"/>
  <c r="A43" i="8"/>
  <c r="A189" i="21" s="1"/>
  <c r="P42" i="8"/>
  <c r="Q188" i="21" s="1"/>
  <c r="O42" i="8"/>
  <c r="P188" i="21" s="1"/>
  <c r="N42" i="8"/>
  <c r="O188" i="21" s="1"/>
  <c r="M42" i="8"/>
  <c r="N188" i="21" s="1"/>
  <c r="L42" i="8"/>
  <c r="M188" i="21" s="1"/>
  <c r="AS188" i="21" s="1"/>
  <c r="AT188" i="21" s="1"/>
  <c r="AU188" i="21" s="1"/>
  <c r="K42" i="8"/>
  <c r="L188" i="21" s="1"/>
  <c r="J42" i="8"/>
  <c r="K188" i="21" s="1"/>
  <c r="I42" i="8"/>
  <c r="J188" i="21" s="1"/>
  <c r="AK188" i="21" s="1"/>
  <c r="AL188" i="21" s="1"/>
  <c r="AM188" i="21" s="1"/>
  <c r="H42" i="8"/>
  <c r="I188" i="21" s="1"/>
  <c r="AG188" i="21" s="1"/>
  <c r="AH188" i="21" s="1"/>
  <c r="AI188" i="21" s="1"/>
  <c r="G42" i="8"/>
  <c r="H188" i="21" s="1"/>
  <c r="F42" i="8"/>
  <c r="G188" i="21" s="1"/>
  <c r="E42" i="8"/>
  <c r="F188" i="21" s="1"/>
  <c r="AO188" i="21" s="1"/>
  <c r="AP188" i="21" s="1"/>
  <c r="AQ188" i="21" s="1"/>
  <c r="D42" i="8"/>
  <c r="E188" i="21" s="1"/>
  <c r="AW188" i="21" s="1"/>
  <c r="AX188" i="21" s="1"/>
  <c r="AY188" i="21" s="1"/>
  <c r="C42" i="8"/>
  <c r="D188" i="21" s="1"/>
  <c r="B42" i="8"/>
  <c r="B188" i="21" s="1"/>
  <c r="A42" i="8"/>
  <c r="A188" i="21" s="1"/>
  <c r="P41" i="8"/>
  <c r="Q187" i="21" s="1"/>
  <c r="O41" i="8"/>
  <c r="P187" i="21" s="1"/>
  <c r="N41" i="8"/>
  <c r="O187" i="21" s="1"/>
  <c r="M41" i="8"/>
  <c r="N187" i="21" s="1"/>
  <c r="L41" i="8"/>
  <c r="M187" i="21" s="1"/>
  <c r="AS187" i="21" s="1"/>
  <c r="AT187" i="21" s="1"/>
  <c r="AU187" i="21" s="1"/>
  <c r="K41" i="8"/>
  <c r="L187" i="21" s="1"/>
  <c r="J41" i="8"/>
  <c r="K187" i="21" s="1"/>
  <c r="I41" i="8"/>
  <c r="J187" i="21" s="1"/>
  <c r="AK187" i="21" s="1"/>
  <c r="AL187" i="21" s="1"/>
  <c r="AM187" i="21" s="1"/>
  <c r="H41" i="8"/>
  <c r="I187" i="21" s="1"/>
  <c r="AG187" i="21" s="1"/>
  <c r="AH187" i="21" s="1"/>
  <c r="AI187" i="21" s="1"/>
  <c r="G41" i="8"/>
  <c r="H187" i="21" s="1"/>
  <c r="F41" i="8"/>
  <c r="G187" i="21" s="1"/>
  <c r="E41" i="8"/>
  <c r="D41" i="8"/>
  <c r="E187" i="21" s="1"/>
  <c r="AW187" i="21" s="1"/>
  <c r="AX187" i="21" s="1"/>
  <c r="AY187" i="21" s="1"/>
  <c r="C41" i="8"/>
  <c r="D187" i="21" s="1"/>
  <c r="B41" i="8"/>
  <c r="B187" i="21" s="1"/>
  <c r="A41" i="8"/>
  <c r="A187" i="21" s="1"/>
  <c r="P40" i="8"/>
  <c r="Q186" i="21" s="1"/>
  <c r="O40" i="8"/>
  <c r="P186" i="21" s="1"/>
  <c r="N40" i="8"/>
  <c r="O186" i="21" s="1"/>
  <c r="M40" i="8"/>
  <c r="N186" i="21" s="1"/>
  <c r="L40" i="8"/>
  <c r="M186" i="21" s="1"/>
  <c r="AS186" i="21" s="1"/>
  <c r="AT186" i="21" s="1"/>
  <c r="AU186" i="21" s="1"/>
  <c r="K40" i="8"/>
  <c r="L186" i="21" s="1"/>
  <c r="J40" i="8"/>
  <c r="K186" i="21" s="1"/>
  <c r="I40" i="8"/>
  <c r="J186" i="21" s="1"/>
  <c r="AK186" i="21" s="1"/>
  <c r="AL186" i="21" s="1"/>
  <c r="AM186" i="21" s="1"/>
  <c r="H40" i="8"/>
  <c r="I186" i="21" s="1"/>
  <c r="AG186" i="21" s="1"/>
  <c r="AH186" i="21" s="1"/>
  <c r="AI186" i="21" s="1"/>
  <c r="G40" i="8"/>
  <c r="H186" i="21" s="1"/>
  <c r="F40" i="8"/>
  <c r="G186" i="21" s="1"/>
  <c r="E40" i="8"/>
  <c r="F186" i="21" s="1"/>
  <c r="AO186" i="21" s="1"/>
  <c r="AP186" i="21" s="1"/>
  <c r="AQ186" i="21" s="1"/>
  <c r="D40" i="8"/>
  <c r="E186" i="21" s="1"/>
  <c r="AW186" i="21" s="1"/>
  <c r="AX186" i="21" s="1"/>
  <c r="AY186" i="21" s="1"/>
  <c r="C40" i="8"/>
  <c r="D186" i="21" s="1"/>
  <c r="B40" i="8"/>
  <c r="B186" i="21" s="1"/>
  <c r="A40" i="8"/>
  <c r="A186" i="21" s="1"/>
  <c r="P39" i="8"/>
  <c r="Q185" i="21" s="1"/>
  <c r="O39" i="8"/>
  <c r="N39" i="8"/>
  <c r="O185" i="21" s="1"/>
  <c r="M39" i="8"/>
  <c r="N185" i="21" s="1"/>
  <c r="L39" i="8"/>
  <c r="M185" i="21" s="1"/>
  <c r="AS185" i="21" s="1"/>
  <c r="AT185" i="21" s="1"/>
  <c r="AU185" i="21" s="1"/>
  <c r="K39" i="8"/>
  <c r="L185" i="21" s="1"/>
  <c r="J39" i="8"/>
  <c r="K185" i="21" s="1"/>
  <c r="I39" i="8"/>
  <c r="J185" i="21" s="1"/>
  <c r="AK185" i="21" s="1"/>
  <c r="AL185" i="21" s="1"/>
  <c r="AM185" i="21" s="1"/>
  <c r="H39" i="8"/>
  <c r="I185" i="21" s="1"/>
  <c r="AG185" i="21" s="1"/>
  <c r="AH185" i="21" s="1"/>
  <c r="AI185" i="21" s="1"/>
  <c r="G39" i="8"/>
  <c r="H185" i="21" s="1"/>
  <c r="F39" i="8"/>
  <c r="E39" i="8"/>
  <c r="F185" i="21" s="1"/>
  <c r="AO185" i="21" s="1"/>
  <c r="AP185" i="21" s="1"/>
  <c r="AQ185" i="21" s="1"/>
  <c r="D39" i="8"/>
  <c r="E185" i="21" s="1"/>
  <c r="AW185" i="21" s="1"/>
  <c r="AX185" i="21" s="1"/>
  <c r="AY185" i="21" s="1"/>
  <c r="C39" i="8"/>
  <c r="B39" i="8"/>
  <c r="B185" i="21" s="1"/>
  <c r="A39" i="8"/>
  <c r="A185" i="21" s="1"/>
  <c r="P38" i="8"/>
  <c r="Q184" i="21" s="1"/>
  <c r="O38" i="8"/>
  <c r="P184" i="21" s="1"/>
  <c r="N38" i="8"/>
  <c r="O184" i="21" s="1"/>
  <c r="M38" i="8"/>
  <c r="N184" i="21" s="1"/>
  <c r="L38" i="8"/>
  <c r="M184" i="21" s="1"/>
  <c r="AS184" i="21" s="1"/>
  <c r="AT184" i="21" s="1"/>
  <c r="AU184" i="21" s="1"/>
  <c r="K38" i="8"/>
  <c r="L184" i="21" s="1"/>
  <c r="J38" i="8"/>
  <c r="K184" i="21" s="1"/>
  <c r="I38" i="8"/>
  <c r="J184" i="21" s="1"/>
  <c r="AK184" i="21" s="1"/>
  <c r="AL184" i="21" s="1"/>
  <c r="AM184" i="21" s="1"/>
  <c r="H38" i="8"/>
  <c r="I184" i="21" s="1"/>
  <c r="AG184" i="21" s="1"/>
  <c r="AH184" i="21" s="1"/>
  <c r="AI184" i="21" s="1"/>
  <c r="G38" i="8"/>
  <c r="H184" i="21" s="1"/>
  <c r="F38" i="8"/>
  <c r="G184" i="21" s="1"/>
  <c r="E38" i="8"/>
  <c r="D38" i="8"/>
  <c r="E184" i="21" s="1"/>
  <c r="AW184" i="21" s="1"/>
  <c r="AX184" i="21" s="1"/>
  <c r="AY184" i="21" s="1"/>
  <c r="C38" i="8"/>
  <c r="D184" i="21" s="1"/>
  <c r="B38" i="8"/>
  <c r="B184" i="21" s="1"/>
  <c r="A38" i="8"/>
  <c r="A184" i="21" s="1"/>
  <c r="P37" i="8"/>
  <c r="Q183" i="21" s="1"/>
  <c r="O37" i="8"/>
  <c r="P183" i="21" s="1"/>
  <c r="N37" i="8"/>
  <c r="O183" i="21" s="1"/>
  <c r="M37" i="8"/>
  <c r="N183" i="21" s="1"/>
  <c r="L37" i="8"/>
  <c r="M183" i="21" s="1"/>
  <c r="AS183" i="21" s="1"/>
  <c r="AT183" i="21" s="1"/>
  <c r="AU183" i="21" s="1"/>
  <c r="K37" i="8"/>
  <c r="L183" i="21" s="1"/>
  <c r="J37" i="8"/>
  <c r="I37" i="8"/>
  <c r="J183" i="21" s="1"/>
  <c r="AK183" i="21" s="1"/>
  <c r="AL183" i="21" s="1"/>
  <c r="AM183" i="21" s="1"/>
  <c r="H37" i="8"/>
  <c r="G37" i="8"/>
  <c r="H183" i="21" s="1"/>
  <c r="F37" i="8"/>
  <c r="G183" i="21" s="1"/>
  <c r="E37" i="8"/>
  <c r="F183" i="21" s="1"/>
  <c r="AO183" i="21" s="1"/>
  <c r="AP183" i="21" s="1"/>
  <c r="AQ183" i="21" s="1"/>
  <c r="D37" i="8"/>
  <c r="E183" i="21" s="1"/>
  <c r="AW183" i="21" s="1"/>
  <c r="AX183" i="21" s="1"/>
  <c r="AY183" i="21" s="1"/>
  <c r="C37" i="8"/>
  <c r="D183" i="21" s="1"/>
  <c r="B37" i="8"/>
  <c r="B183" i="21" s="1"/>
  <c r="A37" i="8"/>
  <c r="A183" i="21" s="1"/>
  <c r="IV33" i="8"/>
  <c r="IU33" i="8"/>
  <c r="IT33" i="8"/>
  <c r="IS33" i="8"/>
  <c r="IR33" i="8"/>
  <c r="IQ33" i="8"/>
  <c r="IP33" i="8"/>
  <c r="IO33" i="8"/>
  <c r="IN33" i="8"/>
  <c r="IM33" i="8"/>
  <c r="IL33" i="8"/>
  <c r="IK33" i="8"/>
  <c r="IJ33" i="8"/>
  <c r="II33" i="8"/>
  <c r="IH33" i="8"/>
  <c r="IG33" i="8"/>
  <c r="IE33" i="8"/>
  <c r="ID33" i="8"/>
  <c r="IC33" i="8"/>
  <c r="IB33" i="8"/>
  <c r="IA33" i="8"/>
  <c r="HZ33" i="8"/>
  <c r="HY33" i="8"/>
  <c r="HX33" i="8"/>
  <c r="HW33" i="8"/>
  <c r="HV33" i="8"/>
  <c r="HU33" i="8"/>
  <c r="HT33" i="8"/>
  <c r="HS33" i="8"/>
  <c r="HR33" i="8"/>
  <c r="HQ33" i="8"/>
  <c r="HP33" i="8"/>
  <c r="HN33" i="8"/>
  <c r="HM33" i="8"/>
  <c r="HL33" i="8"/>
  <c r="HK33" i="8"/>
  <c r="HJ33" i="8"/>
  <c r="HI33" i="8"/>
  <c r="HH33" i="8"/>
  <c r="HG33" i="8"/>
  <c r="HF33" i="8"/>
  <c r="HE33" i="8"/>
  <c r="HD33" i="8"/>
  <c r="HC33" i="8"/>
  <c r="HB33" i="8"/>
  <c r="HA33" i="8"/>
  <c r="GZ33" i="8"/>
  <c r="GY33" i="8"/>
  <c r="GW33" i="8"/>
  <c r="GV33" i="8"/>
  <c r="GU33" i="8"/>
  <c r="GT33" i="8"/>
  <c r="GS33" i="8"/>
  <c r="GR33" i="8"/>
  <c r="GQ33" i="8"/>
  <c r="GP33" i="8"/>
  <c r="GO33" i="8"/>
  <c r="GN33" i="8"/>
  <c r="GM33" i="8"/>
  <c r="GL33" i="8"/>
  <c r="GK33" i="8"/>
  <c r="GJ33" i="8"/>
  <c r="GI33" i="8"/>
  <c r="GH33" i="8"/>
  <c r="GF33" i="8"/>
  <c r="GE33" i="8"/>
  <c r="GD33" i="8"/>
  <c r="GC33" i="8"/>
  <c r="GB33" i="8"/>
  <c r="GA33" i="8"/>
  <c r="FZ33" i="8"/>
  <c r="FY33" i="8"/>
  <c r="FX33" i="8"/>
  <c r="FW33" i="8"/>
  <c r="FV33" i="8"/>
  <c r="FU33" i="8"/>
  <c r="FT33" i="8"/>
  <c r="FS33" i="8"/>
  <c r="FR33" i="8"/>
  <c r="FQ33" i="8"/>
  <c r="FO33" i="8"/>
  <c r="FN33" i="8"/>
  <c r="FM33" i="8"/>
  <c r="FL33" i="8"/>
  <c r="FK33" i="8"/>
  <c r="FJ33" i="8"/>
  <c r="FI33" i="8"/>
  <c r="FH33" i="8"/>
  <c r="FG33" i="8"/>
  <c r="FF33" i="8"/>
  <c r="FE33" i="8"/>
  <c r="FD33" i="8"/>
  <c r="FC33" i="8"/>
  <c r="FB33" i="8"/>
  <c r="FA33" i="8"/>
  <c r="EZ33" i="8"/>
  <c r="EX33" i="8"/>
  <c r="EW33" i="8"/>
  <c r="EV33" i="8"/>
  <c r="EU33" i="8"/>
  <c r="ET33" i="8"/>
  <c r="ES33" i="8"/>
  <c r="ER33" i="8"/>
  <c r="EQ33" i="8"/>
  <c r="EP33" i="8"/>
  <c r="EO33" i="8"/>
  <c r="EN33" i="8"/>
  <c r="EM33" i="8"/>
  <c r="EL33" i="8"/>
  <c r="EK33" i="8"/>
  <c r="EJ33" i="8"/>
  <c r="EI33" i="8"/>
  <c r="EG33" i="8"/>
  <c r="EF33" i="8"/>
  <c r="EE33" i="8"/>
  <c r="ED33" i="8"/>
  <c r="EC33" i="8"/>
  <c r="EB33" i="8"/>
  <c r="EA33" i="8"/>
  <c r="DZ33" i="8"/>
  <c r="DY33" i="8"/>
  <c r="DX33" i="8"/>
  <c r="DW33" i="8"/>
  <c r="DV33" i="8"/>
  <c r="DU33" i="8"/>
  <c r="DT33" i="8"/>
  <c r="DS33" i="8"/>
  <c r="DR33" i="8"/>
  <c r="DP33" i="8"/>
  <c r="DO33" i="8"/>
  <c r="DN33" i="8"/>
  <c r="DM33" i="8"/>
  <c r="DL33" i="8"/>
  <c r="DK33" i="8"/>
  <c r="DJ33" i="8"/>
  <c r="DI33" i="8"/>
  <c r="DH33" i="8"/>
  <c r="DG33" i="8"/>
  <c r="DF33" i="8"/>
  <c r="DE33" i="8"/>
  <c r="DD33" i="8"/>
  <c r="DC33" i="8"/>
  <c r="DB33" i="8"/>
  <c r="DA33" i="8"/>
  <c r="CY33" i="8"/>
  <c r="CX33" i="8"/>
  <c r="CW33" i="8"/>
  <c r="CV33" i="8"/>
  <c r="CU33" i="8"/>
  <c r="CT33" i="8"/>
  <c r="CS33" i="8"/>
  <c r="CR33" i="8"/>
  <c r="CQ33" i="8"/>
  <c r="CP33" i="8"/>
  <c r="CO33" i="8"/>
  <c r="CN33" i="8"/>
  <c r="CM33" i="8"/>
  <c r="CL33" i="8"/>
  <c r="CK33" i="8"/>
  <c r="CJ33" i="8"/>
  <c r="CH33" i="8"/>
  <c r="CG33" i="8"/>
  <c r="CF33" i="8"/>
  <c r="CE33" i="8"/>
  <c r="CD33" i="8"/>
  <c r="CC33" i="8"/>
  <c r="CB33" i="8"/>
  <c r="CA33" i="8"/>
  <c r="BZ33" i="8"/>
  <c r="BY33" i="8"/>
  <c r="BX33" i="8"/>
  <c r="BW33" i="8"/>
  <c r="BV33" i="8"/>
  <c r="BU33" i="8"/>
  <c r="BT33" i="8"/>
  <c r="BS33" i="8"/>
  <c r="BQ33" i="8"/>
  <c r="BP33" i="8"/>
  <c r="BO33" i="8"/>
  <c r="BN33" i="8"/>
  <c r="BM33" i="8"/>
  <c r="BL33" i="8"/>
  <c r="BK33" i="8"/>
  <c r="BJ33" i="8"/>
  <c r="BI33" i="8"/>
  <c r="BH33" i="8"/>
  <c r="BG33" i="8"/>
  <c r="BF33" i="8"/>
  <c r="BE33" i="8"/>
  <c r="BD33" i="8"/>
  <c r="BC33" i="8"/>
  <c r="BB33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K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AI32" i="8"/>
  <c r="AH32" i="8"/>
  <c r="R32" i="8"/>
  <c r="R61" i="8" s="1"/>
  <c r="S207" i="21" s="1"/>
  <c r="Q32" i="8"/>
  <c r="Q61" i="8" s="1"/>
  <c r="R207" i="21" s="1"/>
  <c r="AI31" i="8"/>
  <c r="AH31" i="8"/>
  <c r="Q60" i="8" s="1"/>
  <c r="R31" i="8"/>
  <c r="Q31" i="8"/>
  <c r="AI30" i="8"/>
  <c r="AH30" i="8"/>
  <c r="R30" i="8"/>
  <c r="R59" i="8" s="1"/>
  <c r="S205" i="21" s="1"/>
  <c r="Q30" i="8"/>
  <c r="AI29" i="8"/>
  <c r="AH29" i="8"/>
  <c r="R29" i="8"/>
  <c r="R58" i="8" s="1"/>
  <c r="S204" i="21" s="1"/>
  <c r="Q29" i="8"/>
  <c r="Q58" i="8" s="1"/>
  <c r="R204" i="21" s="1"/>
  <c r="AI28" i="8"/>
  <c r="AH28" i="8"/>
  <c r="Q57" i="8" s="1"/>
  <c r="R28" i="8"/>
  <c r="Q28" i="8"/>
  <c r="AI27" i="8"/>
  <c r="AH27" i="8"/>
  <c r="R27" i="8"/>
  <c r="R56" i="8" s="1"/>
  <c r="S202" i="21" s="1"/>
  <c r="Q27" i="8"/>
  <c r="AI26" i="8"/>
  <c r="AH26" i="8"/>
  <c r="R26" i="8"/>
  <c r="R55" i="8" s="1"/>
  <c r="S201" i="21" s="1"/>
  <c r="Q26" i="8"/>
  <c r="Q55" i="8" s="1"/>
  <c r="R201" i="21" s="1"/>
  <c r="AI25" i="8"/>
  <c r="AH25" i="8"/>
  <c r="Q54" i="8" s="1"/>
  <c r="R25" i="8"/>
  <c r="Q25" i="8"/>
  <c r="AI24" i="8"/>
  <c r="AH24" i="8"/>
  <c r="R24" i="8"/>
  <c r="R53" i="8" s="1"/>
  <c r="S199" i="21" s="1"/>
  <c r="Q24" i="8"/>
  <c r="AI23" i="8"/>
  <c r="AH23" i="8"/>
  <c r="R23" i="8"/>
  <c r="R52" i="8" s="1"/>
  <c r="S198" i="21" s="1"/>
  <c r="Q23" i="8"/>
  <c r="Q52" i="8" s="1"/>
  <c r="R198" i="21" s="1"/>
  <c r="AI22" i="8"/>
  <c r="AH22" i="8"/>
  <c r="Q51" i="8" s="1"/>
  <c r="R22" i="8"/>
  <c r="Q22" i="8"/>
  <c r="AI21" i="8"/>
  <c r="AH21" i="8"/>
  <c r="R21" i="8"/>
  <c r="R50" i="8" s="1"/>
  <c r="S196" i="21" s="1"/>
  <c r="Q21" i="8"/>
  <c r="AI20" i="8"/>
  <c r="AH20" i="8"/>
  <c r="R20" i="8"/>
  <c r="R49" i="8" s="1"/>
  <c r="S195" i="21" s="1"/>
  <c r="Q20" i="8"/>
  <c r="Q49" i="8" s="1"/>
  <c r="R195" i="21" s="1"/>
  <c r="AI19" i="8"/>
  <c r="AH19" i="8"/>
  <c r="Q48" i="8" s="1"/>
  <c r="R19" i="8"/>
  <c r="Q19" i="8"/>
  <c r="AI18" i="8"/>
  <c r="AH18" i="8"/>
  <c r="R18" i="8"/>
  <c r="R47" i="8" s="1"/>
  <c r="S193" i="21" s="1"/>
  <c r="Q18" i="8"/>
  <c r="AI17" i="8"/>
  <c r="AH17" i="8"/>
  <c r="R17" i="8"/>
  <c r="R46" i="8" s="1"/>
  <c r="S192" i="21" s="1"/>
  <c r="Q17" i="8"/>
  <c r="Q46" i="8" s="1"/>
  <c r="R192" i="21" s="1"/>
  <c r="AI16" i="8"/>
  <c r="AH16" i="8"/>
  <c r="Q45" i="8" s="1"/>
  <c r="R16" i="8"/>
  <c r="Q16" i="8"/>
  <c r="AI15" i="8"/>
  <c r="AH15" i="8"/>
  <c r="R15" i="8"/>
  <c r="R44" i="8" s="1"/>
  <c r="S190" i="21" s="1"/>
  <c r="Q15" i="8"/>
  <c r="AI14" i="8"/>
  <c r="AH14" i="8"/>
  <c r="R14" i="8"/>
  <c r="R43" i="8" s="1"/>
  <c r="S189" i="21" s="1"/>
  <c r="Q14" i="8"/>
  <c r="Q43" i="8" s="1"/>
  <c r="AI13" i="8"/>
  <c r="AH13" i="8"/>
  <c r="Q42" i="8" s="1"/>
  <c r="R13" i="8"/>
  <c r="Q13" i="8"/>
  <c r="AI12" i="8"/>
  <c r="AH12" i="8"/>
  <c r="R12" i="8"/>
  <c r="R41" i="8" s="1"/>
  <c r="S187" i="21" s="1"/>
  <c r="Q12" i="8"/>
  <c r="AI11" i="8"/>
  <c r="AH11" i="8"/>
  <c r="R11" i="8"/>
  <c r="R40" i="8" s="1"/>
  <c r="S186" i="21" s="1"/>
  <c r="Q11" i="8"/>
  <c r="Q40" i="8" s="1"/>
  <c r="R186" i="21" s="1"/>
  <c r="AI10" i="8"/>
  <c r="AI33" i="8" s="1"/>
  <c r="AH10" i="8"/>
  <c r="Q39" i="8" s="1"/>
  <c r="R10" i="8"/>
  <c r="Q10" i="8"/>
  <c r="AI9" i="8"/>
  <c r="AH9" i="8"/>
  <c r="R9" i="8"/>
  <c r="R38" i="8" s="1"/>
  <c r="S184" i="21" s="1"/>
  <c r="Q9" i="8"/>
  <c r="AI8" i="8"/>
  <c r="AH8" i="8"/>
  <c r="R8" i="8"/>
  <c r="Q8" i="8"/>
  <c r="Q37" i="8" s="1"/>
  <c r="U37" i="8" s="1"/>
  <c r="V183" i="21" s="1"/>
  <c r="AC183" i="21" s="1"/>
  <c r="AD183" i="21" s="1"/>
  <c r="AE183" i="21" s="1"/>
  <c r="G111" i="7"/>
  <c r="G9" i="23" s="1"/>
  <c r="J9" i="23" s="1"/>
  <c r="F111" i="7"/>
  <c r="F9" i="23" s="1"/>
  <c r="E111" i="7"/>
  <c r="E9" i="23" s="1"/>
  <c r="D111" i="7"/>
  <c r="D9" i="23" s="1"/>
  <c r="C111" i="7"/>
  <c r="C9" i="23" s="1"/>
  <c r="B111" i="7"/>
  <c r="B9" i="23" s="1"/>
  <c r="CW90" i="7"/>
  <c r="I177" i="22" s="1"/>
  <c r="AC177" i="22" s="1"/>
  <c r="AD177" i="22" s="1"/>
  <c r="AE177" i="22" s="1"/>
  <c r="CV90" i="7"/>
  <c r="H177" i="22" s="1"/>
  <c r="U177" i="22" s="1"/>
  <c r="V177" i="22" s="1"/>
  <c r="W177" i="22" s="1"/>
  <c r="CU90" i="7"/>
  <c r="G177" i="22" s="1"/>
  <c r="CS90" i="7"/>
  <c r="CT90" i="7" s="1"/>
  <c r="F177" i="22" s="1"/>
  <c r="Y177" i="22" s="1"/>
  <c r="Z177" i="22" s="1"/>
  <c r="AA177" i="22" s="1"/>
  <c r="CR90" i="7"/>
  <c r="E177" i="22" s="1"/>
  <c r="CQ90" i="7"/>
  <c r="D177" i="22" s="1"/>
  <c r="Q177" i="22" s="1"/>
  <c r="R177" i="22" s="1"/>
  <c r="S177" i="22" s="1"/>
  <c r="CP90" i="7"/>
  <c r="C177" i="22" s="1"/>
  <c r="B90" i="7"/>
  <c r="A90" i="7"/>
  <c r="A177" i="22" s="1"/>
  <c r="AF177" i="22" s="1"/>
  <c r="CW89" i="7"/>
  <c r="I176" i="22" s="1"/>
  <c r="AC176" i="22" s="1"/>
  <c r="AD176" i="22" s="1"/>
  <c r="AE176" i="22" s="1"/>
  <c r="CV89" i="7"/>
  <c r="H176" i="22" s="1"/>
  <c r="U176" i="22" s="1"/>
  <c r="V176" i="22" s="1"/>
  <c r="W176" i="22" s="1"/>
  <c r="CU89" i="7"/>
  <c r="G176" i="22" s="1"/>
  <c r="CS89" i="7"/>
  <c r="CT89" i="7" s="1"/>
  <c r="F176" i="22" s="1"/>
  <c r="Y176" i="22" s="1"/>
  <c r="Z176" i="22" s="1"/>
  <c r="AA176" i="22" s="1"/>
  <c r="CR89" i="7"/>
  <c r="E176" i="22" s="1"/>
  <c r="CQ89" i="7"/>
  <c r="D176" i="22" s="1"/>
  <c r="Q176" i="22" s="1"/>
  <c r="R176" i="22" s="1"/>
  <c r="S176" i="22" s="1"/>
  <c r="CP89" i="7"/>
  <c r="C176" i="22" s="1"/>
  <c r="B89" i="7"/>
  <c r="A89" i="7"/>
  <c r="A176" i="22" s="1"/>
  <c r="AF176" i="22" s="1"/>
  <c r="CW88" i="7"/>
  <c r="I175" i="22" s="1"/>
  <c r="AC175" i="22" s="1"/>
  <c r="AD175" i="22" s="1"/>
  <c r="AE175" i="22" s="1"/>
  <c r="CV88" i="7"/>
  <c r="H175" i="22" s="1"/>
  <c r="U175" i="22" s="1"/>
  <c r="V175" i="22" s="1"/>
  <c r="W175" i="22" s="1"/>
  <c r="CU88" i="7"/>
  <c r="G175" i="22" s="1"/>
  <c r="CT88" i="7"/>
  <c r="F175" i="22" s="1"/>
  <c r="Y175" i="22" s="1"/>
  <c r="Z175" i="22" s="1"/>
  <c r="AA175" i="22" s="1"/>
  <c r="CS88" i="7"/>
  <c r="CR88" i="7"/>
  <c r="E175" i="22" s="1"/>
  <c r="CQ88" i="7"/>
  <c r="D175" i="22" s="1"/>
  <c r="Q175" i="22" s="1"/>
  <c r="R175" i="22" s="1"/>
  <c r="S175" i="22" s="1"/>
  <c r="CP88" i="7"/>
  <c r="C175" i="22" s="1"/>
  <c r="B88" i="7"/>
  <c r="A88" i="7"/>
  <c r="A175" i="22" s="1"/>
  <c r="AF175" i="22" s="1"/>
  <c r="CW87" i="7"/>
  <c r="I174" i="22" s="1"/>
  <c r="AC174" i="22" s="1"/>
  <c r="AD174" i="22" s="1"/>
  <c r="AE174" i="22" s="1"/>
  <c r="CV87" i="7"/>
  <c r="H174" i="22" s="1"/>
  <c r="U174" i="22" s="1"/>
  <c r="V174" i="22" s="1"/>
  <c r="W174" i="22" s="1"/>
  <c r="CU87" i="7"/>
  <c r="G174" i="22" s="1"/>
  <c r="CS87" i="7"/>
  <c r="CX87" i="7" s="1"/>
  <c r="J174" i="22" s="1"/>
  <c r="M174" i="22" s="1"/>
  <c r="N174" i="22" s="1"/>
  <c r="O174" i="22" s="1"/>
  <c r="CR87" i="7"/>
  <c r="E174" i="22" s="1"/>
  <c r="CQ87" i="7"/>
  <c r="D174" i="22" s="1"/>
  <c r="Q174" i="22" s="1"/>
  <c r="R174" i="22" s="1"/>
  <c r="S174" i="22" s="1"/>
  <c r="CP87" i="7"/>
  <c r="C174" i="22" s="1"/>
  <c r="B87" i="7"/>
  <c r="A87" i="7"/>
  <c r="A174" i="22" s="1"/>
  <c r="AF174" i="22" s="1"/>
  <c r="CX86" i="7"/>
  <c r="J173" i="22" s="1"/>
  <c r="M173" i="22" s="1"/>
  <c r="N173" i="22" s="1"/>
  <c r="O173" i="22" s="1"/>
  <c r="CW86" i="7"/>
  <c r="I173" i="22" s="1"/>
  <c r="AC173" i="22" s="1"/>
  <c r="AD173" i="22" s="1"/>
  <c r="AE173" i="22" s="1"/>
  <c r="CV86" i="7"/>
  <c r="H173" i="22" s="1"/>
  <c r="U173" i="22" s="1"/>
  <c r="V173" i="22" s="1"/>
  <c r="W173" i="22" s="1"/>
  <c r="CU86" i="7"/>
  <c r="G173" i="22" s="1"/>
  <c r="CS86" i="7"/>
  <c r="CT86" i="7" s="1"/>
  <c r="F173" i="22" s="1"/>
  <c r="Y173" i="22" s="1"/>
  <c r="Z173" i="22" s="1"/>
  <c r="AA173" i="22" s="1"/>
  <c r="CR86" i="7"/>
  <c r="E173" i="22" s="1"/>
  <c r="CQ86" i="7"/>
  <c r="D173" i="22" s="1"/>
  <c r="Q173" i="22" s="1"/>
  <c r="R173" i="22" s="1"/>
  <c r="S173" i="22" s="1"/>
  <c r="CP86" i="7"/>
  <c r="C173" i="22" s="1"/>
  <c r="B86" i="7"/>
  <c r="A86" i="7"/>
  <c r="A173" i="22" s="1"/>
  <c r="AF173" i="22" s="1"/>
  <c r="CX85" i="7"/>
  <c r="J172" i="22" s="1"/>
  <c r="M172" i="22" s="1"/>
  <c r="N172" i="22" s="1"/>
  <c r="O172" i="22" s="1"/>
  <c r="CW85" i="7"/>
  <c r="I172" i="22" s="1"/>
  <c r="AC172" i="22" s="1"/>
  <c r="AD172" i="22" s="1"/>
  <c r="AE172" i="22" s="1"/>
  <c r="CV85" i="7"/>
  <c r="H172" i="22" s="1"/>
  <c r="U172" i="22" s="1"/>
  <c r="V172" i="22" s="1"/>
  <c r="W172" i="22" s="1"/>
  <c r="CU85" i="7"/>
  <c r="G172" i="22" s="1"/>
  <c r="CS85" i="7"/>
  <c r="CT85" i="7" s="1"/>
  <c r="F172" i="22" s="1"/>
  <c r="Y172" i="22" s="1"/>
  <c r="Z172" i="22" s="1"/>
  <c r="AA172" i="22" s="1"/>
  <c r="CR85" i="7"/>
  <c r="E172" i="22" s="1"/>
  <c r="CQ85" i="7"/>
  <c r="D172" i="22" s="1"/>
  <c r="Q172" i="22" s="1"/>
  <c r="R172" i="22" s="1"/>
  <c r="S172" i="22" s="1"/>
  <c r="CP85" i="7"/>
  <c r="C172" i="22" s="1"/>
  <c r="B85" i="7"/>
  <c r="A85" i="7"/>
  <c r="A172" i="22" s="1"/>
  <c r="AF172" i="22" s="1"/>
  <c r="CW84" i="7"/>
  <c r="I171" i="22" s="1"/>
  <c r="AC171" i="22" s="1"/>
  <c r="AD171" i="22" s="1"/>
  <c r="AE171" i="22" s="1"/>
  <c r="CV84" i="7"/>
  <c r="H171" i="22" s="1"/>
  <c r="U171" i="22" s="1"/>
  <c r="V171" i="22" s="1"/>
  <c r="W171" i="22" s="1"/>
  <c r="CU84" i="7"/>
  <c r="CT84" i="7"/>
  <c r="F171" i="22" s="1"/>
  <c r="Y171" i="22" s="1"/>
  <c r="Z171" i="22" s="1"/>
  <c r="AA171" i="22" s="1"/>
  <c r="CS84" i="7"/>
  <c r="CR84" i="7"/>
  <c r="E171" i="22" s="1"/>
  <c r="CQ84" i="7"/>
  <c r="D171" i="22" s="1"/>
  <c r="Q171" i="22" s="1"/>
  <c r="R171" i="22" s="1"/>
  <c r="S171" i="22" s="1"/>
  <c r="CP84" i="7"/>
  <c r="C171" i="22" s="1"/>
  <c r="B84" i="7"/>
  <c r="A84" i="7"/>
  <c r="A171" i="22" s="1"/>
  <c r="AF171" i="22" s="1"/>
  <c r="CW83" i="7"/>
  <c r="I170" i="22" s="1"/>
  <c r="AC170" i="22" s="1"/>
  <c r="AD170" i="22" s="1"/>
  <c r="AE170" i="22" s="1"/>
  <c r="CV83" i="7"/>
  <c r="H170" i="22" s="1"/>
  <c r="U170" i="22" s="1"/>
  <c r="V170" i="22" s="1"/>
  <c r="W170" i="22" s="1"/>
  <c r="CU83" i="7"/>
  <c r="G170" i="22" s="1"/>
  <c r="CS83" i="7"/>
  <c r="CT83" i="7" s="1"/>
  <c r="F170" i="22" s="1"/>
  <c r="Y170" i="22" s="1"/>
  <c r="Z170" i="22" s="1"/>
  <c r="AA170" i="22" s="1"/>
  <c r="CR83" i="7"/>
  <c r="E170" i="22" s="1"/>
  <c r="CQ83" i="7"/>
  <c r="D170" i="22" s="1"/>
  <c r="Q170" i="22" s="1"/>
  <c r="R170" i="22" s="1"/>
  <c r="S170" i="22" s="1"/>
  <c r="CP83" i="7"/>
  <c r="C170" i="22" s="1"/>
  <c r="B83" i="7"/>
  <c r="A83" i="7"/>
  <c r="A170" i="22" s="1"/>
  <c r="AF170" i="22" s="1"/>
  <c r="CW82" i="7"/>
  <c r="I169" i="22" s="1"/>
  <c r="AC169" i="22" s="1"/>
  <c r="AD169" i="22" s="1"/>
  <c r="AE169" i="22" s="1"/>
  <c r="CV82" i="7"/>
  <c r="H169" i="22" s="1"/>
  <c r="U169" i="22" s="1"/>
  <c r="V169" i="22" s="1"/>
  <c r="W169" i="22" s="1"/>
  <c r="CU82" i="7"/>
  <c r="CS82" i="7"/>
  <c r="CT82" i="7" s="1"/>
  <c r="F169" i="22" s="1"/>
  <c r="Y169" i="22" s="1"/>
  <c r="Z169" i="22" s="1"/>
  <c r="AA169" i="22" s="1"/>
  <c r="CR82" i="7"/>
  <c r="E169" i="22" s="1"/>
  <c r="CQ82" i="7"/>
  <c r="D169" i="22" s="1"/>
  <c r="Q169" i="22" s="1"/>
  <c r="R169" i="22" s="1"/>
  <c r="S169" i="22" s="1"/>
  <c r="CP82" i="7"/>
  <c r="C169" i="22" s="1"/>
  <c r="B82" i="7"/>
  <c r="A82" i="7"/>
  <c r="A169" i="22" s="1"/>
  <c r="AF169" i="22" s="1"/>
  <c r="CW81" i="7"/>
  <c r="I168" i="22" s="1"/>
  <c r="AC168" i="22" s="1"/>
  <c r="AD168" i="22" s="1"/>
  <c r="AE168" i="22" s="1"/>
  <c r="CV81" i="7"/>
  <c r="H168" i="22" s="1"/>
  <c r="U168" i="22" s="1"/>
  <c r="V168" i="22" s="1"/>
  <c r="W168" i="22" s="1"/>
  <c r="CU81" i="7"/>
  <c r="G168" i="22" s="1"/>
  <c r="CS81" i="7"/>
  <c r="CT81" i="7" s="1"/>
  <c r="F168" i="22" s="1"/>
  <c r="Y168" i="22" s="1"/>
  <c r="Z168" i="22" s="1"/>
  <c r="AA168" i="22" s="1"/>
  <c r="CR81" i="7"/>
  <c r="E168" i="22" s="1"/>
  <c r="CQ81" i="7"/>
  <c r="D168" i="22" s="1"/>
  <c r="Q168" i="22" s="1"/>
  <c r="R168" i="22" s="1"/>
  <c r="S168" i="22" s="1"/>
  <c r="CP81" i="7"/>
  <c r="C168" i="22" s="1"/>
  <c r="B81" i="7"/>
  <c r="A81" i="7"/>
  <c r="A168" i="22" s="1"/>
  <c r="AF168" i="22" s="1"/>
  <c r="CW80" i="7"/>
  <c r="I167" i="22" s="1"/>
  <c r="AC167" i="22" s="1"/>
  <c r="AD167" i="22" s="1"/>
  <c r="AE167" i="22" s="1"/>
  <c r="CV80" i="7"/>
  <c r="H167" i="22" s="1"/>
  <c r="U167" i="22" s="1"/>
  <c r="V167" i="22" s="1"/>
  <c r="W167" i="22" s="1"/>
  <c r="CU80" i="7"/>
  <c r="G167" i="22" s="1"/>
  <c r="CS80" i="7"/>
  <c r="CT80" i="7" s="1"/>
  <c r="F167" i="22" s="1"/>
  <c r="Y167" i="22" s="1"/>
  <c r="Z167" i="22" s="1"/>
  <c r="AA167" i="22" s="1"/>
  <c r="CR80" i="7"/>
  <c r="E167" i="22" s="1"/>
  <c r="CQ80" i="7"/>
  <c r="D167" i="22" s="1"/>
  <c r="Q167" i="22" s="1"/>
  <c r="R167" i="22" s="1"/>
  <c r="S167" i="22" s="1"/>
  <c r="CP80" i="7"/>
  <c r="C167" i="22" s="1"/>
  <c r="B80" i="7"/>
  <c r="A80" i="7"/>
  <c r="A167" i="22" s="1"/>
  <c r="AF167" i="22" s="1"/>
  <c r="CW79" i="7"/>
  <c r="I166" i="22" s="1"/>
  <c r="AC166" i="22" s="1"/>
  <c r="AD166" i="22" s="1"/>
  <c r="AE166" i="22" s="1"/>
  <c r="CV79" i="7"/>
  <c r="H166" i="22" s="1"/>
  <c r="U166" i="22" s="1"/>
  <c r="V166" i="22" s="1"/>
  <c r="W166" i="22" s="1"/>
  <c r="CU79" i="7"/>
  <c r="CT79" i="7"/>
  <c r="F166" i="22" s="1"/>
  <c r="Y166" i="22" s="1"/>
  <c r="Z166" i="22" s="1"/>
  <c r="AA166" i="22" s="1"/>
  <c r="CS79" i="7"/>
  <c r="CR79" i="7"/>
  <c r="E166" i="22" s="1"/>
  <c r="CQ79" i="7"/>
  <c r="D166" i="22" s="1"/>
  <c r="Q166" i="22" s="1"/>
  <c r="R166" i="22" s="1"/>
  <c r="S166" i="22" s="1"/>
  <c r="CP79" i="7"/>
  <c r="C166" i="22" s="1"/>
  <c r="B79" i="7"/>
  <c r="A79" i="7"/>
  <c r="A166" i="22" s="1"/>
  <c r="AF166" i="22" s="1"/>
  <c r="CW78" i="7"/>
  <c r="I165" i="22" s="1"/>
  <c r="AC165" i="22" s="1"/>
  <c r="AD165" i="22" s="1"/>
  <c r="AE165" i="22" s="1"/>
  <c r="CV78" i="7"/>
  <c r="H165" i="22" s="1"/>
  <c r="U165" i="22" s="1"/>
  <c r="V165" i="22" s="1"/>
  <c r="W165" i="22" s="1"/>
  <c r="CU78" i="7"/>
  <c r="G165" i="22" s="1"/>
  <c r="CS78" i="7"/>
  <c r="CT78" i="7" s="1"/>
  <c r="F165" i="22" s="1"/>
  <c r="Y165" i="22" s="1"/>
  <c r="Z165" i="22" s="1"/>
  <c r="AA165" i="22" s="1"/>
  <c r="CR78" i="7"/>
  <c r="E165" i="22" s="1"/>
  <c r="CQ78" i="7"/>
  <c r="D165" i="22" s="1"/>
  <c r="Q165" i="22" s="1"/>
  <c r="R165" i="22" s="1"/>
  <c r="S165" i="22" s="1"/>
  <c r="CP78" i="7"/>
  <c r="C165" i="22" s="1"/>
  <c r="B78" i="7"/>
  <c r="A78" i="7"/>
  <c r="A165" i="22" s="1"/>
  <c r="AF165" i="22" s="1"/>
  <c r="CW77" i="7"/>
  <c r="I164" i="22" s="1"/>
  <c r="AC164" i="22" s="1"/>
  <c r="AD164" i="22" s="1"/>
  <c r="AE164" i="22" s="1"/>
  <c r="CV77" i="7"/>
  <c r="H164" i="22" s="1"/>
  <c r="U164" i="22" s="1"/>
  <c r="V164" i="22" s="1"/>
  <c r="W164" i="22" s="1"/>
  <c r="CU77" i="7"/>
  <c r="G164" i="22" s="1"/>
  <c r="CS77" i="7"/>
  <c r="CT77" i="7" s="1"/>
  <c r="F164" i="22" s="1"/>
  <c r="Y164" i="22" s="1"/>
  <c r="Z164" i="22" s="1"/>
  <c r="AA164" i="22" s="1"/>
  <c r="CR77" i="7"/>
  <c r="E164" i="22" s="1"/>
  <c r="CQ77" i="7"/>
  <c r="D164" i="22" s="1"/>
  <c r="Q164" i="22" s="1"/>
  <c r="R164" i="22" s="1"/>
  <c r="S164" i="22" s="1"/>
  <c r="CP77" i="7"/>
  <c r="C164" i="22" s="1"/>
  <c r="B77" i="7"/>
  <c r="A77" i="7"/>
  <c r="A164" i="22" s="1"/>
  <c r="AF164" i="22" s="1"/>
  <c r="CW76" i="7"/>
  <c r="I163" i="22" s="1"/>
  <c r="AC163" i="22" s="1"/>
  <c r="AD163" i="22" s="1"/>
  <c r="AE163" i="22" s="1"/>
  <c r="CV76" i="7"/>
  <c r="H163" i="22" s="1"/>
  <c r="U163" i="22" s="1"/>
  <c r="V163" i="22" s="1"/>
  <c r="W163" i="22" s="1"/>
  <c r="CU76" i="7"/>
  <c r="CT76" i="7"/>
  <c r="F163" i="22" s="1"/>
  <c r="Y163" i="22" s="1"/>
  <c r="Z163" i="22" s="1"/>
  <c r="AA163" i="22" s="1"/>
  <c r="CS76" i="7"/>
  <c r="CR76" i="7"/>
  <c r="E163" i="22" s="1"/>
  <c r="CQ76" i="7"/>
  <c r="D163" i="22" s="1"/>
  <c r="Q163" i="22" s="1"/>
  <c r="R163" i="22" s="1"/>
  <c r="S163" i="22" s="1"/>
  <c r="CP76" i="7"/>
  <c r="C163" i="22" s="1"/>
  <c r="B76" i="7"/>
  <c r="A76" i="7"/>
  <c r="A163" i="22" s="1"/>
  <c r="AF163" i="22" s="1"/>
  <c r="CX75" i="7"/>
  <c r="J162" i="22" s="1"/>
  <c r="M162" i="22" s="1"/>
  <c r="N162" i="22" s="1"/>
  <c r="O162" i="22" s="1"/>
  <c r="CW75" i="7"/>
  <c r="I162" i="22" s="1"/>
  <c r="AC162" i="22" s="1"/>
  <c r="AD162" i="22" s="1"/>
  <c r="AE162" i="22" s="1"/>
  <c r="CV75" i="7"/>
  <c r="H162" i="22" s="1"/>
  <c r="U162" i="22" s="1"/>
  <c r="V162" i="22" s="1"/>
  <c r="W162" i="22" s="1"/>
  <c r="CU75" i="7"/>
  <c r="G162" i="22" s="1"/>
  <c r="CS75" i="7"/>
  <c r="CT75" i="7" s="1"/>
  <c r="F162" i="22" s="1"/>
  <c r="Y162" i="22" s="1"/>
  <c r="Z162" i="22" s="1"/>
  <c r="AA162" i="22" s="1"/>
  <c r="CR75" i="7"/>
  <c r="E162" i="22" s="1"/>
  <c r="CQ75" i="7"/>
  <c r="D162" i="22" s="1"/>
  <c r="Q162" i="22" s="1"/>
  <c r="R162" i="22" s="1"/>
  <c r="S162" i="22" s="1"/>
  <c r="CP75" i="7"/>
  <c r="C162" i="22" s="1"/>
  <c r="B75" i="7"/>
  <c r="A75" i="7"/>
  <c r="A162" i="22" s="1"/>
  <c r="AF162" i="22" s="1"/>
  <c r="CW74" i="7"/>
  <c r="I161" i="22" s="1"/>
  <c r="AC161" i="22" s="1"/>
  <c r="AD161" i="22" s="1"/>
  <c r="AE161" i="22" s="1"/>
  <c r="CV74" i="7"/>
  <c r="H161" i="22" s="1"/>
  <c r="U161" i="22" s="1"/>
  <c r="V161" i="22" s="1"/>
  <c r="W161" i="22" s="1"/>
  <c r="CU74" i="7"/>
  <c r="G161" i="22" s="1"/>
  <c r="CT74" i="7"/>
  <c r="F161" i="22" s="1"/>
  <c r="Y161" i="22" s="1"/>
  <c r="Z161" i="22" s="1"/>
  <c r="AA161" i="22" s="1"/>
  <c r="CS74" i="7"/>
  <c r="CX74" i="7" s="1"/>
  <c r="J161" i="22" s="1"/>
  <c r="M161" i="22" s="1"/>
  <c r="N161" i="22" s="1"/>
  <c r="O161" i="22" s="1"/>
  <c r="CR74" i="7"/>
  <c r="E161" i="22" s="1"/>
  <c r="CQ74" i="7"/>
  <c r="D161" i="22" s="1"/>
  <c r="Q161" i="22" s="1"/>
  <c r="R161" i="22" s="1"/>
  <c r="S161" i="22" s="1"/>
  <c r="CP74" i="7"/>
  <c r="C161" i="22" s="1"/>
  <c r="B74" i="7"/>
  <c r="A74" i="7"/>
  <c r="A161" i="22" s="1"/>
  <c r="AF161" i="22" s="1"/>
  <c r="CX73" i="7"/>
  <c r="J160" i="22" s="1"/>
  <c r="M160" i="22" s="1"/>
  <c r="N160" i="22" s="1"/>
  <c r="O160" i="22" s="1"/>
  <c r="CW73" i="7"/>
  <c r="I160" i="22" s="1"/>
  <c r="AC160" i="22" s="1"/>
  <c r="AD160" i="22" s="1"/>
  <c r="AE160" i="22" s="1"/>
  <c r="CV73" i="7"/>
  <c r="H160" i="22" s="1"/>
  <c r="U160" i="22" s="1"/>
  <c r="V160" i="22" s="1"/>
  <c r="W160" i="22" s="1"/>
  <c r="CU73" i="7"/>
  <c r="G160" i="22" s="1"/>
  <c r="CS73" i="7"/>
  <c r="CT73" i="7" s="1"/>
  <c r="F160" i="22" s="1"/>
  <c r="Y160" i="22" s="1"/>
  <c r="Z160" i="22" s="1"/>
  <c r="AA160" i="22" s="1"/>
  <c r="CR73" i="7"/>
  <c r="E160" i="22" s="1"/>
  <c r="CQ73" i="7"/>
  <c r="D160" i="22" s="1"/>
  <c r="Q160" i="22" s="1"/>
  <c r="R160" i="22" s="1"/>
  <c r="S160" i="22" s="1"/>
  <c r="CP73" i="7"/>
  <c r="C160" i="22" s="1"/>
  <c r="B73" i="7"/>
  <c r="A73" i="7"/>
  <c r="A160" i="22" s="1"/>
  <c r="AF160" i="22" s="1"/>
  <c r="CW72" i="7"/>
  <c r="I159" i="22" s="1"/>
  <c r="AC159" i="22" s="1"/>
  <c r="AD159" i="22" s="1"/>
  <c r="AE159" i="22" s="1"/>
  <c r="CV72" i="7"/>
  <c r="H159" i="22" s="1"/>
  <c r="U159" i="22" s="1"/>
  <c r="V159" i="22" s="1"/>
  <c r="W159" i="22" s="1"/>
  <c r="CU72" i="7"/>
  <c r="CS72" i="7"/>
  <c r="CT72" i="7" s="1"/>
  <c r="F159" i="22" s="1"/>
  <c r="Y159" i="22" s="1"/>
  <c r="Z159" i="22" s="1"/>
  <c r="AA159" i="22" s="1"/>
  <c r="CR72" i="7"/>
  <c r="E159" i="22" s="1"/>
  <c r="CQ72" i="7"/>
  <c r="D159" i="22" s="1"/>
  <c r="Q159" i="22" s="1"/>
  <c r="R159" i="22" s="1"/>
  <c r="S159" i="22" s="1"/>
  <c r="CP72" i="7"/>
  <c r="C159" i="22" s="1"/>
  <c r="B72" i="7"/>
  <c r="A72" i="7"/>
  <c r="A159" i="22" s="1"/>
  <c r="AF159" i="22" s="1"/>
  <c r="CW71" i="7"/>
  <c r="I158" i="22" s="1"/>
  <c r="AC158" i="22" s="1"/>
  <c r="AD158" i="22" s="1"/>
  <c r="AE158" i="22" s="1"/>
  <c r="CV71" i="7"/>
  <c r="H158" i="22" s="1"/>
  <c r="U158" i="22" s="1"/>
  <c r="V158" i="22" s="1"/>
  <c r="W158" i="22" s="1"/>
  <c r="CU71" i="7"/>
  <c r="G158" i="22" s="1"/>
  <c r="CS71" i="7"/>
  <c r="CT71" i="7" s="1"/>
  <c r="F158" i="22" s="1"/>
  <c r="Y158" i="22" s="1"/>
  <c r="Z158" i="22" s="1"/>
  <c r="AA158" i="22" s="1"/>
  <c r="CR71" i="7"/>
  <c r="E158" i="22" s="1"/>
  <c r="CQ71" i="7"/>
  <c r="D158" i="22" s="1"/>
  <c r="Q158" i="22" s="1"/>
  <c r="R158" i="22" s="1"/>
  <c r="S158" i="22" s="1"/>
  <c r="CP71" i="7"/>
  <c r="C158" i="22" s="1"/>
  <c r="B71" i="7"/>
  <c r="A71" i="7"/>
  <c r="A158" i="22" s="1"/>
  <c r="AF158" i="22" s="1"/>
  <c r="CW70" i="7"/>
  <c r="I157" i="22" s="1"/>
  <c r="AC157" i="22" s="1"/>
  <c r="AD157" i="22" s="1"/>
  <c r="AE157" i="22" s="1"/>
  <c r="CV70" i="7"/>
  <c r="H157" i="22" s="1"/>
  <c r="U157" i="22" s="1"/>
  <c r="V157" i="22" s="1"/>
  <c r="W157" i="22" s="1"/>
  <c r="CU70" i="7"/>
  <c r="G157" i="22" s="1"/>
  <c r="CS70" i="7"/>
  <c r="CT70" i="7" s="1"/>
  <c r="F157" i="22" s="1"/>
  <c r="Y157" i="22" s="1"/>
  <c r="Z157" i="22" s="1"/>
  <c r="AA157" i="22" s="1"/>
  <c r="CR70" i="7"/>
  <c r="E157" i="22" s="1"/>
  <c r="CQ70" i="7"/>
  <c r="D157" i="22" s="1"/>
  <c r="Q157" i="22" s="1"/>
  <c r="R157" i="22" s="1"/>
  <c r="S157" i="22" s="1"/>
  <c r="CP70" i="7"/>
  <c r="C157" i="22" s="1"/>
  <c r="B70" i="7"/>
  <c r="A70" i="7"/>
  <c r="A157" i="22" s="1"/>
  <c r="AF157" i="22" s="1"/>
  <c r="CW69" i="7"/>
  <c r="I156" i="22" s="1"/>
  <c r="AC156" i="22" s="1"/>
  <c r="AD156" i="22" s="1"/>
  <c r="AE156" i="22" s="1"/>
  <c r="CV69" i="7"/>
  <c r="H156" i="22" s="1"/>
  <c r="U156" i="22" s="1"/>
  <c r="V156" i="22" s="1"/>
  <c r="W156" i="22" s="1"/>
  <c r="CU69" i="7"/>
  <c r="G156" i="22" s="1"/>
  <c r="CT69" i="7"/>
  <c r="F156" i="22" s="1"/>
  <c r="Y156" i="22" s="1"/>
  <c r="Z156" i="22" s="1"/>
  <c r="AA156" i="22" s="1"/>
  <c r="CS69" i="7"/>
  <c r="CR69" i="7"/>
  <c r="E156" i="22" s="1"/>
  <c r="CQ69" i="7"/>
  <c r="D156" i="22" s="1"/>
  <c r="Q156" i="22" s="1"/>
  <c r="R156" i="22" s="1"/>
  <c r="S156" i="22" s="1"/>
  <c r="CP69" i="7"/>
  <c r="C156" i="22" s="1"/>
  <c r="B69" i="7"/>
  <c r="A69" i="7"/>
  <c r="A156" i="22" s="1"/>
  <c r="AF156" i="22" s="1"/>
  <c r="CW68" i="7"/>
  <c r="I155" i="22" s="1"/>
  <c r="AC155" i="22" s="1"/>
  <c r="AD155" i="22" s="1"/>
  <c r="AE155" i="22" s="1"/>
  <c r="CV68" i="7"/>
  <c r="H155" i="22" s="1"/>
  <c r="U155" i="22" s="1"/>
  <c r="V155" i="22" s="1"/>
  <c r="W155" i="22" s="1"/>
  <c r="CU68" i="7"/>
  <c r="G155" i="22" s="1"/>
  <c r="CS68" i="7"/>
  <c r="CR68" i="7"/>
  <c r="E155" i="22" s="1"/>
  <c r="CQ68" i="7"/>
  <c r="D155" i="22" s="1"/>
  <c r="Q155" i="22" s="1"/>
  <c r="R155" i="22" s="1"/>
  <c r="S155" i="22" s="1"/>
  <c r="CP68" i="7"/>
  <c r="C155" i="22" s="1"/>
  <c r="B68" i="7"/>
  <c r="A68" i="7"/>
  <c r="A155" i="22" s="1"/>
  <c r="AF155" i="22" s="1"/>
  <c r="CW67" i="7"/>
  <c r="I154" i="22" s="1"/>
  <c r="AC154" i="22" s="1"/>
  <c r="AD154" i="22" s="1"/>
  <c r="AE154" i="22" s="1"/>
  <c r="CV67" i="7"/>
  <c r="H154" i="22" s="1"/>
  <c r="U154" i="22" s="1"/>
  <c r="V154" i="22" s="1"/>
  <c r="W154" i="22" s="1"/>
  <c r="CU67" i="7"/>
  <c r="CT67" i="7"/>
  <c r="F154" i="22" s="1"/>
  <c r="Y154" i="22" s="1"/>
  <c r="Z154" i="22" s="1"/>
  <c r="AA154" i="22" s="1"/>
  <c r="CS67" i="7"/>
  <c r="CR67" i="7"/>
  <c r="E154" i="22" s="1"/>
  <c r="CQ67" i="7"/>
  <c r="D154" i="22" s="1"/>
  <c r="Q154" i="22" s="1"/>
  <c r="R154" i="22" s="1"/>
  <c r="S154" i="22" s="1"/>
  <c r="CP67" i="7"/>
  <c r="C154" i="22" s="1"/>
  <c r="B67" i="7"/>
  <c r="A67" i="7"/>
  <c r="A154" i="22" s="1"/>
  <c r="AF154" i="22" s="1"/>
  <c r="CW66" i="7"/>
  <c r="I153" i="22" s="1"/>
  <c r="AC153" i="22" s="1"/>
  <c r="AD153" i="22" s="1"/>
  <c r="AE153" i="22" s="1"/>
  <c r="CV66" i="7"/>
  <c r="H153" i="22" s="1"/>
  <c r="U153" i="22" s="1"/>
  <c r="V153" i="22" s="1"/>
  <c r="W153" i="22" s="1"/>
  <c r="CU66" i="7"/>
  <c r="G153" i="22" s="1"/>
  <c r="CS66" i="7"/>
  <c r="CX66" i="7" s="1"/>
  <c r="J153" i="22" s="1"/>
  <c r="M153" i="22" s="1"/>
  <c r="N153" i="22" s="1"/>
  <c r="O153" i="22" s="1"/>
  <c r="CR66" i="7"/>
  <c r="E153" i="22" s="1"/>
  <c r="CQ66" i="7"/>
  <c r="D153" i="22" s="1"/>
  <c r="Q153" i="22" s="1"/>
  <c r="R153" i="22" s="1"/>
  <c r="S153" i="22" s="1"/>
  <c r="CP66" i="7"/>
  <c r="C153" i="22" s="1"/>
  <c r="B66" i="7"/>
  <c r="A66" i="7"/>
  <c r="A153" i="22" s="1"/>
  <c r="AF153" i="22" s="1"/>
  <c r="P61" i="7"/>
  <c r="Q182" i="21" s="1"/>
  <c r="O61" i="7"/>
  <c r="P182" i="21" s="1"/>
  <c r="N61" i="7"/>
  <c r="O182" i="21" s="1"/>
  <c r="M61" i="7"/>
  <c r="N182" i="21" s="1"/>
  <c r="L61" i="7"/>
  <c r="M182" i="21" s="1"/>
  <c r="AS182" i="21" s="1"/>
  <c r="AT182" i="21" s="1"/>
  <c r="AU182" i="21" s="1"/>
  <c r="K61" i="7"/>
  <c r="L182" i="21" s="1"/>
  <c r="J61" i="7"/>
  <c r="K182" i="21" s="1"/>
  <c r="I61" i="7"/>
  <c r="J182" i="21" s="1"/>
  <c r="AK182" i="21" s="1"/>
  <c r="AL182" i="21" s="1"/>
  <c r="AM182" i="21" s="1"/>
  <c r="H61" i="7"/>
  <c r="I182" i="21" s="1"/>
  <c r="AG182" i="21" s="1"/>
  <c r="AH182" i="21" s="1"/>
  <c r="AI182" i="21" s="1"/>
  <c r="G61" i="7"/>
  <c r="H182" i="21" s="1"/>
  <c r="F61" i="7"/>
  <c r="G182" i="21" s="1"/>
  <c r="E61" i="7"/>
  <c r="F182" i="21" s="1"/>
  <c r="AO182" i="21" s="1"/>
  <c r="AP182" i="21" s="1"/>
  <c r="AQ182" i="21" s="1"/>
  <c r="D61" i="7"/>
  <c r="E182" i="21" s="1"/>
  <c r="AW182" i="21" s="1"/>
  <c r="AX182" i="21" s="1"/>
  <c r="AY182" i="21" s="1"/>
  <c r="C61" i="7"/>
  <c r="D182" i="21" s="1"/>
  <c r="B61" i="7"/>
  <c r="B182" i="21" s="1"/>
  <c r="A61" i="7"/>
  <c r="A182" i="21" s="1"/>
  <c r="Q60" i="7"/>
  <c r="P60" i="7"/>
  <c r="Q181" i="21" s="1"/>
  <c r="O60" i="7"/>
  <c r="P181" i="21" s="1"/>
  <c r="N60" i="7"/>
  <c r="O181" i="21" s="1"/>
  <c r="M60" i="7"/>
  <c r="N181" i="21" s="1"/>
  <c r="L60" i="7"/>
  <c r="M181" i="21" s="1"/>
  <c r="AS181" i="21" s="1"/>
  <c r="AT181" i="21" s="1"/>
  <c r="AU181" i="21" s="1"/>
  <c r="K60" i="7"/>
  <c r="L181" i="21" s="1"/>
  <c r="J60" i="7"/>
  <c r="K181" i="21" s="1"/>
  <c r="I60" i="7"/>
  <c r="J181" i="21" s="1"/>
  <c r="AK181" i="21" s="1"/>
  <c r="AL181" i="21" s="1"/>
  <c r="AM181" i="21" s="1"/>
  <c r="H60" i="7"/>
  <c r="I181" i="21" s="1"/>
  <c r="AG181" i="21" s="1"/>
  <c r="AH181" i="21" s="1"/>
  <c r="AI181" i="21" s="1"/>
  <c r="G60" i="7"/>
  <c r="H181" i="21" s="1"/>
  <c r="F60" i="7"/>
  <c r="G181" i="21" s="1"/>
  <c r="E60" i="7"/>
  <c r="D60" i="7"/>
  <c r="E181" i="21" s="1"/>
  <c r="AW181" i="21" s="1"/>
  <c r="AX181" i="21" s="1"/>
  <c r="AY181" i="21" s="1"/>
  <c r="C60" i="7"/>
  <c r="D181" i="21" s="1"/>
  <c r="B60" i="7"/>
  <c r="B181" i="21" s="1"/>
  <c r="A60" i="7"/>
  <c r="A181" i="21" s="1"/>
  <c r="P59" i="7"/>
  <c r="Q180" i="21" s="1"/>
  <c r="O59" i="7"/>
  <c r="P180" i="21" s="1"/>
  <c r="N59" i="7"/>
  <c r="O180" i="21" s="1"/>
  <c r="M59" i="7"/>
  <c r="N180" i="21" s="1"/>
  <c r="L59" i="7"/>
  <c r="M180" i="21" s="1"/>
  <c r="AS180" i="21" s="1"/>
  <c r="AT180" i="21" s="1"/>
  <c r="AU180" i="21" s="1"/>
  <c r="K59" i="7"/>
  <c r="L180" i="21" s="1"/>
  <c r="J59" i="7"/>
  <c r="K180" i="21" s="1"/>
  <c r="I59" i="7"/>
  <c r="J180" i="21" s="1"/>
  <c r="AK180" i="21" s="1"/>
  <c r="AL180" i="21" s="1"/>
  <c r="AM180" i="21" s="1"/>
  <c r="H59" i="7"/>
  <c r="I180" i="21" s="1"/>
  <c r="AG180" i="21" s="1"/>
  <c r="AH180" i="21" s="1"/>
  <c r="AI180" i="21" s="1"/>
  <c r="G59" i="7"/>
  <c r="H180" i="21" s="1"/>
  <c r="F59" i="7"/>
  <c r="G180" i="21" s="1"/>
  <c r="E59" i="7"/>
  <c r="F180" i="21" s="1"/>
  <c r="AO180" i="21" s="1"/>
  <c r="AP180" i="21" s="1"/>
  <c r="AQ180" i="21" s="1"/>
  <c r="D59" i="7"/>
  <c r="E180" i="21" s="1"/>
  <c r="AW180" i="21" s="1"/>
  <c r="AX180" i="21" s="1"/>
  <c r="AY180" i="21" s="1"/>
  <c r="C59" i="7"/>
  <c r="D180" i="21" s="1"/>
  <c r="B59" i="7"/>
  <c r="B180" i="21" s="1"/>
  <c r="A59" i="7"/>
  <c r="A180" i="21" s="1"/>
  <c r="P58" i="7"/>
  <c r="Q179" i="21" s="1"/>
  <c r="O58" i="7"/>
  <c r="P179" i="21" s="1"/>
  <c r="N58" i="7"/>
  <c r="O179" i="21" s="1"/>
  <c r="M58" i="7"/>
  <c r="N179" i="21" s="1"/>
  <c r="L58" i="7"/>
  <c r="M179" i="21" s="1"/>
  <c r="AS179" i="21" s="1"/>
  <c r="AT179" i="21" s="1"/>
  <c r="AU179" i="21" s="1"/>
  <c r="K58" i="7"/>
  <c r="L179" i="21" s="1"/>
  <c r="J58" i="7"/>
  <c r="K179" i="21" s="1"/>
  <c r="I58" i="7"/>
  <c r="J179" i="21" s="1"/>
  <c r="AK179" i="21" s="1"/>
  <c r="AL179" i="21" s="1"/>
  <c r="AM179" i="21" s="1"/>
  <c r="H58" i="7"/>
  <c r="I179" i="21" s="1"/>
  <c r="AG179" i="21" s="1"/>
  <c r="AH179" i="21" s="1"/>
  <c r="AI179" i="21" s="1"/>
  <c r="G58" i="7"/>
  <c r="H179" i="21" s="1"/>
  <c r="F58" i="7"/>
  <c r="G179" i="21" s="1"/>
  <c r="E58" i="7"/>
  <c r="F179" i="21" s="1"/>
  <c r="AO179" i="21" s="1"/>
  <c r="AP179" i="21" s="1"/>
  <c r="AQ179" i="21" s="1"/>
  <c r="D58" i="7"/>
  <c r="E179" i="21" s="1"/>
  <c r="AW179" i="21" s="1"/>
  <c r="AX179" i="21" s="1"/>
  <c r="AY179" i="21" s="1"/>
  <c r="C58" i="7"/>
  <c r="D179" i="21" s="1"/>
  <c r="B58" i="7"/>
  <c r="B179" i="21" s="1"/>
  <c r="A58" i="7"/>
  <c r="A179" i="21" s="1"/>
  <c r="P57" i="7"/>
  <c r="Q178" i="21" s="1"/>
  <c r="O57" i="7"/>
  <c r="P178" i="21" s="1"/>
  <c r="N57" i="7"/>
  <c r="O178" i="21" s="1"/>
  <c r="M57" i="7"/>
  <c r="N178" i="21" s="1"/>
  <c r="L57" i="7"/>
  <c r="M178" i="21" s="1"/>
  <c r="AS178" i="21" s="1"/>
  <c r="AT178" i="21" s="1"/>
  <c r="AU178" i="21" s="1"/>
  <c r="K57" i="7"/>
  <c r="L178" i="21" s="1"/>
  <c r="J57" i="7"/>
  <c r="K178" i="21" s="1"/>
  <c r="I57" i="7"/>
  <c r="J178" i="21" s="1"/>
  <c r="AK178" i="21" s="1"/>
  <c r="AL178" i="21" s="1"/>
  <c r="AM178" i="21" s="1"/>
  <c r="H57" i="7"/>
  <c r="I178" i="21" s="1"/>
  <c r="AG178" i="21" s="1"/>
  <c r="AH178" i="21" s="1"/>
  <c r="AI178" i="21" s="1"/>
  <c r="G57" i="7"/>
  <c r="H178" i="21" s="1"/>
  <c r="F57" i="7"/>
  <c r="G178" i="21" s="1"/>
  <c r="E57" i="7"/>
  <c r="D57" i="7"/>
  <c r="E178" i="21" s="1"/>
  <c r="AW178" i="21" s="1"/>
  <c r="AX178" i="21" s="1"/>
  <c r="AY178" i="21" s="1"/>
  <c r="C57" i="7"/>
  <c r="D178" i="21" s="1"/>
  <c r="B57" i="7"/>
  <c r="B178" i="21" s="1"/>
  <c r="A57" i="7"/>
  <c r="A178" i="21" s="1"/>
  <c r="P56" i="7"/>
  <c r="Q177" i="21" s="1"/>
  <c r="O56" i="7"/>
  <c r="P177" i="21" s="1"/>
  <c r="N56" i="7"/>
  <c r="O177" i="21" s="1"/>
  <c r="M56" i="7"/>
  <c r="N177" i="21" s="1"/>
  <c r="L56" i="7"/>
  <c r="M177" i="21" s="1"/>
  <c r="AS177" i="21" s="1"/>
  <c r="AT177" i="21" s="1"/>
  <c r="AU177" i="21" s="1"/>
  <c r="K56" i="7"/>
  <c r="L177" i="21" s="1"/>
  <c r="J56" i="7"/>
  <c r="K177" i="21" s="1"/>
  <c r="I56" i="7"/>
  <c r="J177" i="21" s="1"/>
  <c r="AK177" i="21" s="1"/>
  <c r="AL177" i="21" s="1"/>
  <c r="AM177" i="21" s="1"/>
  <c r="H56" i="7"/>
  <c r="I177" i="21" s="1"/>
  <c r="AG177" i="21" s="1"/>
  <c r="AH177" i="21" s="1"/>
  <c r="AI177" i="21" s="1"/>
  <c r="G56" i="7"/>
  <c r="H177" i="21" s="1"/>
  <c r="F56" i="7"/>
  <c r="G177" i="21" s="1"/>
  <c r="E56" i="7"/>
  <c r="F177" i="21" s="1"/>
  <c r="AO177" i="21" s="1"/>
  <c r="AP177" i="21" s="1"/>
  <c r="AQ177" i="21" s="1"/>
  <c r="D56" i="7"/>
  <c r="E177" i="21" s="1"/>
  <c r="AW177" i="21" s="1"/>
  <c r="AX177" i="21" s="1"/>
  <c r="AY177" i="21" s="1"/>
  <c r="C56" i="7"/>
  <c r="D177" i="21" s="1"/>
  <c r="B56" i="7"/>
  <c r="B177" i="21" s="1"/>
  <c r="A56" i="7"/>
  <c r="A177" i="21" s="1"/>
  <c r="P55" i="7"/>
  <c r="Q176" i="21" s="1"/>
  <c r="O55" i="7"/>
  <c r="P176" i="21" s="1"/>
  <c r="N55" i="7"/>
  <c r="O176" i="21" s="1"/>
  <c r="M55" i="7"/>
  <c r="N176" i="21" s="1"/>
  <c r="L55" i="7"/>
  <c r="M176" i="21" s="1"/>
  <c r="AS176" i="21" s="1"/>
  <c r="AT176" i="21" s="1"/>
  <c r="AU176" i="21" s="1"/>
  <c r="K55" i="7"/>
  <c r="L176" i="21" s="1"/>
  <c r="J55" i="7"/>
  <c r="K176" i="21" s="1"/>
  <c r="I55" i="7"/>
  <c r="J176" i="21" s="1"/>
  <c r="AK176" i="21" s="1"/>
  <c r="AL176" i="21" s="1"/>
  <c r="AM176" i="21" s="1"/>
  <c r="H55" i="7"/>
  <c r="I176" i="21" s="1"/>
  <c r="AG176" i="21" s="1"/>
  <c r="AH176" i="21" s="1"/>
  <c r="AI176" i="21" s="1"/>
  <c r="G55" i="7"/>
  <c r="H176" i="21" s="1"/>
  <c r="F55" i="7"/>
  <c r="G176" i="21" s="1"/>
  <c r="E55" i="7"/>
  <c r="F176" i="21" s="1"/>
  <c r="AO176" i="21" s="1"/>
  <c r="AP176" i="21" s="1"/>
  <c r="AQ176" i="21" s="1"/>
  <c r="D55" i="7"/>
  <c r="E176" i="21" s="1"/>
  <c r="AW176" i="21" s="1"/>
  <c r="AX176" i="21" s="1"/>
  <c r="AY176" i="21" s="1"/>
  <c r="C55" i="7"/>
  <c r="D176" i="21" s="1"/>
  <c r="B55" i="7"/>
  <c r="B176" i="21" s="1"/>
  <c r="A55" i="7"/>
  <c r="A176" i="21" s="1"/>
  <c r="Q54" i="7"/>
  <c r="P54" i="7"/>
  <c r="Q175" i="21" s="1"/>
  <c r="O54" i="7"/>
  <c r="P175" i="21" s="1"/>
  <c r="N54" i="7"/>
  <c r="O175" i="21" s="1"/>
  <c r="M54" i="7"/>
  <c r="N175" i="21" s="1"/>
  <c r="L54" i="7"/>
  <c r="M175" i="21" s="1"/>
  <c r="AS175" i="21" s="1"/>
  <c r="AT175" i="21" s="1"/>
  <c r="AU175" i="21" s="1"/>
  <c r="K54" i="7"/>
  <c r="L175" i="21" s="1"/>
  <c r="J54" i="7"/>
  <c r="K175" i="21" s="1"/>
  <c r="I54" i="7"/>
  <c r="J175" i="21" s="1"/>
  <c r="AK175" i="21" s="1"/>
  <c r="AL175" i="21" s="1"/>
  <c r="AM175" i="21" s="1"/>
  <c r="H54" i="7"/>
  <c r="I175" i="21" s="1"/>
  <c r="AG175" i="21" s="1"/>
  <c r="AH175" i="21" s="1"/>
  <c r="AI175" i="21" s="1"/>
  <c r="G54" i="7"/>
  <c r="H175" i="21" s="1"/>
  <c r="F54" i="7"/>
  <c r="G175" i="21" s="1"/>
  <c r="E54" i="7"/>
  <c r="D54" i="7"/>
  <c r="E175" i="21" s="1"/>
  <c r="AW175" i="21" s="1"/>
  <c r="AX175" i="21" s="1"/>
  <c r="AY175" i="21" s="1"/>
  <c r="C54" i="7"/>
  <c r="D175" i="21" s="1"/>
  <c r="B54" i="7"/>
  <c r="B175" i="21" s="1"/>
  <c r="A54" i="7"/>
  <c r="A175" i="21" s="1"/>
  <c r="P53" i="7"/>
  <c r="Q174" i="21" s="1"/>
  <c r="O53" i="7"/>
  <c r="P174" i="21" s="1"/>
  <c r="N53" i="7"/>
  <c r="O174" i="21" s="1"/>
  <c r="M53" i="7"/>
  <c r="N174" i="21" s="1"/>
  <c r="L53" i="7"/>
  <c r="M174" i="21" s="1"/>
  <c r="AS174" i="21" s="1"/>
  <c r="AT174" i="21" s="1"/>
  <c r="AU174" i="21" s="1"/>
  <c r="K53" i="7"/>
  <c r="L174" i="21" s="1"/>
  <c r="J53" i="7"/>
  <c r="K174" i="21" s="1"/>
  <c r="I53" i="7"/>
  <c r="J174" i="21" s="1"/>
  <c r="AK174" i="21" s="1"/>
  <c r="AL174" i="21" s="1"/>
  <c r="AM174" i="21" s="1"/>
  <c r="H53" i="7"/>
  <c r="I174" i="21" s="1"/>
  <c r="AG174" i="21" s="1"/>
  <c r="AH174" i="21" s="1"/>
  <c r="AI174" i="21" s="1"/>
  <c r="G53" i="7"/>
  <c r="H174" i="21" s="1"/>
  <c r="F53" i="7"/>
  <c r="G174" i="21" s="1"/>
  <c r="E53" i="7"/>
  <c r="F174" i="21" s="1"/>
  <c r="AO174" i="21" s="1"/>
  <c r="AP174" i="21" s="1"/>
  <c r="AQ174" i="21" s="1"/>
  <c r="D53" i="7"/>
  <c r="E174" i="21" s="1"/>
  <c r="AW174" i="21" s="1"/>
  <c r="AX174" i="21" s="1"/>
  <c r="AY174" i="21" s="1"/>
  <c r="C53" i="7"/>
  <c r="D174" i="21" s="1"/>
  <c r="B53" i="7"/>
  <c r="B174" i="21" s="1"/>
  <c r="A53" i="7"/>
  <c r="A174" i="21" s="1"/>
  <c r="P52" i="7"/>
  <c r="Q173" i="21" s="1"/>
  <c r="O52" i="7"/>
  <c r="P173" i="21" s="1"/>
  <c r="N52" i="7"/>
  <c r="O173" i="21" s="1"/>
  <c r="M52" i="7"/>
  <c r="N173" i="21" s="1"/>
  <c r="L52" i="7"/>
  <c r="M173" i="21" s="1"/>
  <c r="AS173" i="21" s="1"/>
  <c r="AT173" i="21" s="1"/>
  <c r="AU173" i="21" s="1"/>
  <c r="K52" i="7"/>
  <c r="L173" i="21" s="1"/>
  <c r="J52" i="7"/>
  <c r="K173" i="21" s="1"/>
  <c r="I52" i="7"/>
  <c r="J173" i="21" s="1"/>
  <c r="AK173" i="21" s="1"/>
  <c r="AL173" i="21" s="1"/>
  <c r="AM173" i="21" s="1"/>
  <c r="H52" i="7"/>
  <c r="I173" i="21" s="1"/>
  <c r="AG173" i="21" s="1"/>
  <c r="AH173" i="21" s="1"/>
  <c r="AI173" i="21" s="1"/>
  <c r="G52" i="7"/>
  <c r="H173" i="21" s="1"/>
  <c r="F52" i="7"/>
  <c r="G173" i="21" s="1"/>
  <c r="E52" i="7"/>
  <c r="F173" i="21" s="1"/>
  <c r="AO173" i="21" s="1"/>
  <c r="AP173" i="21" s="1"/>
  <c r="AQ173" i="21" s="1"/>
  <c r="D52" i="7"/>
  <c r="E173" i="21" s="1"/>
  <c r="AW173" i="21" s="1"/>
  <c r="AX173" i="21" s="1"/>
  <c r="AY173" i="21" s="1"/>
  <c r="C52" i="7"/>
  <c r="D173" i="21" s="1"/>
  <c r="B52" i="7"/>
  <c r="B173" i="21" s="1"/>
  <c r="A52" i="7"/>
  <c r="A173" i="21" s="1"/>
  <c r="P51" i="7"/>
  <c r="Q172" i="21" s="1"/>
  <c r="O51" i="7"/>
  <c r="P172" i="21" s="1"/>
  <c r="N51" i="7"/>
  <c r="O172" i="21" s="1"/>
  <c r="M51" i="7"/>
  <c r="N172" i="21" s="1"/>
  <c r="L51" i="7"/>
  <c r="M172" i="21" s="1"/>
  <c r="AS172" i="21" s="1"/>
  <c r="AT172" i="21" s="1"/>
  <c r="AU172" i="21" s="1"/>
  <c r="K51" i="7"/>
  <c r="L172" i="21" s="1"/>
  <c r="J51" i="7"/>
  <c r="K172" i="21" s="1"/>
  <c r="I51" i="7"/>
  <c r="J172" i="21" s="1"/>
  <c r="AK172" i="21" s="1"/>
  <c r="AL172" i="21" s="1"/>
  <c r="AM172" i="21" s="1"/>
  <c r="H51" i="7"/>
  <c r="I172" i="21" s="1"/>
  <c r="AG172" i="21" s="1"/>
  <c r="AH172" i="21" s="1"/>
  <c r="AI172" i="21" s="1"/>
  <c r="G51" i="7"/>
  <c r="H172" i="21" s="1"/>
  <c r="F51" i="7"/>
  <c r="G172" i="21" s="1"/>
  <c r="E51" i="7"/>
  <c r="D51" i="7"/>
  <c r="E172" i="21" s="1"/>
  <c r="AW172" i="21" s="1"/>
  <c r="AX172" i="21" s="1"/>
  <c r="AY172" i="21" s="1"/>
  <c r="C51" i="7"/>
  <c r="D172" i="21" s="1"/>
  <c r="B51" i="7"/>
  <c r="B172" i="21" s="1"/>
  <c r="A51" i="7"/>
  <c r="A172" i="21" s="1"/>
  <c r="P50" i="7"/>
  <c r="Q171" i="21" s="1"/>
  <c r="O50" i="7"/>
  <c r="P171" i="21" s="1"/>
  <c r="N50" i="7"/>
  <c r="O171" i="21" s="1"/>
  <c r="M50" i="7"/>
  <c r="N171" i="21" s="1"/>
  <c r="L50" i="7"/>
  <c r="M171" i="21" s="1"/>
  <c r="AS171" i="21" s="1"/>
  <c r="AT171" i="21" s="1"/>
  <c r="AU171" i="21" s="1"/>
  <c r="K50" i="7"/>
  <c r="L171" i="21" s="1"/>
  <c r="J50" i="7"/>
  <c r="K171" i="21" s="1"/>
  <c r="I50" i="7"/>
  <c r="J171" i="21" s="1"/>
  <c r="AK171" i="21" s="1"/>
  <c r="AL171" i="21" s="1"/>
  <c r="AM171" i="21" s="1"/>
  <c r="H50" i="7"/>
  <c r="I171" i="21" s="1"/>
  <c r="AG171" i="21" s="1"/>
  <c r="AH171" i="21" s="1"/>
  <c r="AI171" i="21" s="1"/>
  <c r="G50" i="7"/>
  <c r="H171" i="21" s="1"/>
  <c r="F50" i="7"/>
  <c r="G171" i="21" s="1"/>
  <c r="E50" i="7"/>
  <c r="F171" i="21" s="1"/>
  <c r="AO171" i="21" s="1"/>
  <c r="AP171" i="21" s="1"/>
  <c r="AQ171" i="21" s="1"/>
  <c r="D50" i="7"/>
  <c r="E171" i="21" s="1"/>
  <c r="AW171" i="21" s="1"/>
  <c r="AX171" i="21" s="1"/>
  <c r="AY171" i="21" s="1"/>
  <c r="C50" i="7"/>
  <c r="D171" i="21" s="1"/>
  <c r="B50" i="7"/>
  <c r="B171" i="21" s="1"/>
  <c r="A50" i="7"/>
  <c r="A171" i="21" s="1"/>
  <c r="P49" i="7"/>
  <c r="Q170" i="21" s="1"/>
  <c r="O49" i="7"/>
  <c r="P170" i="21" s="1"/>
  <c r="N49" i="7"/>
  <c r="O170" i="21" s="1"/>
  <c r="M49" i="7"/>
  <c r="N170" i="21" s="1"/>
  <c r="L49" i="7"/>
  <c r="M170" i="21" s="1"/>
  <c r="AS170" i="21" s="1"/>
  <c r="AT170" i="21" s="1"/>
  <c r="AU170" i="21" s="1"/>
  <c r="K49" i="7"/>
  <c r="L170" i="21" s="1"/>
  <c r="J49" i="7"/>
  <c r="K170" i="21" s="1"/>
  <c r="I49" i="7"/>
  <c r="J170" i="21" s="1"/>
  <c r="AK170" i="21" s="1"/>
  <c r="AL170" i="21" s="1"/>
  <c r="AM170" i="21" s="1"/>
  <c r="H49" i="7"/>
  <c r="I170" i="21" s="1"/>
  <c r="AG170" i="21" s="1"/>
  <c r="AH170" i="21" s="1"/>
  <c r="AI170" i="21" s="1"/>
  <c r="G49" i="7"/>
  <c r="H170" i="21" s="1"/>
  <c r="F49" i="7"/>
  <c r="G170" i="21" s="1"/>
  <c r="E49" i="7"/>
  <c r="F170" i="21" s="1"/>
  <c r="AO170" i="21" s="1"/>
  <c r="AP170" i="21" s="1"/>
  <c r="AQ170" i="21" s="1"/>
  <c r="D49" i="7"/>
  <c r="E170" i="21" s="1"/>
  <c r="AW170" i="21" s="1"/>
  <c r="AX170" i="21" s="1"/>
  <c r="AY170" i="21" s="1"/>
  <c r="C49" i="7"/>
  <c r="D170" i="21" s="1"/>
  <c r="B49" i="7"/>
  <c r="B170" i="21" s="1"/>
  <c r="A49" i="7"/>
  <c r="A170" i="21" s="1"/>
  <c r="P48" i="7"/>
  <c r="Q169" i="21" s="1"/>
  <c r="O48" i="7"/>
  <c r="P169" i="21" s="1"/>
  <c r="N48" i="7"/>
  <c r="O169" i="21" s="1"/>
  <c r="M48" i="7"/>
  <c r="N169" i="21" s="1"/>
  <c r="L48" i="7"/>
  <c r="M169" i="21" s="1"/>
  <c r="AS169" i="21" s="1"/>
  <c r="AT169" i="21" s="1"/>
  <c r="AU169" i="21" s="1"/>
  <c r="K48" i="7"/>
  <c r="L169" i="21" s="1"/>
  <c r="J48" i="7"/>
  <c r="K169" i="21" s="1"/>
  <c r="I48" i="7"/>
  <c r="J169" i="21" s="1"/>
  <c r="AK169" i="21" s="1"/>
  <c r="AL169" i="21" s="1"/>
  <c r="AM169" i="21" s="1"/>
  <c r="H48" i="7"/>
  <c r="I169" i="21" s="1"/>
  <c r="AG169" i="21" s="1"/>
  <c r="AH169" i="21" s="1"/>
  <c r="AI169" i="21" s="1"/>
  <c r="G48" i="7"/>
  <c r="H169" i="21" s="1"/>
  <c r="F48" i="7"/>
  <c r="G169" i="21" s="1"/>
  <c r="E48" i="7"/>
  <c r="D48" i="7"/>
  <c r="E169" i="21" s="1"/>
  <c r="AW169" i="21" s="1"/>
  <c r="AX169" i="21" s="1"/>
  <c r="AY169" i="21" s="1"/>
  <c r="C48" i="7"/>
  <c r="D169" i="21" s="1"/>
  <c r="B48" i="7"/>
  <c r="B169" i="21" s="1"/>
  <c r="A48" i="7"/>
  <c r="A169" i="21" s="1"/>
  <c r="AR169" i="21" s="1"/>
  <c r="P47" i="7"/>
  <c r="Q168" i="21" s="1"/>
  <c r="O47" i="7"/>
  <c r="P168" i="21" s="1"/>
  <c r="N47" i="7"/>
  <c r="O168" i="21" s="1"/>
  <c r="M47" i="7"/>
  <c r="N168" i="21" s="1"/>
  <c r="L47" i="7"/>
  <c r="M168" i="21" s="1"/>
  <c r="AS168" i="21" s="1"/>
  <c r="AT168" i="21" s="1"/>
  <c r="AU168" i="21" s="1"/>
  <c r="K47" i="7"/>
  <c r="L168" i="21" s="1"/>
  <c r="J47" i="7"/>
  <c r="K168" i="21" s="1"/>
  <c r="I47" i="7"/>
  <c r="J168" i="21" s="1"/>
  <c r="AK168" i="21" s="1"/>
  <c r="AL168" i="21" s="1"/>
  <c r="AM168" i="21" s="1"/>
  <c r="H47" i="7"/>
  <c r="I168" i="21" s="1"/>
  <c r="AG168" i="21" s="1"/>
  <c r="AH168" i="21" s="1"/>
  <c r="AI168" i="21" s="1"/>
  <c r="G47" i="7"/>
  <c r="H168" i="21" s="1"/>
  <c r="F47" i="7"/>
  <c r="G168" i="21" s="1"/>
  <c r="E47" i="7"/>
  <c r="F168" i="21" s="1"/>
  <c r="AO168" i="21" s="1"/>
  <c r="AP168" i="21" s="1"/>
  <c r="AQ168" i="21" s="1"/>
  <c r="D47" i="7"/>
  <c r="E168" i="21" s="1"/>
  <c r="AW168" i="21" s="1"/>
  <c r="AX168" i="21" s="1"/>
  <c r="AY168" i="21" s="1"/>
  <c r="C47" i="7"/>
  <c r="D168" i="21" s="1"/>
  <c r="B47" i="7"/>
  <c r="B168" i="21" s="1"/>
  <c r="A47" i="7"/>
  <c r="A168" i="21" s="1"/>
  <c r="P46" i="7"/>
  <c r="Q167" i="21" s="1"/>
  <c r="O46" i="7"/>
  <c r="P167" i="21" s="1"/>
  <c r="N46" i="7"/>
  <c r="O167" i="21" s="1"/>
  <c r="M46" i="7"/>
  <c r="N167" i="21" s="1"/>
  <c r="L46" i="7"/>
  <c r="M167" i="21" s="1"/>
  <c r="AS167" i="21" s="1"/>
  <c r="AT167" i="21" s="1"/>
  <c r="AU167" i="21" s="1"/>
  <c r="K46" i="7"/>
  <c r="L167" i="21" s="1"/>
  <c r="J46" i="7"/>
  <c r="K167" i="21" s="1"/>
  <c r="I46" i="7"/>
  <c r="J167" i="21" s="1"/>
  <c r="AK167" i="21" s="1"/>
  <c r="AL167" i="21" s="1"/>
  <c r="AM167" i="21" s="1"/>
  <c r="H46" i="7"/>
  <c r="I167" i="21" s="1"/>
  <c r="AG167" i="21" s="1"/>
  <c r="AH167" i="21" s="1"/>
  <c r="AI167" i="21" s="1"/>
  <c r="G46" i="7"/>
  <c r="H167" i="21" s="1"/>
  <c r="F46" i="7"/>
  <c r="G167" i="21" s="1"/>
  <c r="E46" i="7"/>
  <c r="F167" i="21" s="1"/>
  <c r="AO167" i="21" s="1"/>
  <c r="AP167" i="21" s="1"/>
  <c r="AQ167" i="21" s="1"/>
  <c r="D46" i="7"/>
  <c r="E167" i="21" s="1"/>
  <c r="AW167" i="21" s="1"/>
  <c r="AX167" i="21" s="1"/>
  <c r="AY167" i="21" s="1"/>
  <c r="C46" i="7"/>
  <c r="D167" i="21" s="1"/>
  <c r="B46" i="7"/>
  <c r="B167" i="21" s="1"/>
  <c r="A46" i="7"/>
  <c r="A167" i="21" s="1"/>
  <c r="P45" i="7"/>
  <c r="Q166" i="21" s="1"/>
  <c r="O45" i="7"/>
  <c r="P166" i="21" s="1"/>
  <c r="N45" i="7"/>
  <c r="O166" i="21" s="1"/>
  <c r="M45" i="7"/>
  <c r="N166" i="21" s="1"/>
  <c r="L45" i="7"/>
  <c r="M166" i="21" s="1"/>
  <c r="AS166" i="21" s="1"/>
  <c r="AT166" i="21" s="1"/>
  <c r="AU166" i="21" s="1"/>
  <c r="K45" i="7"/>
  <c r="L166" i="21" s="1"/>
  <c r="J45" i="7"/>
  <c r="K166" i="21" s="1"/>
  <c r="I45" i="7"/>
  <c r="J166" i="21" s="1"/>
  <c r="AK166" i="21" s="1"/>
  <c r="AL166" i="21" s="1"/>
  <c r="AM166" i="21" s="1"/>
  <c r="H45" i="7"/>
  <c r="I166" i="21" s="1"/>
  <c r="AG166" i="21" s="1"/>
  <c r="AH166" i="21" s="1"/>
  <c r="AI166" i="21" s="1"/>
  <c r="G45" i="7"/>
  <c r="H166" i="21" s="1"/>
  <c r="F45" i="7"/>
  <c r="G166" i="21" s="1"/>
  <c r="E45" i="7"/>
  <c r="D45" i="7"/>
  <c r="E166" i="21" s="1"/>
  <c r="AW166" i="21" s="1"/>
  <c r="AX166" i="21" s="1"/>
  <c r="AY166" i="21" s="1"/>
  <c r="C45" i="7"/>
  <c r="D166" i="21" s="1"/>
  <c r="B45" i="7"/>
  <c r="B166" i="21" s="1"/>
  <c r="A45" i="7"/>
  <c r="A166" i="21" s="1"/>
  <c r="P44" i="7"/>
  <c r="Q165" i="21" s="1"/>
  <c r="O44" i="7"/>
  <c r="P165" i="21" s="1"/>
  <c r="N44" i="7"/>
  <c r="O165" i="21" s="1"/>
  <c r="M44" i="7"/>
  <c r="N165" i="21" s="1"/>
  <c r="L44" i="7"/>
  <c r="M165" i="21" s="1"/>
  <c r="AS165" i="21" s="1"/>
  <c r="AT165" i="21" s="1"/>
  <c r="AU165" i="21" s="1"/>
  <c r="K44" i="7"/>
  <c r="L165" i="21" s="1"/>
  <c r="J44" i="7"/>
  <c r="K165" i="21" s="1"/>
  <c r="I44" i="7"/>
  <c r="J165" i="21" s="1"/>
  <c r="AK165" i="21" s="1"/>
  <c r="AL165" i="21" s="1"/>
  <c r="AM165" i="21" s="1"/>
  <c r="H44" i="7"/>
  <c r="I165" i="21" s="1"/>
  <c r="AG165" i="21" s="1"/>
  <c r="AH165" i="21" s="1"/>
  <c r="AI165" i="21" s="1"/>
  <c r="G44" i="7"/>
  <c r="H165" i="21" s="1"/>
  <c r="F44" i="7"/>
  <c r="G165" i="21" s="1"/>
  <c r="E44" i="7"/>
  <c r="F165" i="21" s="1"/>
  <c r="AO165" i="21" s="1"/>
  <c r="AP165" i="21" s="1"/>
  <c r="AQ165" i="21" s="1"/>
  <c r="D44" i="7"/>
  <c r="E165" i="21" s="1"/>
  <c r="AW165" i="21" s="1"/>
  <c r="AX165" i="21" s="1"/>
  <c r="AY165" i="21" s="1"/>
  <c r="C44" i="7"/>
  <c r="D165" i="21" s="1"/>
  <c r="B44" i="7"/>
  <c r="B165" i="21" s="1"/>
  <c r="A44" i="7"/>
  <c r="A165" i="21" s="1"/>
  <c r="P43" i="7"/>
  <c r="Q164" i="21" s="1"/>
  <c r="O43" i="7"/>
  <c r="P164" i="21" s="1"/>
  <c r="N43" i="7"/>
  <c r="O164" i="21" s="1"/>
  <c r="M43" i="7"/>
  <c r="N164" i="21" s="1"/>
  <c r="L43" i="7"/>
  <c r="M164" i="21" s="1"/>
  <c r="AS164" i="21" s="1"/>
  <c r="AT164" i="21" s="1"/>
  <c r="AU164" i="21" s="1"/>
  <c r="K43" i="7"/>
  <c r="L164" i="21" s="1"/>
  <c r="J43" i="7"/>
  <c r="K164" i="21" s="1"/>
  <c r="I43" i="7"/>
  <c r="J164" i="21" s="1"/>
  <c r="AK164" i="21" s="1"/>
  <c r="AL164" i="21" s="1"/>
  <c r="AM164" i="21" s="1"/>
  <c r="H43" i="7"/>
  <c r="I164" i="21" s="1"/>
  <c r="AG164" i="21" s="1"/>
  <c r="AH164" i="21" s="1"/>
  <c r="AI164" i="21" s="1"/>
  <c r="G43" i="7"/>
  <c r="H164" i="21" s="1"/>
  <c r="F43" i="7"/>
  <c r="G164" i="21" s="1"/>
  <c r="E43" i="7"/>
  <c r="F164" i="21" s="1"/>
  <c r="AO164" i="21" s="1"/>
  <c r="AP164" i="21" s="1"/>
  <c r="AQ164" i="21" s="1"/>
  <c r="D43" i="7"/>
  <c r="E164" i="21" s="1"/>
  <c r="AW164" i="21" s="1"/>
  <c r="AX164" i="21" s="1"/>
  <c r="AY164" i="21" s="1"/>
  <c r="C43" i="7"/>
  <c r="D164" i="21" s="1"/>
  <c r="B43" i="7"/>
  <c r="B164" i="21" s="1"/>
  <c r="A43" i="7"/>
  <c r="A164" i="21" s="1"/>
  <c r="Q42" i="7"/>
  <c r="P42" i="7"/>
  <c r="Q163" i="21" s="1"/>
  <c r="O42" i="7"/>
  <c r="P163" i="21" s="1"/>
  <c r="N42" i="7"/>
  <c r="O163" i="21" s="1"/>
  <c r="M42" i="7"/>
  <c r="N163" i="21" s="1"/>
  <c r="L42" i="7"/>
  <c r="M163" i="21" s="1"/>
  <c r="AS163" i="21" s="1"/>
  <c r="AT163" i="21" s="1"/>
  <c r="AU163" i="21" s="1"/>
  <c r="K42" i="7"/>
  <c r="L163" i="21" s="1"/>
  <c r="J42" i="7"/>
  <c r="K163" i="21" s="1"/>
  <c r="I42" i="7"/>
  <c r="J163" i="21" s="1"/>
  <c r="AK163" i="21" s="1"/>
  <c r="AL163" i="21" s="1"/>
  <c r="AM163" i="21" s="1"/>
  <c r="H42" i="7"/>
  <c r="I163" i="21" s="1"/>
  <c r="AG163" i="21" s="1"/>
  <c r="AH163" i="21" s="1"/>
  <c r="AI163" i="21" s="1"/>
  <c r="G42" i="7"/>
  <c r="H163" i="21" s="1"/>
  <c r="F42" i="7"/>
  <c r="G163" i="21" s="1"/>
  <c r="E42" i="7"/>
  <c r="D42" i="7"/>
  <c r="E163" i="21" s="1"/>
  <c r="AW163" i="21" s="1"/>
  <c r="AX163" i="21" s="1"/>
  <c r="AY163" i="21" s="1"/>
  <c r="C42" i="7"/>
  <c r="D163" i="21" s="1"/>
  <c r="B42" i="7"/>
  <c r="B163" i="21" s="1"/>
  <c r="A42" i="7"/>
  <c r="A163" i="21" s="1"/>
  <c r="P41" i="7"/>
  <c r="Q162" i="21" s="1"/>
  <c r="O41" i="7"/>
  <c r="P162" i="21" s="1"/>
  <c r="N41" i="7"/>
  <c r="O162" i="21" s="1"/>
  <c r="M41" i="7"/>
  <c r="N162" i="21" s="1"/>
  <c r="L41" i="7"/>
  <c r="M162" i="21" s="1"/>
  <c r="AS162" i="21" s="1"/>
  <c r="AT162" i="21" s="1"/>
  <c r="AU162" i="21" s="1"/>
  <c r="K41" i="7"/>
  <c r="L162" i="21" s="1"/>
  <c r="J41" i="7"/>
  <c r="K162" i="21" s="1"/>
  <c r="I41" i="7"/>
  <c r="J162" i="21" s="1"/>
  <c r="AK162" i="21" s="1"/>
  <c r="AL162" i="21" s="1"/>
  <c r="AM162" i="21" s="1"/>
  <c r="H41" i="7"/>
  <c r="I162" i="21" s="1"/>
  <c r="AG162" i="21" s="1"/>
  <c r="AH162" i="21" s="1"/>
  <c r="AI162" i="21" s="1"/>
  <c r="G41" i="7"/>
  <c r="H162" i="21" s="1"/>
  <c r="F41" i="7"/>
  <c r="G162" i="21" s="1"/>
  <c r="E41" i="7"/>
  <c r="F162" i="21" s="1"/>
  <c r="AO162" i="21" s="1"/>
  <c r="AP162" i="21" s="1"/>
  <c r="AQ162" i="21" s="1"/>
  <c r="D41" i="7"/>
  <c r="E162" i="21" s="1"/>
  <c r="AW162" i="21" s="1"/>
  <c r="AX162" i="21" s="1"/>
  <c r="AY162" i="21" s="1"/>
  <c r="C41" i="7"/>
  <c r="D162" i="21" s="1"/>
  <c r="B41" i="7"/>
  <c r="B162" i="21" s="1"/>
  <c r="A41" i="7"/>
  <c r="A162" i="21" s="1"/>
  <c r="P40" i="7"/>
  <c r="Q161" i="21" s="1"/>
  <c r="O40" i="7"/>
  <c r="P161" i="21" s="1"/>
  <c r="N40" i="7"/>
  <c r="O161" i="21" s="1"/>
  <c r="M40" i="7"/>
  <c r="N161" i="21" s="1"/>
  <c r="L40" i="7"/>
  <c r="M161" i="21" s="1"/>
  <c r="AS161" i="21" s="1"/>
  <c r="AT161" i="21" s="1"/>
  <c r="AU161" i="21" s="1"/>
  <c r="K40" i="7"/>
  <c r="L161" i="21" s="1"/>
  <c r="J40" i="7"/>
  <c r="K161" i="21" s="1"/>
  <c r="I40" i="7"/>
  <c r="J161" i="21" s="1"/>
  <c r="AK161" i="21" s="1"/>
  <c r="AL161" i="21" s="1"/>
  <c r="AM161" i="21" s="1"/>
  <c r="H40" i="7"/>
  <c r="I161" i="21" s="1"/>
  <c r="AG161" i="21" s="1"/>
  <c r="AH161" i="21" s="1"/>
  <c r="AI161" i="21" s="1"/>
  <c r="G40" i="7"/>
  <c r="H161" i="21" s="1"/>
  <c r="F40" i="7"/>
  <c r="G161" i="21" s="1"/>
  <c r="E40" i="7"/>
  <c r="F161" i="21" s="1"/>
  <c r="AO161" i="21" s="1"/>
  <c r="AP161" i="21" s="1"/>
  <c r="AQ161" i="21" s="1"/>
  <c r="D40" i="7"/>
  <c r="E161" i="21" s="1"/>
  <c r="AW161" i="21" s="1"/>
  <c r="AX161" i="21" s="1"/>
  <c r="AY161" i="21" s="1"/>
  <c r="C40" i="7"/>
  <c r="D161" i="21" s="1"/>
  <c r="B40" i="7"/>
  <c r="B161" i="21" s="1"/>
  <c r="A40" i="7"/>
  <c r="A161" i="21" s="1"/>
  <c r="Q39" i="7"/>
  <c r="P39" i="7"/>
  <c r="Q160" i="21" s="1"/>
  <c r="O39" i="7"/>
  <c r="P160" i="21" s="1"/>
  <c r="N39" i="7"/>
  <c r="M39" i="7"/>
  <c r="N160" i="21" s="1"/>
  <c r="L39" i="7"/>
  <c r="M160" i="21" s="1"/>
  <c r="AS160" i="21" s="1"/>
  <c r="AT160" i="21" s="1"/>
  <c r="AU160" i="21" s="1"/>
  <c r="K39" i="7"/>
  <c r="J39" i="7"/>
  <c r="K160" i="21" s="1"/>
  <c r="I39" i="7"/>
  <c r="J160" i="21" s="1"/>
  <c r="AK160" i="21" s="1"/>
  <c r="AL160" i="21" s="1"/>
  <c r="AM160" i="21" s="1"/>
  <c r="H39" i="7"/>
  <c r="I160" i="21" s="1"/>
  <c r="AG160" i="21" s="1"/>
  <c r="AH160" i="21" s="1"/>
  <c r="AI160" i="21" s="1"/>
  <c r="G39" i="7"/>
  <c r="H160" i="21" s="1"/>
  <c r="F39" i="7"/>
  <c r="G160" i="21" s="1"/>
  <c r="E39" i="7"/>
  <c r="D39" i="7"/>
  <c r="E160" i="21" s="1"/>
  <c r="AW160" i="21" s="1"/>
  <c r="AX160" i="21" s="1"/>
  <c r="AY160" i="21" s="1"/>
  <c r="C39" i="7"/>
  <c r="D160" i="21" s="1"/>
  <c r="B39" i="7"/>
  <c r="B160" i="21" s="1"/>
  <c r="A39" i="7"/>
  <c r="A160" i="21" s="1"/>
  <c r="P38" i="7"/>
  <c r="Q159" i="21" s="1"/>
  <c r="O38" i="7"/>
  <c r="P159" i="21" s="1"/>
  <c r="N38" i="7"/>
  <c r="O159" i="21" s="1"/>
  <c r="M38" i="7"/>
  <c r="N159" i="21" s="1"/>
  <c r="L38" i="7"/>
  <c r="M159" i="21" s="1"/>
  <c r="AS159" i="21" s="1"/>
  <c r="AT159" i="21" s="1"/>
  <c r="AU159" i="21" s="1"/>
  <c r="K38" i="7"/>
  <c r="L159" i="21" s="1"/>
  <c r="J38" i="7"/>
  <c r="K159" i="21" s="1"/>
  <c r="I38" i="7"/>
  <c r="J159" i="21" s="1"/>
  <c r="AK159" i="21" s="1"/>
  <c r="AL159" i="21" s="1"/>
  <c r="AM159" i="21" s="1"/>
  <c r="H38" i="7"/>
  <c r="I159" i="21" s="1"/>
  <c r="AG159" i="21" s="1"/>
  <c r="AH159" i="21" s="1"/>
  <c r="AI159" i="21" s="1"/>
  <c r="G38" i="7"/>
  <c r="H159" i="21" s="1"/>
  <c r="F38" i="7"/>
  <c r="G159" i="21" s="1"/>
  <c r="E38" i="7"/>
  <c r="F159" i="21" s="1"/>
  <c r="AO159" i="21" s="1"/>
  <c r="AP159" i="21" s="1"/>
  <c r="AQ159" i="21" s="1"/>
  <c r="D38" i="7"/>
  <c r="E159" i="21" s="1"/>
  <c r="AW159" i="21" s="1"/>
  <c r="AX159" i="21" s="1"/>
  <c r="AY159" i="21" s="1"/>
  <c r="C38" i="7"/>
  <c r="D159" i="21" s="1"/>
  <c r="B38" i="7"/>
  <c r="B159" i="21" s="1"/>
  <c r="A38" i="7"/>
  <c r="A159" i="21" s="1"/>
  <c r="P37" i="7"/>
  <c r="O37" i="7"/>
  <c r="P158" i="21" s="1"/>
  <c r="N37" i="7"/>
  <c r="O158" i="21" s="1"/>
  <c r="M37" i="7"/>
  <c r="N158" i="21" s="1"/>
  <c r="L37" i="7"/>
  <c r="M158" i="21" s="1"/>
  <c r="AS158" i="21" s="1"/>
  <c r="AT158" i="21" s="1"/>
  <c r="AU158" i="21" s="1"/>
  <c r="K37" i="7"/>
  <c r="L158" i="21" s="1"/>
  <c r="J37" i="7"/>
  <c r="K158" i="21" s="1"/>
  <c r="I37" i="7"/>
  <c r="J158" i="21" s="1"/>
  <c r="AK158" i="21" s="1"/>
  <c r="AL158" i="21" s="1"/>
  <c r="AM158" i="21" s="1"/>
  <c r="H37" i="7"/>
  <c r="I158" i="21" s="1"/>
  <c r="AG158" i="21" s="1"/>
  <c r="AH158" i="21" s="1"/>
  <c r="AI158" i="21" s="1"/>
  <c r="G37" i="7"/>
  <c r="H158" i="21" s="1"/>
  <c r="F37" i="7"/>
  <c r="E37" i="7"/>
  <c r="F158" i="21" s="1"/>
  <c r="AO158" i="21" s="1"/>
  <c r="AP158" i="21" s="1"/>
  <c r="AQ158" i="21" s="1"/>
  <c r="D37" i="7"/>
  <c r="C37" i="7"/>
  <c r="D158" i="21" s="1"/>
  <c r="B37" i="7"/>
  <c r="B158" i="21" s="1"/>
  <c r="A37" i="7"/>
  <c r="A158" i="21" s="1"/>
  <c r="IV33" i="7"/>
  <c r="IU33" i="7"/>
  <c r="IT33" i="7"/>
  <c r="IS33" i="7"/>
  <c r="IR33" i="7"/>
  <c r="IQ33" i="7"/>
  <c r="IP33" i="7"/>
  <c r="IO33" i="7"/>
  <c r="IN33" i="7"/>
  <c r="IM33" i="7"/>
  <c r="IL33" i="7"/>
  <c r="IK33" i="7"/>
  <c r="IJ33" i="7"/>
  <c r="II33" i="7"/>
  <c r="IH33" i="7"/>
  <c r="IG33" i="7"/>
  <c r="IE33" i="7"/>
  <c r="ID33" i="7"/>
  <c r="IC33" i="7"/>
  <c r="IB33" i="7"/>
  <c r="IA33" i="7"/>
  <c r="HZ33" i="7"/>
  <c r="HY33" i="7"/>
  <c r="HX33" i="7"/>
  <c r="HW33" i="7"/>
  <c r="HV33" i="7"/>
  <c r="HU33" i="7"/>
  <c r="HT33" i="7"/>
  <c r="HS33" i="7"/>
  <c r="HR33" i="7"/>
  <c r="HQ33" i="7"/>
  <c r="HP33" i="7"/>
  <c r="HN33" i="7"/>
  <c r="HM33" i="7"/>
  <c r="HL33" i="7"/>
  <c r="HK33" i="7"/>
  <c r="HJ33" i="7"/>
  <c r="HI33" i="7"/>
  <c r="HH33" i="7"/>
  <c r="HG33" i="7"/>
  <c r="HF33" i="7"/>
  <c r="HE33" i="7"/>
  <c r="HD33" i="7"/>
  <c r="HC33" i="7"/>
  <c r="HB33" i="7"/>
  <c r="HA33" i="7"/>
  <c r="GZ33" i="7"/>
  <c r="GY33" i="7"/>
  <c r="GW33" i="7"/>
  <c r="GV33" i="7"/>
  <c r="GU33" i="7"/>
  <c r="GT33" i="7"/>
  <c r="GS33" i="7"/>
  <c r="GR33" i="7"/>
  <c r="GQ33" i="7"/>
  <c r="GP33" i="7"/>
  <c r="GO33" i="7"/>
  <c r="GN33" i="7"/>
  <c r="GM33" i="7"/>
  <c r="GL33" i="7"/>
  <c r="GK33" i="7"/>
  <c r="GJ33" i="7"/>
  <c r="GI33" i="7"/>
  <c r="GH33" i="7"/>
  <c r="GF33" i="7"/>
  <c r="GE33" i="7"/>
  <c r="GD33" i="7"/>
  <c r="GC33" i="7"/>
  <c r="GB33" i="7"/>
  <c r="GA33" i="7"/>
  <c r="FZ33" i="7"/>
  <c r="FY33" i="7"/>
  <c r="FX33" i="7"/>
  <c r="FW33" i="7"/>
  <c r="FV33" i="7"/>
  <c r="FU33" i="7"/>
  <c r="FT33" i="7"/>
  <c r="FS33" i="7"/>
  <c r="FR33" i="7"/>
  <c r="FQ33" i="7"/>
  <c r="FO33" i="7"/>
  <c r="FN33" i="7"/>
  <c r="FM33" i="7"/>
  <c r="FL33" i="7"/>
  <c r="FK33" i="7"/>
  <c r="FJ33" i="7"/>
  <c r="FI33" i="7"/>
  <c r="FH33" i="7"/>
  <c r="FG33" i="7"/>
  <c r="FF33" i="7"/>
  <c r="FE33" i="7"/>
  <c r="FD33" i="7"/>
  <c r="FC33" i="7"/>
  <c r="FB33" i="7"/>
  <c r="FA33" i="7"/>
  <c r="EZ33" i="7"/>
  <c r="EX33" i="7"/>
  <c r="EW33" i="7"/>
  <c r="EV33" i="7"/>
  <c r="EU33" i="7"/>
  <c r="ET33" i="7"/>
  <c r="ES33" i="7"/>
  <c r="ER33" i="7"/>
  <c r="EQ33" i="7"/>
  <c r="EP33" i="7"/>
  <c r="EO33" i="7"/>
  <c r="EN33" i="7"/>
  <c r="EM33" i="7"/>
  <c r="EL33" i="7"/>
  <c r="EK33" i="7"/>
  <c r="EJ33" i="7"/>
  <c r="EI33" i="7"/>
  <c r="EG33" i="7"/>
  <c r="EF33" i="7"/>
  <c r="EE33" i="7"/>
  <c r="ED33" i="7"/>
  <c r="EC33" i="7"/>
  <c r="EB33" i="7"/>
  <c r="EA33" i="7"/>
  <c r="DZ33" i="7"/>
  <c r="DY33" i="7"/>
  <c r="DX33" i="7"/>
  <c r="DW33" i="7"/>
  <c r="DV33" i="7"/>
  <c r="DU33" i="7"/>
  <c r="DT33" i="7"/>
  <c r="DS33" i="7"/>
  <c r="DR33" i="7"/>
  <c r="DP33" i="7"/>
  <c r="DO33" i="7"/>
  <c r="DN33" i="7"/>
  <c r="DM33" i="7"/>
  <c r="DL33" i="7"/>
  <c r="DK33" i="7"/>
  <c r="DJ33" i="7"/>
  <c r="DI33" i="7"/>
  <c r="DH33" i="7"/>
  <c r="DG33" i="7"/>
  <c r="DF33" i="7"/>
  <c r="DE33" i="7"/>
  <c r="DD33" i="7"/>
  <c r="DC33" i="7"/>
  <c r="DB33" i="7"/>
  <c r="DA33" i="7"/>
  <c r="CY33" i="7"/>
  <c r="CX33" i="7"/>
  <c r="CW33" i="7"/>
  <c r="CV33" i="7"/>
  <c r="CU33" i="7"/>
  <c r="CT33" i="7"/>
  <c r="CS33" i="7"/>
  <c r="CR33" i="7"/>
  <c r="CQ33" i="7"/>
  <c r="CP33" i="7"/>
  <c r="CO33" i="7"/>
  <c r="CN33" i="7"/>
  <c r="CM33" i="7"/>
  <c r="CL33" i="7"/>
  <c r="CK33" i="7"/>
  <c r="CJ33" i="7"/>
  <c r="CH33" i="7"/>
  <c r="CG33" i="7"/>
  <c r="CF33" i="7"/>
  <c r="CE33" i="7"/>
  <c r="CD33" i="7"/>
  <c r="CC33" i="7"/>
  <c r="CB33" i="7"/>
  <c r="CA33" i="7"/>
  <c r="BZ33" i="7"/>
  <c r="BY33" i="7"/>
  <c r="BX33" i="7"/>
  <c r="BW33" i="7"/>
  <c r="BV33" i="7"/>
  <c r="BU33" i="7"/>
  <c r="BT33" i="7"/>
  <c r="BS33" i="7"/>
  <c r="BQ33" i="7"/>
  <c r="BP33" i="7"/>
  <c r="BO33" i="7"/>
  <c r="BN33" i="7"/>
  <c r="BM33" i="7"/>
  <c r="BL33" i="7"/>
  <c r="BK33" i="7"/>
  <c r="BJ33" i="7"/>
  <c r="BI33" i="7"/>
  <c r="BH33" i="7"/>
  <c r="BG33" i="7"/>
  <c r="BF33" i="7"/>
  <c r="BE33" i="7"/>
  <c r="BD33" i="7"/>
  <c r="BC33" i="7"/>
  <c r="BB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I32" i="7"/>
  <c r="AH32" i="7"/>
  <c r="R32" i="7"/>
  <c r="R61" i="7" s="1"/>
  <c r="S182" i="21" s="1"/>
  <c r="Q32" i="7"/>
  <c r="AI31" i="7"/>
  <c r="AH31" i="7"/>
  <c r="R31" i="7"/>
  <c r="Q31" i="7"/>
  <c r="AI30" i="7"/>
  <c r="AH30" i="7"/>
  <c r="R30" i="7"/>
  <c r="Q30" i="7"/>
  <c r="AI29" i="7"/>
  <c r="AH29" i="7"/>
  <c r="R29" i="7"/>
  <c r="Q29" i="7"/>
  <c r="AI28" i="7"/>
  <c r="AH28" i="7"/>
  <c r="R28" i="7"/>
  <c r="Q28" i="7"/>
  <c r="Q57" i="7" s="1"/>
  <c r="AI27" i="7"/>
  <c r="AH27" i="7"/>
  <c r="R27" i="7"/>
  <c r="Q27" i="7"/>
  <c r="AI26" i="7"/>
  <c r="AH26" i="7"/>
  <c r="R26" i="7"/>
  <c r="R55" i="7" s="1"/>
  <c r="S176" i="21" s="1"/>
  <c r="Q26" i="7"/>
  <c r="AI25" i="7"/>
  <c r="AH25" i="7"/>
  <c r="R25" i="7"/>
  <c r="Q25" i="7"/>
  <c r="AI24" i="7"/>
  <c r="AH24" i="7"/>
  <c r="R24" i="7"/>
  <c r="Q24" i="7"/>
  <c r="AI23" i="7"/>
  <c r="AH23" i="7"/>
  <c r="R23" i="7"/>
  <c r="Q23" i="7"/>
  <c r="AI22" i="7"/>
  <c r="AH22" i="7"/>
  <c r="Q51" i="7" s="1"/>
  <c r="R22" i="7"/>
  <c r="R51" i="7" s="1"/>
  <c r="S172" i="21" s="1"/>
  <c r="Q22" i="7"/>
  <c r="AI21" i="7"/>
  <c r="AH21" i="7"/>
  <c r="R21" i="7"/>
  <c r="Q21" i="7"/>
  <c r="AI20" i="7"/>
  <c r="R49" i="7" s="1"/>
  <c r="S170" i="21" s="1"/>
  <c r="AH20" i="7"/>
  <c r="R20" i="7"/>
  <c r="Q20" i="7"/>
  <c r="AI19" i="7"/>
  <c r="AH19" i="7"/>
  <c r="Q48" i="7" s="1"/>
  <c r="R19" i="7"/>
  <c r="R48" i="7" s="1"/>
  <c r="S169" i="21" s="1"/>
  <c r="Q19" i="7"/>
  <c r="AI18" i="7"/>
  <c r="AH18" i="7"/>
  <c r="R18" i="7"/>
  <c r="Q18" i="7"/>
  <c r="AI17" i="7"/>
  <c r="AH17" i="7"/>
  <c r="R17" i="7"/>
  <c r="R46" i="7" s="1"/>
  <c r="S167" i="21" s="1"/>
  <c r="Q17" i="7"/>
  <c r="AI16" i="7"/>
  <c r="AH16" i="7"/>
  <c r="Q45" i="7" s="1"/>
  <c r="R16" i="7"/>
  <c r="R45" i="7" s="1"/>
  <c r="S166" i="21" s="1"/>
  <c r="Q16" i="7"/>
  <c r="AI15" i="7"/>
  <c r="AH15" i="7"/>
  <c r="R15" i="7"/>
  <c r="Q15" i="7"/>
  <c r="AI14" i="7"/>
  <c r="AH14" i="7"/>
  <c r="R14" i="7"/>
  <c r="R43" i="7" s="1"/>
  <c r="S164" i="21" s="1"/>
  <c r="Q14" i="7"/>
  <c r="AI13" i="7"/>
  <c r="AH13" i="7"/>
  <c r="R13" i="7"/>
  <c r="R42" i="7" s="1"/>
  <c r="S163" i="21" s="1"/>
  <c r="Q13" i="7"/>
  <c r="AI12" i="7"/>
  <c r="AH12" i="7"/>
  <c r="R12" i="7"/>
  <c r="Q12" i="7"/>
  <c r="AI11" i="7"/>
  <c r="AH11" i="7"/>
  <c r="R11" i="7"/>
  <c r="Q11" i="7"/>
  <c r="AI10" i="7"/>
  <c r="AH10" i="7"/>
  <c r="R10" i="7"/>
  <c r="R39" i="7" s="1"/>
  <c r="S160" i="21" s="1"/>
  <c r="Q10" i="7"/>
  <c r="AI9" i="7"/>
  <c r="AH9" i="7"/>
  <c r="R9" i="7"/>
  <c r="R33" i="7" s="1"/>
  <c r="Q9" i="7"/>
  <c r="AI8" i="7"/>
  <c r="R37" i="7" s="1"/>
  <c r="AH8" i="7"/>
  <c r="R8" i="7"/>
  <c r="Q8" i="7"/>
  <c r="G111" i="6"/>
  <c r="G8" i="23" s="1"/>
  <c r="J8" i="23" s="1"/>
  <c r="F111" i="6"/>
  <c r="F8" i="23" s="1"/>
  <c r="E111" i="6"/>
  <c r="E8" i="23" s="1"/>
  <c r="D111" i="6"/>
  <c r="D8" i="23" s="1"/>
  <c r="C111" i="6"/>
  <c r="C8" i="23" s="1"/>
  <c r="K8" i="23" s="1"/>
  <c r="M8" i="23" s="1"/>
  <c r="B111" i="6"/>
  <c r="B8" i="23" s="1"/>
  <c r="CW90" i="6"/>
  <c r="I152" i="22" s="1"/>
  <c r="AC152" i="22" s="1"/>
  <c r="AD152" i="22" s="1"/>
  <c r="AE152" i="22" s="1"/>
  <c r="CV90" i="6"/>
  <c r="H152" i="22" s="1"/>
  <c r="U152" i="22" s="1"/>
  <c r="V152" i="22" s="1"/>
  <c r="W152" i="22" s="1"/>
  <c r="CU90" i="6"/>
  <c r="G152" i="22" s="1"/>
  <c r="CT90" i="6"/>
  <c r="F152" i="22" s="1"/>
  <c r="Y152" i="22" s="1"/>
  <c r="Z152" i="22" s="1"/>
  <c r="AA152" i="22" s="1"/>
  <c r="CS90" i="6"/>
  <c r="CR90" i="6"/>
  <c r="E152" i="22" s="1"/>
  <c r="CQ90" i="6"/>
  <c r="D152" i="22" s="1"/>
  <c r="Q152" i="22" s="1"/>
  <c r="R152" i="22" s="1"/>
  <c r="S152" i="22" s="1"/>
  <c r="CP90" i="6"/>
  <c r="C152" i="22" s="1"/>
  <c r="B90" i="6"/>
  <c r="A90" i="6"/>
  <c r="A152" i="22" s="1"/>
  <c r="AF152" i="22" s="1"/>
  <c r="CW89" i="6"/>
  <c r="I151" i="22" s="1"/>
  <c r="AC151" i="22" s="1"/>
  <c r="AD151" i="22" s="1"/>
  <c r="AE151" i="22" s="1"/>
  <c r="CV89" i="6"/>
  <c r="H151" i="22" s="1"/>
  <c r="U151" i="22" s="1"/>
  <c r="V151" i="22" s="1"/>
  <c r="W151" i="22" s="1"/>
  <c r="CU89" i="6"/>
  <c r="G151" i="22" s="1"/>
  <c r="CS89" i="6"/>
  <c r="CT89" i="6" s="1"/>
  <c r="F151" i="22" s="1"/>
  <c r="Y151" i="22" s="1"/>
  <c r="Z151" i="22" s="1"/>
  <c r="AA151" i="22" s="1"/>
  <c r="CR89" i="6"/>
  <c r="E151" i="22" s="1"/>
  <c r="CQ89" i="6"/>
  <c r="D151" i="22" s="1"/>
  <c r="Q151" i="22" s="1"/>
  <c r="R151" i="22" s="1"/>
  <c r="S151" i="22" s="1"/>
  <c r="CP89" i="6"/>
  <c r="C151" i="22" s="1"/>
  <c r="B89" i="6"/>
  <c r="A89" i="6"/>
  <c r="A151" i="22" s="1"/>
  <c r="AF151" i="22" s="1"/>
  <c r="CW88" i="6"/>
  <c r="I150" i="22" s="1"/>
  <c r="AC150" i="22" s="1"/>
  <c r="AD150" i="22" s="1"/>
  <c r="AE150" i="22" s="1"/>
  <c r="CV88" i="6"/>
  <c r="H150" i="22" s="1"/>
  <c r="U150" i="22" s="1"/>
  <c r="V150" i="22" s="1"/>
  <c r="W150" i="22" s="1"/>
  <c r="CU88" i="6"/>
  <c r="CS88" i="6"/>
  <c r="CT88" i="6" s="1"/>
  <c r="F150" i="22" s="1"/>
  <c r="Y150" i="22" s="1"/>
  <c r="Z150" i="22" s="1"/>
  <c r="AA150" i="22" s="1"/>
  <c r="CR88" i="6"/>
  <c r="E150" i="22" s="1"/>
  <c r="CQ88" i="6"/>
  <c r="D150" i="22" s="1"/>
  <c r="Q150" i="22" s="1"/>
  <c r="R150" i="22" s="1"/>
  <c r="S150" i="22" s="1"/>
  <c r="CP88" i="6"/>
  <c r="C150" i="22" s="1"/>
  <c r="B88" i="6"/>
  <c r="A88" i="6"/>
  <c r="A150" i="22" s="1"/>
  <c r="AF150" i="22" s="1"/>
  <c r="CW87" i="6"/>
  <c r="I149" i="22" s="1"/>
  <c r="AC149" i="22" s="1"/>
  <c r="AD149" i="22" s="1"/>
  <c r="AE149" i="22" s="1"/>
  <c r="CV87" i="6"/>
  <c r="H149" i="22" s="1"/>
  <c r="U149" i="22" s="1"/>
  <c r="V149" i="22" s="1"/>
  <c r="W149" i="22" s="1"/>
  <c r="CU87" i="6"/>
  <c r="G149" i="22" s="1"/>
  <c r="CS87" i="6"/>
  <c r="CT87" i="6" s="1"/>
  <c r="F149" i="22" s="1"/>
  <c r="Y149" i="22" s="1"/>
  <c r="Z149" i="22" s="1"/>
  <c r="AA149" i="22" s="1"/>
  <c r="CR87" i="6"/>
  <c r="E149" i="22" s="1"/>
  <c r="CQ87" i="6"/>
  <c r="D149" i="22" s="1"/>
  <c r="Q149" i="22" s="1"/>
  <c r="R149" i="22" s="1"/>
  <c r="S149" i="22" s="1"/>
  <c r="CP87" i="6"/>
  <c r="C149" i="22" s="1"/>
  <c r="B87" i="6"/>
  <c r="A87" i="6"/>
  <c r="A149" i="22" s="1"/>
  <c r="AF149" i="22" s="1"/>
  <c r="CX86" i="6"/>
  <c r="J148" i="22" s="1"/>
  <c r="M148" i="22" s="1"/>
  <c r="N148" i="22" s="1"/>
  <c r="O148" i="22" s="1"/>
  <c r="CW86" i="6"/>
  <c r="I148" i="22" s="1"/>
  <c r="AC148" i="22" s="1"/>
  <c r="AD148" i="22" s="1"/>
  <c r="AE148" i="22" s="1"/>
  <c r="CV86" i="6"/>
  <c r="H148" i="22" s="1"/>
  <c r="U148" i="22" s="1"/>
  <c r="V148" i="22" s="1"/>
  <c r="W148" i="22" s="1"/>
  <c r="CU86" i="6"/>
  <c r="G148" i="22" s="1"/>
  <c r="CS86" i="6"/>
  <c r="CT86" i="6" s="1"/>
  <c r="F148" i="22" s="1"/>
  <c r="Y148" i="22" s="1"/>
  <c r="Z148" i="22" s="1"/>
  <c r="AA148" i="22" s="1"/>
  <c r="CR86" i="6"/>
  <c r="E148" i="22" s="1"/>
  <c r="CQ86" i="6"/>
  <c r="D148" i="22" s="1"/>
  <c r="Q148" i="22" s="1"/>
  <c r="R148" i="22" s="1"/>
  <c r="S148" i="22" s="1"/>
  <c r="CP86" i="6"/>
  <c r="C148" i="22" s="1"/>
  <c r="B86" i="6"/>
  <c r="A86" i="6"/>
  <c r="A148" i="22" s="1"/>
  <c r="AF148" i="22" s="1"/>
  <c r="CW85" i="6"/>
  <c r="I147" i="22" s="1"/>
  <c r="AC147" i="22" s="1"/>
  <c r="AD147" i="22" s="1"/>
  <c r="AE147" i="22" s="1"/>
  <c r="CV85" i="6"/>
  <c r="H147" i="22" s="1"/>
  <c r="U147" i="22" s="1"/>
  <c r="V147" i="22" s="1"/>
  <c r="W147" i="22" s="1"/>
  <c r="CU85" i="6"/>
  <c r="G147" i="22" s="1"/>
  <c r="CT85" i="6"/>
  <c r="F147" i="22" s="1"/>
  <c r="Y147" i="22" s="1"/>
  <c r="Z147" i="22" s="1"/>
  <c r="AA147" i="22" s="1"/>
  <c r="CS85" i="6"/>
  <c r="CR85" i="6"/>
  <c r="E147" i="22" s="1"/>
  <c r="CQ85" i="6"/>
  <c r="D147" i="22" s="1"/>
  <c r="Q147" i="22" s="1"/>
  <c r="R147" i="22" s="1"/>
  <c r="S147" i="22" s="1"/>
  <c r="CP85" i="6"/>
  <c r="C147" i="22" s="1"/>
  <c r="B85" i="6"/>
  <c r="A85" i="6"/>
  <c r="A147" i="22" s="1"/>
  <c r="AF147" i="22" s="1"/>
  <c r="CW84" i="6"/>
  <c r="I146" i="22" s="1"/>
  <c r="AC146" i="22" s="1"/>
  <c r="AD146" i="22" s="1"/>
  <c r="AE146" i="22" s="1"/>
  <c r="CV84" i="6"/>
  <c r="H146" i="22" s="1"/>
  <c r="U146" i="22" s="1"/>
  <c r="V146" i="22" s="1"/>
  <c r="W146" i="22" s="1"/>
  <c r="CU84" i="6"/>
  <c r="G146" i="22" s="1"/>
  <c r="CS84" i="6"/>
  <c r="CR84" i="6"/>
  <c r="E146" i="22" s="1"/>
  <c r="CQ84" i="6"/>
  <c r="D146" i="22" s="1"/>
  <c r="Q146" i="22" s="1"/>
  <c r="R146" i="22" s="1"/>
  <c r="S146" i="22" s="1"/>
  <c r="CP84" i="6"/>
  <c r="C146" i="22" s="1"/>
  <c r="B84" i="6"/>
  <c r="A84" i="6"/>
  <c r="A146" i="22" s="1"/>
  <c r="AF146" i="22" s="1"/>
  <c r="CW83" i="6"/>
  <c r="I145" i="22" s="1"/>
  <c r="AC145" i="22" s="1"/>
  <c r="AD145" i="22" s="1"/>
  <c r="AE145" i="22" s="1"/>
  <c r="CV83" i="6"/>
  <c r="H145" i="22" s="1"/>
  <c r="U145" i="22" s="1"/>
  <c r="V145" i="22" s="1"/>
  <c r="W145" i="22" s="1"/>
  <c r="CU83" i="6"/>
  <c r="CT83" i="6"/>
  <c r="F145" i="22" s="1"/>
  <c r="Y145" i="22" s="1"/>
  <c r="Z145" i="22" s="1"/>
  <c r="AA145" i="22" s="1"/>
  <c r="CS83" i="6"/>
  <c r="CR83" i="6"/>
  <c r="E145" i="22" s="1"/>
  <c r="CQ83" i="6"/>
  <c r="D145" i="22" s="1"/>
  <c r="Q145" i="22" s="1"/>
  <c r="R145" i="22" s="1"/>
  <c r="S145" i="22" s="1"/>
  <c r="CP83" i="6"/>
  <c r="C145" i="22" s="1"/>
  <c r="B83" i="6"/>
  <c r="A83" i="6"/>
  <c r="A145" i="22" s="1"/>
  <c r="AF145" i="22" s="1"/>
  <c r="CW82" i="6"/>
  <c r="I144" i="22" s="1"/>
  <c r="AC144" i="22" s="1"/>
  <c r="AD144" i="22" s="1"/>
  <c r="AE144" i="22" s="1"/>
  <c r="CV82" i="6"/>
  <c r="H144" i="22" s="1"/>
  <c r="U144" i="22" s="1"/>
  <c r="V144" i="22" s="1"/>
  <c r="W144" i="22" s="1"/>
  <c r="CU82" i="6"/>
  <c r="G144" i="22" s="1"/>
  <c r="CT82" i="6"/>
  <c r="F144" i="22" s="1"/>
  <c r="Y144" i="22" s="1"/>
  <c r="Z144" i="22" s="1"/>
  <c r="AA144" i="22" s="1"/>
  <c r="CS82" i="6"/>
  <c r="CR82" i="6"/>
  <c r="E144" i="22" s="1"/>
  <c r="CQ82" i="6"/>
  <c r="D144" i="22" s="1"/>
  <c r="Q144" i="22" s="1"/>
  <c r="R144" i="22" s="1"/>
  <c r="S144" i="22" s="1"/>
  <c r="CP82" i="6"/>
  <c r="C144" i="22" s="1"/>
  <c r="B82" i="6"/>
  <c r="A82" i="6"/>
  <c r="A144" i="22" s="1"/>
  <c r="AF144" i="22" s="1"/>
  <c r="CW81" i="6"/>
  <c r="I143" i="22" s="1"/>
  <c r="AC143" i="22" s="1"/>
  <c r="AD143" i="22" s="1"/>
  <c r="AE143" i="22" s="1"/>
  <c r="CV81" i="6"/>
  <c r="H143" i="22" s="1"/>
  <c r="U143" i="22" s="1"/>
  <c r="V143" i="22" s="1"/>
  <c r="W143" i="22" s="1"/>
  <c r="CU81" i="6"/>
  <c r="G143" i="22" s="1"/>
  <c r="CS81" i="6"/>
  <c r="CT81" i="6" s="1"/>
  <c r="F143" i="22" s="1"/>
  <c r="Y143" i="22" s="1"/>
  <c r="Z143" i="22" s="1"/>
  <c r="AA143" i="22" s="1"/>
  <c r="CR81" i="6"/>
  <c r="E143" i="22" s="1"/>
  <c r="CQ81" i="6"/>
  <c r="D143" i="22" s="1"/>
  <c r="Q143" i="22" s="1"/>
  <c r="R143" i="22" s="1"/>
  <c r="S143" i="22" s="1"/>
  <c r="CP81" i="6"/>
  <c r="C143" i="22" s="1"/>
  <c r="B81" i="6"/>
  <c r="A81" i="6"/>
  <c r="A143" i="22" s="1"/>
  <c r="AF143" i="22" s="1"/>
  <c r="CX80" i="6"/>
  <c r="J142" i="22" s="1"/>
  <c r="M142" i="22" s="1"/>
  <c r="N142" i="22" s="1"/>
  <c r="O142" i="22" s="1"/>
  <c r="CW80" i="6"/>
  <c r="I142" i="22" s="1"/>
  <c r="AC142" i="22" s="1"/>
  <c r="AD142" i="22" s="1"/>
  <c r="AE142" i="22" s="1"/>
  <c r="CV80" i="6"/>
  <c r="H142" i="22" s="1"/>
  <c r="U142" i="22" s="1"/>
  <c r="V142" i="22" s="1"/>
  <c r="W142" i="22" s="1"/>
  <c r="CU80" i="6"/>
  <c r="G142" i="22" s="1"/>
  <c r="CS80" i="6"/>
  <c r="CT80" i="6" s="1"/>
  <c r="F142" i="22" s="1"/>
  <c r="Y142" i="22" s="1"/>
  <c r="Z142" i="22" s="1"/>
  <c r="AA142" i="22" s="1"/>
  <c r="CR80" i="6"/>
  <c r="E142" i="22" s="1"/>
  <c r="CQ80" i="6"/>
  <c r="D142" i="22" s="1"/>
  <c r="Q142" i="22" s="1"/>
  <c r="R142" i="22" s="1"/>
  <c r="S142" i="22" s="1"/>
  <c r="CP80" i="6"/>
  <c r="C142" i="22" s="1"/>
  <c r="B80" i="6"/>
  <c r="A80" i="6"/>
  <c r="A142" i="22" s="1"/>
  <c r="AF142" i="22" s="1"/>
  <c r="CX79" i="6"/>
  <c r="J141" i="22" s="1"/>
  <c r="M141" i="22" s="1"/>
  <c r="N141" i="22" s="1"/>
  <c r="O141" i="22" s="1"/>
  <c r="CW79" i="6"/>
  <c r="I141" i="22" s="1"/>
  <c r="AC141" i="22" s="1"/>
  <c r="AD141" i="22" s="1"/>
  <c r="AE141" i="22" s="1"/>
  <c r="CV79" i="6"/>
  <c r="H141" i="22" s="1"/>
  <c r="U141" i="22" s="1"/>
  <c r="V141" i="22" s="1"/>
  <c r="W141" i="22" s="1"/>
  <c r="CU79" i="6"/>
  <c r="G141" i="22" s="1"/>
  <c r="CS79" i="6"/>
  <c r="CT79" i="6" s="1"/>
  <c r="F141" i="22" s="1"/>
  <c r="Y141" i="22" s="1"/>
  <c r="Z141" i="22" s="1"/>
  <c r="AA141" i="22" s="1"/>
  <c r="CR79" i="6"/>
  <c r="E141" i="22" s="1"/>
  <c r="CQ79" i="6"/>
  <c r="D141" i="22" s="1"/>
  <c r="Q141" i="22" s="1"/>
  <c r="R141" i="22" s="1"/>
  <c r="S141" i="22" s="1"/>
  <c r="CP79" i="6"/>
  <c r="C141" i="22" s="1"/>
  <c r="B79" i="6"/>
  <c r="A79" i="6"/>
  <c r="A141" i="22" s="1"/>
  <c r="AF141" i="22" s="1"/>
  <c r="CW78" i="6"/>
  <c r="I140" i="22" s="1"/>
  <c r="AC140" i="22" s="1"/>
  <c r="AD140" i="22" s="1"/>
  <c r="AE140" i="22" s="1"/>
  <c r="CV78" i="6"/>
  <c r="H140" i="22" s="1"/>
  <c r="U140" i="22" s="1"/>
  <c r="V140" i="22" s="1"/>
  <c r="W140" i="22" s="1"/>
  <c r="CU78" i="6"/>
  <c r="G140" i="22" s="1"/>
  <c r="CT78" i="6"/>
  <c r="F140" i="22" s="1"/>
  <c r="Y140" i="22" s="1"/>
  <c r="Z140" i="22" s="1"/>
  <c r="AA140" i="22" s="1"/>
  <c r="CS78" i="6"/>
  <c r="CR78" i="6"/>
  <c r="E140" i="22" s="1"/>
  <c r="CQ78" i="6"/>
  <c r="D140" i="22" s="1"/>
  <c r="Q140" i="22" s="1"/>
  <c r="R140" i="22" s="1"/>
  <c r="S140" i="22" s="1"/>
  <c r="CP78" i="6"/>
  <c r="C140" i="22" s="1"/>
  <c r="B78" i="6"/>
  <c r="A78" i="6"/>
  <c r="A140" i="22" s="1"/>
  <c r="AF140" i="22" s="1"/>
  <c r="CW77" i="6"/>
  <c r="I139" i="22" s="1"/>
  <c r="AC139" i="22" s="1"/>
  <c r="AD139" i="22" s="1"/>
  <c r="AE139" i="22" s="1"/>
  <c r="CV77" i="6"/>
  <c r="H139" i="22" s="1"/>
  <c r="U139" i="22" s="1"/>
  <c r="V139" i="22" s="1"/>
  <c r="W139" i="22" s="1"/>
  <c r="CU77" i="6"/>
  <c r="G139" i="22" s="1"/>
  <c r="CS77" i="6"/>
  <c r="CT77" i="6" s="1"/>
  <c r="F139" i="22" s="1"/>
  <c r="Y139" i="22" s="1"/>
  <c r="Z139" i="22" s="1"/>
  <c r="AA139" i="22" s="1"/>
  <c r="CR77" i="6"/>
  <c r="E139" i="22" s="1"/>
  <c r="CQ77" i="6"/>
  <c r="D139" i="22" s="1"/>
  <c r="Q139" i="22" s="1"/>
  <c r="R139" i="22" s="1"/>
  <c r="S139" i="22" s="1"/>
  <c r="CP77" i="6"/>
  <c r="C139" i="22" s="1"/>
  <c r="B77" i="6"/>
  <c r="A77" i="6"/>
  <c r="A139" i="22" s="1"/>
  <c r="AF139" i="22" s="1"/>
  <c r="CW76" i="6"/>
  <c r="I138" i="22" s="1"/>
  <c r="AC138" i="22" s="1"/>
  <c r="AD138" i="22" s="1"/>
  <c r="AE138" i="22" s="1"/>
  <c r="CV76" i="6"/>
  <c r="H138" i="22" s="1"/>
  <c r="U138" i="22" s="1"/>
  <c r="V138" i="22" s="1"/>
  <c r="W138" i="22" s="1"/>
  <c r="CU76" i="6"/>
  <c r="CS76" i="6"/>
  <c r="CT76" i="6" s="1"/>
  <c r="F138" i="22" s="1"/>
  <c r="Y138" i="22" s="1"/>
  <c r="Z138" i="22" s="1"/>
  <c r="AA138" i="22" s="1"/>
  <c r="CR76" i="6"/>
  <c r="E138" i="22" s="1"/>
  <c r="CQ76" i="6"/>
  <c r="D138" i="22" s="1"/>
  <c r="Q138" i="22" s="1"/>
  <c r="R138" i="22" s="1"/>
  <c r="S138" i="22" s="1"/>
  <c r="CP76" i="6"/>
  <c r="C138" i="22" s="1"/>
  <c r="B76" i="6"/>
  <c r="A76" i="6"/>
  <c r="A138" i="22" s="1"/>
  <c r="AF138" i="22" s="1"/>
  <c r="CW75" i="6"/>
  <c r="I137" i="22" s="1"/>
  <c r="AC137" i="22" s="1"/>
  <c r="AD137" i="22" s="1"/>
  <c r="AE137" i="22" s="1"/>
  <c r="CV75" i="6"/>
  <c r="H137" i="22" s="1"/>
  <c r="U137" i="22" s="1"/>
  <c r="V137" i="22" s="1"/>
  <c r="W137" i="22" s="1"/>
  <c r="CU75" i="6"/>
  <c r="G137" i="22" s="1"/>
  <c r="CS75" i="6"/>
  <c r="CT75" i="6" s="1"/>
  <c r="F137" i="22" s="1"/>
  <c r="Y137" i="22" s="1"/>
  <c r="Z137" i="22" s="1"/>
  <c r="AA137" i="22" s="1"/>
  <c r="CR75" i="6"/>
  <c r="E137" i="22" s="1"/>
  <c r="CQ75" i="6"/>
  <c r="D137" i="22" s="1"/>
  <c r="Q137" i="22" s="1"/>
  <c r="R137" i="22" s="1"/>
  <c r="S137" i="22" s="1"/>
  <c r="CP75" i="6"/>
  <c r="C137" i="22" s="1"/>
  <c r="B75" i="6"/>
  <c r="A75" i="6"/>
  <c r="A137" i="22" s="1"/>
  <c r="AF137" i="22" s="1"/>
  <c r="CW74" i="6"/>
  <c r="I136" i="22" s="1"/>
  <c r="AC136" i="22" s="1"/>
  <c r="AD136" i="22" s="1"/>
  <c r="AE136" i="22" s="1"/>
  <c r="CV74" i="6"/>
  <c r="H136" i="22" s="1"/>
  <c r="U136" i="22" s="1"/>
  <c r="V136" i="22" s="1"/>
  <c r="W136" i="22" s="1"/>
  <c r="CU74" i="6"/>
  <c r="G136" i="22" s="1"/>
  <c r="CS74" i="6"/>
  <c r="CT74" i="6" s="1"/>
  <c r="F136" i="22" s="1"/>
  <c r="Y136" i="22" s="1"/>
  <c r="Z136" i="22" s="1"/>
  <c r="AA136" i="22" s="1"/>
  <c r="CR74" i="6"/>
  <c r="E136" i="22" s="1"/>
  <c r="CQ74" i="6"/>
  <c r="D136" i="22" s="1"/>
  <c r="Q136" i="22" s="1"/>
  <c r="R136" i="22" s="1"/>
  <c r="S136" i="22" s="1"/>
  <c r="CP74" i="6"/>
  <c r="C136" i="22" s="1"/>
  <c r="B74" i="6"/>
  <c r="A74" i="6"/>
  <c r="A136" i="22" s="1"/>
  <c r="AF136" i="22" s="1"/>
  <c r="CW73" i="6"/>
  <c r="I135" i="22" s="1"/>
  <c r="AC135" i="22" s="1"/>
  <c r="AD135" i="22" s="1"/>
  <c r="AE135" i="22" s="1"/>
  <c r="CV73" i="6"/>
  <c r="H135" i="22" s="1"/>
  <c r="U135" i="22" s="1"/>
  <c r="V135" i="22" s="1"/>
  <c r="W135" i="22" s="1"/>
  <c r="CU73" i="6"/>
  <c r="G135" i="22" s="1"/>
  <c r="CT73" i="6"/>
  <c r="F135" i="22" s="1"/>
  <c r="Y135" i="22" s="1"/>
  <c r="Z135" i="22" s="1"/>
  <c r="AA135" i="22" s="1"/>
  <c r="CS73" i="6"/>
  <c r="CR73" i="6"/>
  <c r="E135" i="22" s="1"/>
  <c r="CQ73" i="6"/>
  <c r="D135" i="22" s="1"/>
  <c r="Q135" i="22" s="1"/>
  <c r="R135" i="22" s="1"/>
  <c r="S135" i="22" s="1"/>
  <c r="CP73" i="6"/>
  <c r="C135" i="22" s="1"/>
  <c r="B73" i="6"/>
  <c r="A73" i="6"/>
  <c r="A135" i="22" s="1"/>
  <c r="AF135" i="22" s="1"/>
  <c r="CW72" i="6"/>
  <c r="I134" i="22" s="1"/>
  <c r="AC134" i="22" s="1"/>
  <c r="AD134" i="22" s="1"/>
  <c r="AE134" i="22" s="1"/>
  <c r="CV72" i="6"/>
  <c r="H134" i="22" s="1"/>
  <c r="U134" i="22" s="1"/>
  <c r="V134" i="22" s="1"/>
  <c r="W134" i="22" s="1"/>
  <c r="CU72" i="6"/>
  <c r="G134" i="22" s="1"/>
  <c r="CS72" i="6"/>
  <c r="CR72" i="6"/>
  <c r="E134" i="22" s="1"/>
  <c r="CQ72" i="6"/>
  <c r="D134" i="22" s="1"/>
  <c r="Q134" i="22" s="1"/>
  <c r="R134" i="22" s="1"/>
  <c r="S134" i="22" s="1"/>
  <c r="CP72" i="6"/>
  <c r="C134" i="22" s="1"/>
  <c r="B72" i="6"/>
  <c r="A72" i="6"/>
  <c r="A134" i="22" s="1"/>
  <c r="AF134" i="22" s="1"/>
  <c r="CW71" i="6"/>
  <c r="I133" i="22" s="1"/>
  <c r="AC133" i="22" s="1"/>
  <c r="AD133" i="22" s="1"/>
  <c r="AE133" i="22" s="1"/>
  <c r="CV71" i="6"/>
  <c r="H133" i="22" s="1"/>
  <c r="U133" i="22" s="1"/>
  <c r="V133" i="22" s="1"/>
  <c r="W133" i="22" s="1"/>
  <c r="CU71" i="6"/>
  <c r="CS71" i="6"/>
  <c r="CT71" i="6" s="1"/>
  <c r="F133" i="22" s="1"/>
  <c r="Y133" i="22" s="1"/>
  <c r="Z133" i="22" s="1"/>
  <c r="AA133" i="22" s="1"/>
  <c r="CR71" i="6"/>
  <c r="E133" i="22" s="1"/>
  <c r="CQ71" i="6"/>
  <c r="D133" i="22" s="1"/>
  <c r="Q133" i="22" s="1"/>
  <c r="R133" i="22" s="1"/>
  <c r="S133" i="22" s="1"/>
  <c r="CP71" i="6"/>
  <c r="C133" i="22" s="1"/>
  <c r="B71" i="6"/>
  <c r="A71" i="6"/>
  <c r="A133" i="22" s="1"/>
  <c r="AF133" i="22" s="1"/>
  <c r="CW70" i="6"/>
  <c r="I132" i="22" s="1"/>
  <c r="AC132" i="22" s="1"/>
  <c r="AD132" i="22" s="1"/>
  <c r="AE132" i="22" s="1"/>
  <c r="CV70" i="6"/>
  <c r="H132" i="22" s="1"/>
  <c r="U132" i="22" s="1"/>
  <c r="V132" i="22" s="1"/>
  <c r="W132" i="22" s="1"/>
  <c r="CU70" i="6"/>
  <c r="G132" i="22" s="1"/>
  <c r="CT70" i="6"/>
  <c r="F132" i="22" s="1"/>
  <c r="Y132" i="22" s="1"/>
  <c r="Z132" i="22" s="1"/>
  <c r="AA132" i="22" s="1"/>
  <c r="CS70" i="6"/>
  <c r="CR70" i="6"/>
  <c r="E132" i="22" s="1"/>
  <c r="CQ70" i="6"/>
  <c r="D132" i="22" s="1"/>
  <c r="Q132" i="22" s="1"/>
  <c r="R132" i="22" s="1"/>
  <c r="S132" i="22" s="1"/>
  <c r="CP70" i="6"/>
  <c r="C132" i="22" s="1"/>
  <c r="B70" i="6"/>
  <c r="A70" i="6"/>
  <c r="A132" i="22" s="1"/>
  <c r="AF132" i="22" s="1"/>
  <c r="CW69" i="6"/>
  <c r="I131" i="22" s="1"/>
  <c r="AC131" i="22" s="1"/>
  <c r="AD131" i="22" s="1"/>
  <c r="AE131" i="22" s="1"/>
  <c r="CV69" i="6"/>
  <c r="H131" i="22" s="1"/>
  <c r="U131" i="22" s="1"/>
  <c r="V131" i="22" s="1"/>
  <c r="W131" i="22" s="1"/>
  <c r="CU69" i="6"/>
  <c r="G131" i="22" s="1"/>
  <c r="CS69" i="6"/>
  <c r="CT69" i="6" s="1"/>
  <c r="F131" i="22" s="1"/>
  <c r="Y131" i="22" s="1"/>
  <c r="Z131" i="22" s="1"/>
  <c r="AA131" i="22" s="1"/>
  <c r="CR69" i="6"/>
  <c r="E131" i="22" s="1"/>
  <c r="CQ69" i="6"/>
  <c r="D131" i="22" s="1"/>
  <c r="Q131" i="22" s="1"/>
  <c r="R131" i="22" s="1"/>
  <c r="S131" i="22" s="1"/>
  <c r="CP69" i="6"/>
  <c r="C131" i="22" s="1"/>
  <c r="B69" i="6"/>
  <c r="A69" i="6"/>
  <c r="A131" i="22" s="1"/>
  <c r="AF131" i="22" s="1"/>
  <c r="CX68" i="6"/>
  <c r="J130" i="22" s="1"/>
  <c r="M130" i="22" s="1"/>
  <c r="N130" i="22" s="1"/>
  <c r="O130" i="22" s="1"/>
  <c r="CW68" i="6"/>
  <c r="I130" i="22" s="1"/>
  <c r="AC130" i="22" s="1"/>
  <c r="AD130" i="22" s="1"/>
  <c r="AE130" i="22" s="1"/>
  <c r="CV68" i="6"/>
  <c r="H130" i="22" s="1"/>
  <c r="U130" i="22" s="1"/>
  <c r="V130" i="22" s="1"/>
  <c r="W130" i="22" s="1"/>
  <c r="CU68" i="6"/>
  <c r="G130" i="22" s="1"/>
  <c r="CS68" i="6"/>
  <c r="CT68" i="6" s="1"/>
  <c r="F130" i="22" s="1"/>
  <c r="Y130" i="22" s="1"/>
  <c r="Z130" i="22" s="1"/>
  <c r="AA130" i="22" s="1"/>
  <c r="CR68" i="6"/>
  <c r="E130" i="22" s="1"/>
  <c r="CQ68" i="6"/>
  <c r="D130" i="22" s="1"/>
  <c r="Q130" i="22" s="1"/>
  <c r="R130" i="22" s="1"/>
  <c r="S130" i="22" s="1"/>
  <c r="CP68" i="6"/>
  <c r="C130" i="22" s="1"/>
  <c r="B68" i="6"/>
  <c r="A68" i="6"/>
  <c r="A130" i="22" s="1"/>
  <c r="AF130" i="22" s="1"/>
  <c r="CX67" i="6"/>
  <c r="J129" i="22" s="1"/>
  <c r="M129" i="22" s="1"/>
  <c r="N129" i="22" s="1"/>
  <c r="O129" i="22" s="1"/>
  <c r="CW67" i="6"/>
  <c r="I129" i="22" s="1"/>
  <c r="AC129" i="22" s="1"/>
  <c r="AD129" i="22" s="1"/>
  <c r="AE129" i="22" s="1"/>
  <c r="CV67" i="6"/>
  <c r="H129" i="22" s="1"/>
  <c r="U129" i="22" s="1"/>
  <c r="V129" i="22" s="1"/>
  <c r="W129" i="22" s="1"/>
  <c r="CU67" i="6"/>
  <c r="G129" i="22" s="1"/>
  <c r="CS67" i="6"/>
  <c r="CT67" i="6" s="1"/>
  <c r="F129" i="22" s="1"/>
  <c r="Y129" i="22" s="1"/>
  <c r="Z129" i="22" s="1"/>
  <c r="AA129" i="22" s="1"/>
  <c r="CR67" i="6"/>
  <c r="E129" i="22" s="1"/>
  <c r="CQ67" i="6"/>
  <c r="CP67" i="6"/>
  <c r="C129" i="22" s="1"/>
  <c r="B67" i="6"/>
  <c r="A67" i="6"/>
  <c r="A129" i="22" s="1"/>
  <c r="AF129" i="22" s="1"/>
  <c r="CW66" i="6"/>
  <c r="CV66" i="6"/>
  <c r="CU66" i="6"/>
  <c r="G128" i="22" s="1"/>
  <c r="CT66" i="6"/>
  <c r="F128" i="22" s="1"/>
  <c r="Y128" i="22" s="1"/>
  <c r="Z128" i="22" s="1"/>
  <c r="AA128" i="22" s="1"/>
  <c r="CS66" i="6"/>
  <c r="CR66" i="6"/>
  <c r="E128" i="22" s="1"/>
  <c r="CQ66" i="6"/>
  <c r="D128" i="22" s="1"/>
  <c r="Q128" i="22" s="1"/>
  <c r="R128" i="22" s="1"/>
  <c r="S128" i="22" s="1"/>
  <c r="CP66" i="6"/>
  <c r="C128" i="22" s="1"/>
  <c r="B66" i="6"/>
  <c r="A66" i="6"/>
  <c r="A128" i="22" s="1"/>
  <c r="AF128" i="22" s="1"/>
  <c r="P61" i="6"/>
  <c r="Q157" i="21" s="1"/>
  <c r="O61" i="6"/>
  <c r="P157" i="21" s="1"/>
  <c r="N61" i="6"/>
  <c r="O157" i="21" s="1"/>
  <c r="M61" i="6"/>
  <c r="N157" i="21" s="1"/>
  <c r="L61" i="6"/>
  <c r="M157" i="21" s="1"/>
  <c r="AS157" i="21" s="1"/>
  <c r="AT157" i="21" s="1"/>
  <c r="AU157" i="21" s="1"/>
  <c r="K61" i="6"/>
  <c r="L157" i="21" s="1"/>
  <c r="J61" i="6"/>
  <c r="K157" i="21" s="1"/>
  <c r="I61" i="6"/>
  <c r="J157" i="21" s="1"/>
  <c r="AK157" i="21" s="1"/>
  <c r="AL157" i="21" s="1"/>
  <c r="AM157" i="21" s="1"/>
  <c r="H61" i="6"/>
  <c r="I157" i="21" s="1"/>
  <c r="AG157" i="21" s="1"/>
  <c r="AH157" i="21" s="1"/>
  <c r="AI157" i="21" s="1"/>
  <c r="G61" i="6"/>
  <c r="H157" i="21" s="1"/>
  <c r="F61" i="6"/>
  <c r="G157" i="21" s="1"/>
  <c r="E61" i="6"/>
  <c r="D61" i="6"/>
  <c r="E157" i="21" s="1"/>
  <c r="AW157" i="21" s="1"/>
  <c r="AX157" i="21" s="1"/>
  <c r="AY157" i="21" s="1"/>
  <c r="C61" i="6"/>
  <c r="D157" i="21" s="1"/>
  <c r="B61" i="6"/>
  <c r="B157" i="21" s="1"/>
  <c r="A61" i="6"/>
  <c r="A157" i="21" s="1"/>
  <c r="P60" i="6"/>
  <c r="Q156" i="21" s="1"/>
  <c r="O60" i="6"/>
  <c r="P156" i="21" s="1"/>
  <c r="N60" i="6"/>
  <c r="O156" i="21" s="1"/>
  <c r="M60" i="6"/>
  <c r="N156" i="21" s="1"/>
  <c r="L60" i="6"/>
  <c r="M156" i="21" s="1"/>
  <c r="AS156" i="21" s="1"/>
  <c r="AT156" i="21" s="1"/>
  <c r="AU156" i="21" s="1"/>
  <c r="K60" i="6"/>
  <c r="L156" i="21" s="1"/>
  <c r="J60" i="6"/>
  <c r="K156" i="21" s="1"/>
  <c r="I60" i="6"/>
  <c r="J156" i="21" s="1"/>
  <c r="AK156" i="21" s="1"/>
  <c r="AL156" i="21" s="1"/>
  <c r="AM156" i="21" s="1"/>
  <c r="H60" i="6"/>
  <c r="I156" i="21" s="1"/>
  <c r="AG156" i="21" s="1"/>
  <c r="AH156" i="21" s="1"/>
  <c r="AI156" i="21" s="1"/>
  <c r="G60" i="6"/>
  <c r="H156" i="21" s="1"/>
  <c r="F60" i="6"/>
  <c r="G156" i="21" s="1"/>
  <c r="E60" i="6"/>
  <c r="F156" i="21" s="1"/>
  <c r="AO156" i="21" s="1"/>
  <c r="AP156" i="21" s="1"/>
  <c r="AQ156" i="21" s="1"/>
  <c r="D60" i="6"/>
  <c r="E156" i="21" s="1"/>
  <c r="AW156" i="21" s="1"/>
  <c r="AX156" i="21" s="1"/>
  <c r="AY156" i="21" s="1"/>
  <c r="C60" i="6"/>
  <c r="D156" i="21" s="1"/>
  <c r="B60" i="6"/>
  <c r="B156" i="21" s="1"/>
  <c r="A60" i="6"/>
  <c r="A156" i="21" s="1"/>
  <c r="P59" i="6"/>
  <c r="Q155" i="21" s="1"/>
  <c r="O59" i="6"/>
  <c r="P155" i="21" s="1"/>
  <c r="N59" i="6"/>
  <c r="O155" i="21" s="1"/>
  <c r="M59" i="6"/>
  <c r="N155" i="21" s="1"/>
  <c r="L59" i="6"/>
  <c r="M155" i="21" s="1"/>
  <c r="AS155" i="21" s="1"/>
  <c r="AT155" i="21" s="1"/>
  <c r="AU155" i="21" s="1"/>
  <c r="K59" i="6"/>
  <c r="L155" i="21" s="1"/>
  <c r="J59" i="6"/>
  <c r="K155" i="21" s="1"/>
  <c r="I59" i="6"/>
  <c r="J155" i="21" s="1"/>
  <c r="AK155" i="21" s="1"/>
  <c r="AL155" i="21" s="1"/>
  <c r="AM155" i="21" s="1"/>
  <c r="H59" i="6"/>
  <c r="I155" i="21" s="1"/>
  <c r="AG155" i="21" s="1"/>
  <c r="AH155" i="21" s="1"/>
  <c r="AI155" i="21" s="1"/>
  <c r="G59" i="6"/>
  <c r="H155" i="21" s="1"/>
  <c r="F59" i="6"/>
  <c r="G155" i="21" s="1"/>
  <c r="E59" i="6"/>
  <c r="F155" i="21" s="1"/>
  <c r="AO155" i="21" s="1"/>
  <c r="AP155" i="21" s="1"/>
  <c r="AQ155" i="21" s="1"/>
  <c r="D59" i="6"/>
  <c r="E155" i="21" s="1"/>
  <c r="AW155" i="21" s="1"/>
  <c r="AX155" i="21" s="1"/>
  <c r="AY155" i="21" s="1"/>
  <c r="C59" i="6"/>
  <c r="D155" i="21" s="1"/>
  <c r="B59" i="6"/>
  <c r="B155" i="21" s="1"/>
  <c r="A59" i="6"/>
  <c r="A155" i="21" s="1"/>
  <c r="Q58" i="6"/>
  <c r="P58" i="6"/>
  <c r="Q154" i="21" s="1"/>
  <c r="O58" i="6"/>
  <c r="P154" i="21" s="1"/>
  <c r="N58" i="6"/>
  <c r="O154" i="21" s="1"/>
  <c r="M58" i="6"/>
  <c r="N154" i="21" s="1"/>
  <c r="L58" i="6"/>
  <c r="M154" i="21" s="1"/>
  <c r="AS154" i="21" s="1"/>
  <c r="AT154" i="21" s="1"/>
  <c r="AU154" i="21" s="1"/>
  <c r="K58" i="6"/>
  <c r="L154" i="21" s="1"/>
  <c r="J58" i="6"/>
  <c r="K154" i="21" s="1"/>
  <c r="I58" i="6"/>
  <c r="J154" i="21" s="1"/>
  <c r="AK154" i="21" s="1"/>
  <c r="AL154" i="21" s="1"/>
  <c r="AM154" i="21" s="1"/>
  <c r="H58" i="6"/>
  <c r="I154" i="21" s="1"/>
  <c r="AG154" i="21" s="1"/>
  <c r="AH154" i="21" s="1"/>
  <c r="AI154" i="21" s="1"/>
  <c r="G58" i="6"/>
  <c r="H154" i="21" s="1"/>
  <c r="F58" i="6"/>
  <c r="G154" i="21" s="1"/>
  <c r="E58" i="6"/>
  <c r="D58" i="6"/>
  <c r="E154" i="21" s="1"/>
  <c r="AW154" i="21" s="1"/>
  <c r="AX154" i="21" s="1"/>
  <c r="AY154" i="21" s="1"/>
  <c r="C58" i="6"/>
  <c r="D154" i="21" s="1"/>
  <c r="B58" i="6"/>
  <c r="B154" i="21" s="1"/>
  <c r="A58" i="6"/>
  <c r="A154" i="21" s="1"/>
  <c r="P57" i="6"/>
  <c r="Q153" i="21" s="1"/>
  <c r="O57" i="6"/>
  <c r="P153" i="21" s="1"/>
  <c r="N57" i="6"/>
  <c r="O153" i="21" s="1"/>
  <c r="M57" i="6"/>
  <c r="N153" i="21" s="1"/>
  <c r="L57" i="6"/>
  <c r="M153" i="21" s="1"/>
  <c r="AS153" i="21" s="1"/>
  <c r="AT153" i="21" s="1"/>
  <c r="AU153" i="21" s="1"/>
  <c r="K57" i="6"/>
  <c r="L153" i="21" s="1"/>
  <c r="J57" i="6"/>
  <c r="K153" i="21" s="1"/>
  <c r="I57" i="6"/>
  <c r="J153" i="21" s="1"/>
  <c r="AK153" i="21" s="1"/>
  <c r="AL153" i="21" s="1"/>
  <c r="AM153" i="21" s="1"/>
  <c r="H57" i="6"/>
  <c r="I153" i="21" s="1"/>
  <c r="AG153" i="21" s="1"/>
  <c r="AH153" i="21" s="1"/>
  <c r="AI153" i="21" s="1"/>
  <c r="G57" i="6"/>
  <c r="H153" i="21" s="1"/>
  <c r="F57" i="6"/>
  <c r="G153" i="21" s="1"/>
  <c r="E57" i="6"/>
  <c r="F153" i="21" s="1"/>
  <c r="AO153" i="21" s="1"/>
  <c r="AP153" i="21" s="1"/>
  <c r="AQ153" i="21" s="1"/>
  <c r="D57" i="6"/>
  <c r="E153" i="21" s="1"/>
  <c r="AW153" i="21" s="1"/>
  <c r="AX153" i="21" s="1"/>
  <c r="AY153" i="21" s="1"/>
  <c r="C57" i="6"/>
  <c r="D153" i="21" s="1"/>
  <c r="B57" i="6"/>
  <c r="B153" i="21" s="1"/>
  <c r="A57" i="6"/>
  <c r="A153" i="21" s="1"/>
  <c r="P56" i="6"/>
  <c r="Q152" i="21" s="1"/>
  <c r="O56" i="6"/>
  <c r="P152" i="21" s="1"/>
  <c r="N56" i="6"/>
  <c r="O152" i="21" s="1"/>
  <c r="M56" i="6"/>
  <c r="N152" i="21" s="1"/>
  <c r="L56" i="6"/>
  <c r="M152" i="21" s="1"/>
  <c r="AS152" i="21" s="1"/>
  <c r="AT152" i="21" s="1"/>
  <c r="AU152" i="21" s="1"/>
  <c r="K56" i="6"/>
  <c r="L152" i="21" s="1"/>
  <c r="J56" i="6"/>
  <c r="K152" i="21" s="1"/>
  <c r="I56" i="6"/>
  <c r="J152" i="21" s="1"/>
  <c r="AK152" i="21" s="1"/>
  <c r="AL152" i="21" s="1"/>
  <c r="AM152" i="21" s="1"/>
  <c r="H56" i="6"/>
  <c r="I152" i="21" s="1"/>
  <c r="AG152" i="21" s="1"/>
  <c r="AH152" i="21" s="1"/>
  <c r="AI152" i="21" s="1"/>
  <c r="G56" i="6"/>
  <c r="H152" i="21" s="1"/>
  <c r="F56" i="6"/>
  <c r="G152" i="21" s="1"/>
  <c r="E56" i="6"/>
  <c r="F152" i="21" s="1"/>
  <c r="AO152" i="21" s="1"/>
  <c r="AP152" i="21" s="1"/>
  <c r="AQ152" i="21" s="1"/>
  <c r="D56" i="6"/>
  <c r="E152" i="21" s="1"/>
  <c r="AW152" i="21" s="1"/>
  <c r="AX152" i="21" s="1"/>
  <c r="AY152" i="21" s="1"/>
  <c r="C56" i="6"/>
  <c r="D152" i="21" s="1"/>
  <c r="B56" i="6"/>
  <c r="B152" i="21" s="1"/>
  <c r="A56" i="6"/>
  <c r="A152" i="21" s="1"/>
  <c r="P55" i="6"/>
  <c r="Q151" i="21" s="1"/>
  <c r="O55" i="6"/>
  <c r="P151" i="21" s="1"/>
  <c r="N55" i="6"/>
  <c r="O151" i="21" s="1"/>
  <c r="M55" i="6"/>
  <c r="N151" i="21" s="1"/>
  <c r="L55" i="6"/>
  <c r="M151" i="21" s="1"/>
  <c r="AS151" i="21" s="1"/>
  <c r="AT151" i="21" s="1"/>
  <c r="AU151" i="21" s="1"/>
  <c r="K55" i="6"/>
  <c r="L151" i="21" s="1"/>
  <c r="J55" i="6"/>
  <c r="K151" i="21" s="1"/>
  <c r="I55" i="6"/>
  <c r="J151" i="21" s="1"/>
  <c r="AK151" i="21" s="1"/>
  <c r="AL151" i="21" s="1"/>
  <c r="AM151" i="21" s="1"/>
  <c r="H55" i="6"/>
  <c r="I151" i="21" s="1"/>
  <c r="AG151" i="21" s="1"/>
  <c r="AH151" i="21" s="1"/>
  <c r="AI151" i="21" s="1"/>
  <c r="G55" i="6"/>
  <c r="H151" i="21" s="1"/>
  <c r="F55" i="6"/>
  <c r="G151" i="21" s="1"/>
  <c r="E55" i="6"/>
  <c r="D55" i="6"/>
  <c r="E151" i="21" s="1"/>
  <c r="AW151" i="21" s="1"/>
  <c r="AX151" i="21" s="1"/>
  <c r="AY151" i="21" s="1"/>
  <c r="C55" i="6"/>
  <c r="D151" i="21" s="1"/>
  <c r="B55" i="6"/>
  <c r="B151" i="21" s="1"/>
  <c r="A55" i="6"/>
  <c r="A151" i="21" s="1"/>
  <c r="P54" i="6"/>
  <c r="Q150" i="21" s="1"/>
  <c r="O54" i="6"/>
  <c r="P150" i="21" s="1"/>
  <c r="N54" i="6"/>
  <c r="O150" i="21" s="1"/>
  <c r="M54" i="6"/>
  <c r="N150" i="21" s="1"/>
  <c r="L54" i="6"/>
  <c r="M150" i="21" s="1"/>
  <c r="AS150" i="21" s="1"/>
  <c r="AT150" i="21" s="1"/>
  <c r="AU150" i="21" s="1"/>
  <c r="K54" i="6"/>
  <c r="L150" i="21" s="1"/>
  <c r="J54" i="6"/>
  <c r="K150" i="21" s="1"/>
  <c r="I54" i="6"/>
  <c r="J150" i="21" s="1"/>
  <c r="AK150" i="21" s="1"/>
  <c r="AL150" i="21" s="1"/>
  <c r="AM150" i="21" s="1"/>
  <c r="H54" i="6"/>
  <c r="I150" i="21" s="1"/>
  <c r="AG150" i="21" s="1"/>
  <c r="AH150" i="21" s="1"/>
  <c r="AI150" i="21" s="1"/>
  <c r="G54" i="6"/>
  <c r="H150" i="21" s="1"/>
  <c r="F54" i="6"/>
  <c r="G150" i="21" s="1"/>
  <c r="E54" i="6"/>
  <c r="F150" i="21" s="1"/>
  <c r="AO150" i="21" s="1"/>
  <c r="AP150" i="21" s="1"/>
  <c r="AQ150" i="21" s="1"/>
  <c r="D54" i="6"/>
  <c r="E150" i="21" s="1"/>
  <c r="AW150" i="21" s="1"/>
  <c r="AX150" i="21" s="1"/>
  <c r="AY150" i="21" s="1"/>
  <c r="C54" i="6"/>
  <c r="D150" i="21" s="1"/>
  <c r="B54" i="6"/>
  <c r="B150" i="21" s="1"/>
  <c r="A54" i="6"/>
  <c r="A150" i="21" s="1"/>
  <c r="P53" i="6"/>
  <c r="Q149" i="21" s="1"/>
  <c r="O53" i="6"/>
  <c r="P149" i="21" s="1"/>
  <c r="N53" i="6"/>
  <c r="O149" i="21" s="1"/>
  <c r="M53" i="6"/>
  <c r="N149" i="21" s="1"/>
  <c r="L53" i="6"/>
  <c r="M149" i="21" s="1"/>
  <c r="AS149" i="21" s="1"/>
  <c r="AT149" i="21" s="1"/>
  <c r="AU149" i="21" s="1"/>
  <c r="K53" i="6"/>
  <c r="L149" i="21" s="1"/>
  <c r="J53" i="6"/>
  <c r="K149" i="21" s="1"/>
  <c r="I53" i="6"/>
  <c r="J149" i="21" s="1"/>
  <c r="AK149" i="21" s="1"/>
  <c r="AL149" i="21" s="1"/>
  <c r="AM149" i="21" s="1"/>
  <c r="H53" i="6"/>
  <c r="I149" i="21" s="1"/>
  <c r="AG149" i="21" s="1"/>
  <c r="AH149" i="21" s="1"/>
  <c r="AI149" i="21" s="1"/>
  <c r="G53" i="6"/>
  <c r="H149" i="21" s="1"/>
  <c r="F53" i="6"/>
  <c r="G149" i="21" s="1"/>
  <c r="E53" i="6"/>
  <c r="F149" i="21" s="1"/>
  <c r="AO149" i="21" s="1"/>
  <c r="AP149" i="21" s="1"/>
  <c r="AQ149" i="21" s="1"/>
  <c r="D53" i="6"/>
  <c r="E149" i="21" s="1"/>
  <c r="AW149" i="21" s="1"/>
  <c r="AX149" i="21" s="1"/>
  <c r="AY149" i="21" s="1"/>
  <c r="C53" i="6"/>
  <c r="D149" i="21" s="1"/>
  <c r="B53" i="6"/>
  <c r="B149" i="21" s="1"/>
  <c r="A53" i="6"/>
  <c r="A149" i="21" s="1"/>
  <c r="P52" i="6"/>
  <c r="Q148" i="21" s="1"/>
  <c r="O52" i="6"/>
  <c r="P148" i="21" s="1"/>
  <c r="N52" i="6"/>
  <c r="O148" i="21" s="1"/>
  <c r="M52" i="6"/>
  <c r="N148" i="21" s="1"/>
  <c r="L52" i="6"/>
  <c r="M148" i="21" s="1"/>
  <c r="AS148" i="21" s="1"/>
  <c r="AT148" i="21" s="1"/>
  <c r="AU148" i="21" s="1"/>
  <c r="K52" i="6"/>
  <c r="L148" i="21" s="1"/>
  <c r="J52" i="6"/>
  <c r="K148" i="21" s="1"/>
  <c r="I52" i="6"/>
  <c r="J148" i="21" s="1"/>
  <c r="AK148" i="21" s="1"/>
  <c r="AL148" i="21" s="1"/>
  <c r="AM148" i="21" s="1"/>
  <c r="H52" i="6"/>
  <c r="I148" i="21" s="1"/>
  <c r="AG148" i="21" s="1"/>
  <c r="AH148" i="21" s="1"/>
  <c r="AI148" i="21" s="1"/>
  <c r="G52" i="6"/>
  <c r="H148" i="21" s="1"/>
  <c r="F52" i="6"/>
  <c r="G148" i="21" s="1"/>
  <c r="E52" i="6"/>
  <c r="D52" i="6"/>
  <c r="E148" i="21" s="1"/>
  <c r="AW148" i="21" s="1"/>
  <c r="AX148" i="21" s="1"/>
  <c r="AY148" i="21" s="1"/>
  <c r="C52" i="6"/>
  <c r="D148" i="21" s="1"/>
  <c r="B52" i="6"/>
  <c r="B148" i="21" s="1"/>
  <c r="A52" i="6"/>
  <c r="A148" i="21" s="1"/>
  <c r="P51" i="6"/>
  <c r="Q147" i="21" s="1"/>
  <c r="O51" i="6"/>
  <c r="P147" i="21" s="1"/>
  <c r="N51" i="6"/>
  <c r="O147" i="21" s="1"/>
  <c r="M51" i="6"/>
  <c r="N147" i="21" s="1"/>
  <c r="L51" i="6"/>
  <c r="M147" i="21" s="1"/>
  <c r="AS147" i="21" s="1"/>
  <c r="AT147" i="21" s="1"/>
  <c r="AU147" i="21" s="1"/>
  <c r="K51" i="6"/>
  <c r="L147" i="21" s="1"/>
  <c r="J51" i="6"/>
  <c r="K147" i="21" s="1"/>
  <c r="I51" i="6"/>
  <c r="J147" i="21" s="1"/>
  <c r="AK147" i="21" s="1"/>
  <c r="AL147" i="21" s="1"/>
  <c r="AM147" i="21" s="1"/>
  <c r="H51" i="6"/>
  <c r="I147" i="21" s="1"/>
  <c r="AG147" i="21" s="1"/>
  <c r="AH147" i="21" s="1"/>
  <c r="AI147" i="21" s="1"/>
  <c r="G51" i="6"/>
  <c r="H147" i="21" s="1"/>
  <c r="F51" i="6"/>
  <c r="G147" i="21" s="1"/>
  <c r="E51" i="6"/>
  <c r="F147" i="21" s="1"/>
  <c r="AO147" i="21" s="1"/>
  <c r="AP147" i="21" s="1"/>
  <c r="AQ147" i="21" s="1"/>
  <c r="D51" i="6"/>
  <c r="E147" i="21" s="1"/>
  <c r="AW147" i="21" s="1"/>
  <c r="AX147" i="21" s="1"/>
  <c r="AY147" i="21" s="1"/>
  <c r="C51" i="6"/>
  <c r="D147" i="21" s="1"/>
  <c r="B51" i="6"/>
  <c r="B147" i="21" s="1"/>
  <c r="A51" i="6"/>
  <c r="A147" i="21" s="1"/>
  <c r="R50" i="6"/>
  <c r="S146" i="21" s="1"/>
  <c r="P50" i="6"/>
  <c r="Q146" i="21" s="1"/>
  <c r="O50" i="6"/>
  <c r="P146" i="21" s="1"/>
  <c r="N50" i="6"/>
  <c r="O146" i="21" s="1"/>
  <c r="M50" i="6"/>
  <c r="N146" i="21" s="1"/>
  <c r="L50" i="6"/>
  <c r="M146" i="21" s="1"/>
  <c r="AS146" i="21" s="1"/>
  <c r="AT146" i="21" s="1"/>
  <c r="AU146" i="21" s="1"/>
  <c r="K50" i="6"/>
  <c r="L146" i="21" s="1"/>
  <c r="J50" i="6"/>
  <c r="K146" i="21" s="1"/>
  <c r="I50" i="6"/>
  <c r="J146" i="21" s="1"/>
  <c r="AK146" i="21" s="1"/>
  <c r="AL146" i="21" s="1"/>
  <c r="AM146" i="21" s="1"/>
  <c r="H50" i="6"/>
  <c r="I146" i="21" s="1"/>
  <c r="AG146" i="21" s="1"/>
  <c r="AH146" i="21" s="1"/>
  <c r="AI146" i="21" s="1"/>
  <c r="G50" i="6"/>
  <c r="H146" i="21" s="1"/>
  <c r="F50" i="6"/>
  <c r="G146" i="21" s="1"/>
  <c r="E50" i="6"/>
  <c r="F146" i="21" s="1"/>
  <c r="AO146" i="21" s="1"/>
  <c r="AP146" i="21" s="1"/>
  <c r="AQ146" i="21" s="1"/>
  <c r="D50" i="6"/>
  <c r="E146" i="21" s="1"/>
  <c r="AW146" i="21" s="1"/>
  <c r="AX146" i="21" s="1"/>
  <c r="AY146" i="21" s="1"/>
  <c r="C50" i="6"/>
  <c r="D146" i="21" s="1"/>
  <c r="B50" i="6"/>
  <c r="B146" i="21" s="1"/>
  <c r="A50" i="6"/>
  <c r="A146" i="21" s="1"/>
  <c r="P49" i="6"/>
  <c r="Q145" i="21" s="1"/>
  <c r="O49" i="6"/>
  <c r="P145" i="21" s="1"/>
  <c r="N49" i="6"/>
  <c r="O145" i="21" s="1"/>
  <c r="M49" i="6"/>
  <c r="N145" i="21" s="1"/>
  <c r="L49" i="6"/>
  <c r="M145" i="21" s="1"/>
  <c r="AS145" i="21" s="1"/>
  <c r="AT145" i="21" s="1"/>
  <c r="AU145" i="21" s="1"/>
  <c r="K49" i="6"/>
  <c r="L145" i="21" s="1"/>
  <c r="J49" i="6"/>
  <c r="K145" i="21" s="1"/>
  <c r="I49" i="6"/>
  <c r="J145" i="21" s="1"/>
  <c r="AK145" i="21" s="1"/>
  <c r="AL145" i="21" s="1"/>
  <c r="AM145" i="21" s="1"/>
  <c r="H49" i="6"/>
  <c r="I145" i="21" s="1"/>
  <c r="AG145" i="21" s="1"/>
  <c r="AH145" i="21" s="1"/>
  <c r="AI145" i="21" s="1"/>
  <c r="G49" i="6"/>
  <c r="H145" i="21" s="1"/>
  <c r="F49" i="6"/>
  <c r="G145" i="21" s="1"/>
  <c r="E49" i="6"/>
  <c r="D49" i="6"/>
  <c r="E145" i="21" s="1"/>
  <c r="AW145" i="21" s="1"/>
  <c r="AX145" i="21" s="1"/>
  <c r="AY145" i="21" s="1"/>
  <c r="C49" i="6"/>
  <c r="D145" i="21" s="1"/>
  <c r="B49" i="6"/>
  <c r="B145" i="21" s="1"/>
  <c r="A49" i="6"/>
  <c r="A145" i="21" s="1"/>
  <c r="P48" i="6"/>
  <c r="Q144" i="21" s="1"/>
  <c r="O48" i="6"/>
  <c r="P144" i="21" s="1"/>
  <c r="N48" i="6"/>
  <c r="O144" i="21" s="1"/>
  <c r="M48" i="6"/>
  <c r="N144" i="21" s="1"/>
  <c r="L48" i="6"/>
  <c r="M144" i="21" s="1"/>
  <c r="AS144" i="21" s="1"/>
  <c r="AT144" i="21" s="1"/>
  <c r="AU144" i="21" s="1"/>
  <c r="K48" i="6"/>
  <c r="L144" i="21" s="1"/>
  <c r="J48" i="6"/>
  <c r="K144" i="21" s="1"/>
  <c r="I48" i="6"/>
  <c r="J144" i="21" s="1"/>
  <c r="AK144" i="21" s="1"/>
  <c r="AL144" i="21" s="1"/>
  <c r="AM144" i="21" s="1"/>
  <c r="H48" i="6"/>
  <c r="I144" i="21" s="1"/>
  <c r="AG144" i="21" s="1"/>
  <c r="AH144" i="21" s="1"/>
  <c r="AI144" i="21" s="1"/>
  <c r="G48" i="6"/>
  <c r="H144" i="21" s="1"/>
  <c r="F48" i="6"/>
  <c r="G144" i="21" s="1"/>
  <c r="E48" i="6"/>
  <c r="F144" i="21" s="1"/>
  <c r="AO144" i="21" s="1"/>
  <c r="AP144" i="21" s="1"/>
  <c r="AQ144" i="21" s="1"/>
  <c r="D48" i="6"/>
  <c r="E144" i="21" s="1"/>
  <c r="AW144" i="21" s="1"/>
  <c r="AX144" i="21" s="1"/>
  <c r="AY144" i="21" s="1"/>
  <c r="C48" i="6"/>
  <c r="D144" i="21" s="1"/>
  <c r="B48" i="6"/>
  <c r="B144" i="21" s="1"/>
  <c r="A48" i="6"/>
  <c r="A144" i="21" s="1"/>
  <c r="P47" i="6"/>
  <c r="Q143" i="21" s="1"/>
  <c r="O47" i="6"/>
  <c r="P143" i="21" s="1"/>
  <c r="N47" i="6"/>
  <c r="O143" i="21" s="1"/>
  <c r="M47" i="6"/>
  <c r="N143" i="21" s="1"/>
  <c r="L47" i="6"/>
  <c r="M143" i="21" s="1"/>
  <c r="AS143" i="21" s="1"/>
  <c r="AT143" i="21" s="1"/>
  <c r="AU143" i="21" s="1"/>
  <c r="K47" i="6"/>
  <c r="L143" i="21" s="1"/>
  <c r="J47" i="6"/>
  <c r="K143" i="21" s="1"/>
  <c r="I47" i="6"/>
  <c r="J143" i="21" s="1"/>
  <c r="AK143" i="21" s="1"/>
  <c r="AL143" i="21" s="1"/>
  <c r="AM143" i="21" s="1"/>
  <c r="H47" i="6"/>
  <c r="I143" i="21" s="1"/>
  <c r="AG143" i="21" s="1"/>
  <c r="AH143" i="21" s="1"/>
  <c r="AI143" i="21" s="1"/>
  <c r="G47" i="6"/>
  <c r="H143" i="21" s="1"/>
  <c r="F47" i="6"/>
  <c r="G143" i="21" s="1"/>
  <c r="E47" i="6"/>
  <c r="F143" i="21" s="1"/>
  <c r="AO143" i="21" s="1"/>
  <c r="AP143" i="21" s="1"/>
  <c r="AQ143" i="21" s="1"/>
  <c r="D47" i="6"/>
  <c r="E143" i="21" s="1"/>
  <c r="AW143" i="21" s="1"/>
  <c r="AX143" i="21" s="1"/>
  <c r="AY143" i="21" s="1"/>
  <c r="C47" i="6"/>
  <c r="D143" i="21" s="1"/>
  <c r="B47" i="6"/>
  <c r="B143" i="21" s="1"/>
  <c r="A47" i="6"/>
  <c r="A143" i="21" s="1"/>
  <c r="P46" i="6"/>
  <c r="Q142" i="21" s="1"/>
  <c r="O46" i="6"/>
  <c r="P142" i="21" s="1"/>
  <c r="N46" i="6"/>
  <c r="O142" i="21" s="1"/>
  <c r="M46" i="6"/>
  <c r="N142" i="21" s="1"/>
  <c r="L46" i="6"/>
  <c r="M142" i="21" s="1"/>
  <c r="AS142" i="21" s="1"/>
  <c r="AT142" i="21" s="1"/>
  <c r="AU142" i="21" s="1"/>
  <c r="K46" i="6"/>
  <c r="L142" i="21" s="1"/>
  <c r="J46" i="6"/>
  <c r="K142" i="21" s="1"/>
  <c r="I46" i="6"/>
  <c r="J142" i="21" s="1"/>
  <c r="AK142" i="21" s="1"/>
  <c r="AL142" i="21" s="1"/>
  <c r="AM142" i="21" s="1"/>
  <c r="H46" i="6"/>
  <c r="I142" i="21" s="1"/>
  <c r="AG142" i="21" s="1"/>
  <c r="AH142" i="21" s="1"/>
  <c r="AI142" i="21" s="1"/>
  <c r="G46" i="6"/>
  <c r="H142" i="21" s="1"/>
  <c r="F46" i="6"/>
  <c r="G142" i="21" s="1"/>
  <c r="E46" i="6"/>
  <c r="D46" i="6"/>
  <c r="E142" i="21" s="1"/>
  <c r="AW142" i="21" s="1"/>
  <c r="AX142" i="21" s="1"/>
  <c r="AY142" i="21" s="1"/>
  <c r="C46" i="6"/>
  <c r="D142" i="21" s="1"/>
  <c r="B46" i="6"/>
  <c r="B142" i="21" s="1"/>
  <c r="A46" i="6"/>
  <c r="A142" i="21" s="1"/>
  <c r="P45" i="6"/>
  <c r="Q141" i="21" s="1"/>
  <c r="O45" i="6"/>
  <c r="P141" i="21" s="1"/>
  <c r="N45" i="6"/>
  <c r="O141" i="21" s="1"/>
  <c r="M45" i="6"/>
  <c r="N141" i="21" s="1"/>
  <c r="L45" i="6"/>
  <c r="M141" i="21" s="1"/>
  <c r="AS141" i="21" s="1"/>
  <c r="AT141" i="21" s="1"/>
  <c r="AU141" i="21" s="1"/>
  <c r="K45" i="6"/>
  <c r="L141" i="21" s="1"/>
  <c r="J45" i="6"/>
  <c r="K141" i="21" s="1"/>
  <c r="I45" i="6"/>
  <c r="J141" i="21" s="1"/>
  <c r="AK141" i="21" s="1"/>
  <c r="AL141" i="21" s="1"/>
  <c r="AM141" i="21" s="1"/>
  <c r="H45" i="6"/>
  <c r="I141" i="21" s="1"/>
  <c r="AG141" i="21" s="1"/>
  <c r="AH141" i="21" s="1"/>
  <c r="AI141" i="21" s="1"/>
  <c r="G45" i="6"/>
  <c r="H141" i="21" s="1"/>
  <c r="F45" i="6"/>
  <c r="G141" i="21" s="1"/>
  <c r="E45" i="6"/>
  <c r="F141" i="21" s="1"/>
  <c r="AO141" i="21" s="1"/>
  <c r="AP141" i="21" s="1"/>
  <c r="AQ141" i="21" s="1"/>
  <c r="D45" i="6"/>
  <c r="E141" i="21" s="1"/>
  <c r="AW141" i="21" s="1"/>
  <c r="AX141" i="21" s="1"/>
  <c r="AY141" i="21" s="1"/>
  <c r="C45" i="6"/>
  <c r="D141" i="21" s="1"/>
  <c r="B45" i="6"/>
  <c r="B141" i="21" s="1"/>
  <c r="A45" i="6"/>
  <c r="A141" i="21" s="1"/>
  <c r="P44" i="6"/>
  <c r="Q140" i="21" s="1"/>
  <c r="O44" i="6"/>
  <c r="P140" i="21" s="1"/>
  <c r="N44" i="6"/>
  <c r="O140" i="21" s="1"/>
  <c r="M44" i="6"/>
  <c r="N140" i="21" s="1"/>
  <c r="L44" i="6"/>
  <c r="M140" i="21" s="1"/>
  <c r="AS140" i="21" s="1"/>
  <c r="AT140" i="21" s="1"/>
  <c r="AU140" i="21" s="1"/>
  <c r="K44" i="6"/>
  <c r="L140" i="21" s="1"/>
  <c r="J44" i="6"/>
  <c r="K140" i="21" s="1"/>
  <c r="I44" i="6"/>
  <c r="J140" i="21" s="1"/>
  <c r="AK140" i="21" s="1"/>
  <c r="AL140" i="21" s="1"/>
  <c r="AM140" i="21" s="1"/>
  <c r="H44" i="6"/>
  <c r="I140" i="21" s="1"/>
  <c r="AG140" i="21" s="1"/>
  <c r="AH140" i="21" s="1"/>
  <c r="AI140" i="21" s="1"/>
  <c r="G44" i="6"/>
  <c r="H140" i="21" s="1"/>
  <c r="F44" i="6"/>
  <c r="G140" i="21" s="1"/>
  <c r="E44" i="6"/>
  <c r="F140" i="21" s="1"/>
  <c r="AO140" i="21" s="1"/>
  <c r="AP140" i="21" s="1"/>
  <c r="AQ140" i="21" s="1"/>
  <c r="D44" i="6"/>
  <c r="E140" i="21" s="1"/>
  <c r="AW140" i="21" s="1"/>
  <c r="AX140" i="21" s="1"/>
  <c r="AY140" i="21" s="1"/>
  <c r="C44" i="6"/>
  <c r="D140" i="21" s="1"/>
  <c r="B44" i="6"/>
  <c r="B140" i="21" s="1"/>
  <c r="A44" i="6"/>
  <c r="A140" i="21" s="1"/>
  <c r="P43" i="6"/>
  <c r="Q139" i="21" s="1"/>
  <c r="O43" i="6"/>
  <c r="P139" i="21" s="1"/>
  <c r="N43" i="6"/>
  <c r="O139" i="21" s="1"/>
  <c r="M43" i="6"/>
  <c r="N139" i="21" s="1"/>
  <c r="L43" i="6"/>
  <c r="M139" i="21" s="1"/>
  <c r="AS139" i="21" s="1"/>
  <c r="AT139" i="21" s="1"/>
  <c r="AU139" i="21" s="1"/>
  <c r="K43" i="6"/>
  <c r="L139" i="21" s="1"/>
  <c r="J43" i="6"/>
  <c r="K139" i="21" s="1"/>
  <c r="I43" i="6"/>
  <c r="J139" i="21" s="1"/>
  <c r="AK139" i="21" s="1"/>
  <c r="AL139" i="21" s="1"/>
  <c r="AM139" i="21" s="1"/>
  <c r="H43" i="6"/>
  <c r="I139" i="21" s="1"/>
  <c r="AG139" i="21" s="1"/>
  <c r="AH139" i="21" s="1"/>
  <c r="AI139" i="21" s="1"/>
  <c r="G43" i="6"/>
  <c r="H139" i="21" s="1"/>
  <c r="F43" i="6"/>
  <c r="G139" i="21" s="1"/>
  <c r="E43" i="6"/>
  <c r="D43" i="6"/>
  <c r="E139" i="21" s="1"/>
  <c r="AW139" i="21" s="1"/>
  <c r="AX139" i="21" s="1"/>
  <c r="AY139" i="21" s="1"/>
  <c r="C43" i="6"/>
  <c r="D139" i="21" s="1"/>
  <c r="B43" i="6"/>
  <c r="B139" i="21" s="1"/>
  <c r="A43" i="6"/>
  <c r="A139" i="21" s="1"/>
  <c r="P42" i="6"/>
  <c r="Q138" i="21" s="1"/>
  <c r="O42" i="6"/>
  <c r="P138" i="21" s="1"/>
  <c r="N42" i="6"/>
  <c r="O138" i="21" s="1"/>
  <c r="M42" i="6"/>
  <c r="N138" i="21" s="1"/>
  <c r="L42" i="6"/>
  <c r="M138" i="21" s="1"/>
  <c r="AS138" i="21" s="1"/>
  <c r="AT138" i="21" s="1"/>
  <c r="AU138" i="21" s="1"/>
  <c r="K42" i="6"/>
  <c r="L138" i="21" s="1"/>
  <c r="J42" i="6"/>
  <c r="K138" i="21" s="1"/>
  <c r="I42" i="6"/>
  <c r="J138" i="21" s="1"/>
  <c r="AK138" i="21" s="1"/>
  <c r="AL138" i="21" s="1"/>
  <c r="AM138" i="21" s="1"/>
  <c r="H42" i="6"/>
  <c r="I138" i="21" s="1"/>
  <c r="AG138" i="21" s="1"/>
  <c r="AH138" i="21" s="1"/>
  <c r="AI138" i="21" s="1"/>
  <c r="G42" i="6"/>
  <c r="H138" i="21" s="1"/>
  <c r="F42" i="6"/>
  <c r="G138" i="21" s="1"/>
  <c r="E42" i="6"/>
  <c r="F138" i="21" s="1"/>
  <c r="AO138" i="21" s="1"/>
  <c r="AP138" i="21" s="1"/>
  <c r="AQ138" i="21" s="1"/>
  <c r="D42" i="6"/>
  <c r="E138" i="21" s="1"/>
  <c r="AW138" i="21" s="1"/>
  <c r="AX138" i="21" s="1"/>
  <c r="AY138" i="21" s="1"/>
  <c r="C42" i="6"/>
  <c r="D138" i="21" s="1"/>
  <c r="B42" i="6"/>
  <c r="B138" i="21" s="1"/>
  <c r="A42" i="6"/>
  <c r="A138" i="21" s="1"/>
  <c r="P41" i="6"/>
  <c r="Q137" i="21" s="1"/>
  <c r="O41" i="6"/>
  <c r="P137" i="21" s="1"/>
  <c r="N41" i="6"/>
  <c r="O137" i="21" s="1"/>
  <c r="M41" i="6"/>
  <c r="N137" i="21" s="1"/>
  <c r="L41" i="6"/>
  <c r="M137" i="21" s="1"/>
  <c r="AS137" i="21" s="1"/>
  <c r="AT137" i="21" s="1"/>
  <c r="AU137" i="21" s="1"/>
  <c r="K41" i="6"/>
  <c r="L137" i="21" s="1"/>
  <c r="J41" i="6"/>
  <c r="K137" i="21" s="1"/>
  <c r="I41" i="6"/>
  <c r="J137" i="21" s="1"/>
  <c r="AK137" i="21" s="1"/>
  <c r="AL137" i="21" s="1"/>
  <c r="AM137" i="21" s="1"/>
  <c r="H41" i="6"/>
  <c r="I137" i="21" s="1"/>
  <c r="AG137" i="21" s="1"/>
  <c r="AH137" i="21" s="1"/>
  <c r="AI137" i="21" s="1"/>
  <c r="G41" i="6"/>
  <c r="H137" i="21" s="1"/>
  <c r="F41" i="6"/>
  <c r="G137" i="21" s="1"/>
  <c r="E41" i="6"/>
  <c r="F137" i="21" s="1"/>
  <c r="AO137" i="21" s="1"/>
  <c r="AP137" i="21" s="1"/>
  <c r="AQ137" i="21" s="1"/>
  <c r="D41" i="6"/>
  <c r="E137" i="21" s="1"/>
  <c r="AW137" i="21" s="1"/>
  <c r="AX137" i="21" s="1"/>
  <c r="AY137" i="21" s="1"/>
  <c r="C41" i="6"/>
  <c r="D137" i="21" s="1"/>
  <c r="B41" i="6"/>
  <c r="B137" i="21" s="1"/>
  <c r="A41" i="6"/>
  <c r="A137" i="21" s="1"/>
  <c r="Q40" i="6"/>
  <c r="P40" i="6"/>
  <c r="Q136" i="21" s="1"/>
  <c r="O40" i="6"/>
  <c r="P136" i="21" s="1"/>
  <c r="N40" i="6"/>
  <c r="O136" i="21" s="1"/>
  <c r="M40" i="6"/>
  <c r="N136" i="21" s="1"/>
  <c r="L40" i="6"/>
  <c r="M136" i="21" s="1"/>
  <c r="AS136" i="21" s="1"/>
  <c r="AT136" i="21" s="1"/>
  <c r="AU136" i="21" s="1"/>
  <c r="K40" i="6"/>
  <c r="L136" i="21" s="1"/>
  <c r="J40" i="6"/>
  <c r="K136" i="21" s="1"/>
  <c r="I40" i="6"/>
  <c r="J136" i="21" s="1"/>
  <c r="AK136" i="21" s="1"/>
  <c r="AL136" i="21" s="1"/>
  <c r="AM136" i="21" s="1"/>
  <c r="H40" i="6"/>
  <c r="I136" i="21" s="1"/>
  <c r="AG136" i="21" s="1"/>
  <c r="AH136" i="21" s="1"/>
  <c r="AI136" i="21" s="1"/>
  <c r="G40" i="6"/>
  <c r="H136" i="21" s="1"/>
  <c r="F40" i="6"/>
  <c r="G136" i="21" s="1"/>
  <c r="E40" i="6"/>
  <c r="D40" i="6"/>
  <c r="E136" i="21" s="1"/>
  <c r="AW136" i="21" s="1"/>
  <c r="AX136" i="21" s="1"/>
  <c r="AY136" i="21" s="1"/>
  <c r="C40" i="6"/>
  <c r="D136" i="21" s="1"/>
  <c r="B40" i="6"/>
  <c r="B136" i="21" s="1"/>
  <c r="A40" i="6"/>
  <c r="A136" i="21" s="1"/>
  <c r="P39" i="6"/>
  <c r="Q135" i="21" s="1"/>
  <c r="O39" i="6"/>
  <c r="P135" i="21" s="1"/>
  <c r="N39" i="6"/>
  <c r="O135" i="21" s="1"/>
  <c r="M39" i="6"/>
  <c r="N135" i="21" s="1"/>
  <c r="L39" i="6"/>
  <c r="M135" i="21" s="1"/>
  <c r="AS135" i="21" s="1"/>
  <c r="AT135" i="21" s="1"/>
  <c r="AU135" i="21" s="1"/>
  <c r="K39" i="6"/>
  <c r="L135" i="21" s="1"/>
  <c r="J39" i="6"/>
  <c r="I39" i="6"/>
  <c r="J135" i="21" s="1"/>
  <c r="AK135" i="21" s="1"/>
  <c r="AL135" i="21" s="1"/>
  <c r="AM135" i="21" s="1"/>
  <c r="H39" i="6"/>
  <c r="I135" i="21" s="1"/>
  <c r="AG135" i="21" s="1"/>
  <c r="AH135" i="21" s="1"/>
  <c r="AI135" i="21" s="1"/>
  <c r="G39" i="6"/>
  <c r="F39" i="6"/>
  <c r="G135" i="21" s="1"/>
  <c r="E39" i="6"/>
  <c r="F135" i="21" s="1"/>
  <c r="AO135" i="21" s="1"/>
  <c r="AP135" i="21" s="1"/>
  <c r="AQ135" i="21" s="1"/>
  <c r="D39" i="6"/>
  <c r="E135" i="21" s="1"/>
  <c r="AW135" i="21" s="1"/>
  <c r="AX135" i="21" s="1"/>
  <c r="AY135" i="21" s="1"/>
  <c r="C39" i="6"/>
  <c r="D135" i="21" s="1"/>
  <c r="B39" i="6"/>
  <c r="B135" i="21" s="1"/>
  <c r="A39" i="6"/>
  <c r="A135" i="21" s="1"/>
  <c r="P38" i="6"/>
  <c r="Q134" i="21" s="1"/>
  <c r="O38" i="6"/>
  <c r="P134" i="21" s="1"/>
  <c r="N38" i="6"/>
  <c r="O134" i="21" s="1"/>
  <c r="M38" i="6"/>
  <c r="N134" i="21" s="1"/>
  <c r="L38" i="6"/>
  <c r="M134" i="21" s="1"/>
  <c r="AS134" i="21" s="1"/>
  <c r="AT134" i="21" s="1"/>
  <c r="AU134" i="21" s="1"/>
  <c r="K38" i="6"/>
  <c r="L134" i="21" s="1"/>
  <c r="J38" i="6"/>
  <c r="K134" i="21" s="1"/>
  <c r="I38" i="6"/>
  <c r="J134" i="21" s="1"/>
  <c r="AK134" i="21" s="1"/>
  <c r="AL134" i="21" s="1"/>
  <c r="AM134" i="21" s="1"/>
  <c r="H38" i="6"/>
  <c r="I134" i="21" s="1"/>
  <c r="AG134" i="21" s="1"/>
  <c r="AH134" i="21" s="1"/>
  <c r="AI134" i="21" s="1"/>
  <c r="G38" i="6"/>
  <c r="H134" i="21" s="1"/>
  <c r="F38" i="6"/>
  <c r="G134" i="21" s="1"/>
  <c r="E38" i="6"/>
  <c r="D38" i="6"/>
  <c r="E134" i="21" s="1"/>
  <c r="AW134" i="21" s="1"/>
  <c r="AX134" i="21" s="1"/>
  <c r="AY134" i="21" s="1"/>
  <c r="C38" i="6"/>
  <c r="D134" i="21" s="1"/>
  <c r="B38" i="6"/>
  <c r="B134" i="21" s="1"/>
  <c r="A38" i="6"/>
  <c r="A134" i="21" s="1"/>
  <c r="P37" i="6"/>
  <c r="Q133" i="21" s="1"/>
  <c r="O37" i="6"/>
  <c r="P133" i="21" s="1"/>
  <c r="N37" i="6"/>
  <c r="M37" i="6"/>
  <c r="L37" i="6"/>
  <c r="K37" i="6"/>
  <c r="L133" i="21" s="1"/>
  <c r="J37" i="6"/>
  <c r="K133" i="21" s="1"/>
  <c r="I37" i="6"/>
  <c r="J133" i="21" s="1"/>
  <c r="AK133" i="21" s="1"/>
  <c r="AL133" i="21" s="1"/>
  <c r="AM133" i="21" s="1"/>
  <c r="H37" i="6"/>
  <c r="I133" i="21" s="1"/>
  <c r="AG133" i="21" s="1"/>
  <c r="AH133" i="21" s="1"/>
  <c r="AI133" i="21" s="1"/>
  <c r="G37" i="6"/>
  <c r="H133" i="21" s="1"/>
  <c r="F37" i="6"/>
  <c r="G133" i="21" s="1"/>
  <c r="E37" i="6"/>
  <c r="D37" i="6"/>
  <c r="E133" i="21" s="1"/>
  <c r="AW133" i="21" s="1"/>
  <c r="AX133" i="21" s="1"/>
  <c r="AY133" i="21" s="1"/>
  <c r="C37" i="6"/>
  <c r="D133" i="21" s="1"/>
  <c r="B37" i="6"/>
  <c r="B133" i="21" s="1"/>
  <c r="A37" i="6"/>
  <c r="A133" i="21" s="1"/>
  <c r="IV33" i="6"/>
  <c r="IU33" i="6"/>
  <c r="IT33" i="6"/>
  <c r="IS33" i="6"/>
  <c r="IR33" i="6"/>
  <c r="IQ33" i="6"/>
  <c r="IP33" i="6"/>
  <c r="IO33" i="6"/>
  <c r="IN33" i="6"/>
  <c r="IM33" i="6"/>
  <c r="IL33" i="6"/>
  <c r="IK33" i="6"/>
  <c r="IJ33" i="6"/>
  <c r="II33" i="6"/>
  <c r="IH33" i="6"/>
  <c r="IG33" i="6"/>
  <c r="IE33" i="6"/>
  <c r="ID33" i="6"/>
  <c r="IC33" i="6"/>
  <c r="IB33" i="6"/>
  <c r="IA33" i="6"/>
  <c r="HZ33" i="6"/>
  <c r="HY33" i="6"/>
  <c r="HX33" i="6"/>
  <c r="HW33" i="6"/>
  <c r="HV33" i="6"/>
  <c r="HU33" i="6"/>
  <c r="HT33" i="6"/>
  <c r="HS33" i="6"/>
  <c r="HR33" i="6"/>
  <c r="HQ33" i="6"/>
  <c r="HP33" i="6"/>
  <c r="HN33" i="6"/>
  <c r="HM33" i="6"/>
  <c r="HL33" i="6"/>
  <c r="HK33" i="6"/>
  <c r="HJ33" i="6"/>
  <c r="HI33" i="6"/>
  <c r="HH33" i="6"/>
  <c r="HG33" i="6"/>
  <c r="HF33" i="6"/>
  <c r="HE33" i="6"/>
  <c r="HD33" i="6"/>
  <c r="HC33" i="6"/>
  <c r="HB33" i="6"/>
  <c r="HA33" i="6"/>
  <c r="GZ33" i="6"/>
  <c r="GY33" i="6"/>
  <c r="GW33" i="6"/>
  <c r="GV33" i="6"/>
  <c r="GU33" i="6"/>
  <c r="GT33" i="6"/>
  <c r="GS33" i="6"/>
  <c r="GR33" i="6"/>
  <c r="GQ33" i="6"/>
  <c r="GP33" i="6"/>
  <c r="GO33" i="6"/>
  <c r="GN33" i="6"/>
  <c r="GM33" i="6"/>
  <c r="GL33" i="6"/>
  <c r="GK33" i="6"/>
  <c r="GJ33" i="6"/>
  <c r="GI33" i="6"/>
  <c r="GH33" i="6"/>
  <c r="GF33" i="6"/>
  <c r="GE33" i="6"/>
  <c r="GD33" i="6"/>
  <c r="GC33" i="6"/>
  <c r="GB33" i="6"/>
  <c r="GA33" i="6"/>
  <c r="FZ33" i="6"/>
  <c r="FY33" i="6"/>
  <c r="FX33" i="6"/>
  <c r="FW33" i="6"/>
  <c r="FV33" i="6"/>
  <c r="FU33" i="6"/>
  <c r="FT33" i="6"/>
  <c r="FS33" i="6"/>
  <c r="FR33" i="6"/>
  <c r="FQ33" i="6"/>
  <c r="FO33" i="6"/>
  <c r="FN33" i="6"/>
  <c r="FM33" i="6"/>
  <c r="FL33" i="6"/>
  <c r="FK33" i="6"/>
  <c r="FJ33" i="6"/>
  <c r="FI33" i="6"/>
  <c r="FH33" i="6"/>
  <c r="FG33" i="6"/>
  <c r="FF33" i="6"/>
  <c r="FE33" i="6"/>
  <c r="FD33" i="6"/>
  <c r="FC33" i="6"/>
  <c r="FB33" i="6"/>
  <c r="FA33" i="6"/>
  <c r="EZ33" i="6"/>
  <c r="EX33" i="6"/>
  <c r="EW33" i="6"/>
  <c r="EV33" i="6"/>
  <c r="EU33" i="6"/>
  <c r="ET33" i="6"/>
  <c r="ES33" i="6"/>
  <c r="ER33" i="6"/>
  <c r="EQ33" i="6"/>
  <c r="EP33" i="6"/>
  <c r="EO33" i="6"/>
  <c r="EN33" i="6"/>
  <c r="EM33" i="6"/>
  <c r="EL33" i="6"/>
  <c r="EK33" i="6"/>
  <c r="EJ33" i="6"/>
  <c r="EI33" i="6"/>
  <c r="EG33" i="6"/>
  <c r="EF33" i="6"/>
  <c r="EE33" i="6"/>
  <c r="ED33" i="6"/>
  <c r="EC33" i="6"/>
  <c r="EB33" i="6"/>
  <c r="EA33" i="6"/>
  <c r="DZ33" i="6"/>
  <c r="DY33" i="6"/>
  <c r="DX33" i="6"/>
  <c r="DW33" i="6"/>
  <c r="DV33" i="6"/>
  <c r="DU33" i="6"/>
  <c r="DT33" i="6"/>
  <c r="DS33" i="6"/>
  <c r="DR33" i="6"/>
  <c r="DP33" i="6"/>
  <c r="DO33" i="6"/>
  <c r="DN33" i="6"/>
  <c r="DM33" i="6"/>
  <c r="DL33" i="6"/>
  <c r="DK33" i="6"/>
  <c r="DJ33" i="6"/>
  <c r="DI33" i="6"/>
  <c r="DH33" i="6"/>
  <c r="DG33" i="6"/>
  <c r="DF33" i="6"/>
  <c r="DE33" i="6"/>
  <c r="DD33" i="6"/>
  <c r="DC33" i="6"/>
  <c r="DB33" i="6"/>
  <c r="DA33" i="6"/>
  <c r="CY33" i="6"/>
  <c r="CX33" i="6"/>
  <c r="CW33" i="6"/>
  <c r="CV33" i="6"/>
  <c r="CU33" i="6"/>
  <c r="CT33" i="6"/>
  <c r="CS33" i="6"/>
  <c r="CR33" i="6"/>
  <c r="CQ33" i="6"/>
  <c r="CP33" i="6"/>
  <c r="CO33" i="6"/>
  <c r="CN33" i="6"/>
  <c r="CM33" i="6"/>
  <c r="CL33" i="6"/>
  <c r="CK33" i="6"/>
  <c r="CJ33" i="6"/>
  <c r="CH33" i="6"/>
  <c r="CG33" i="6"/>
  <c r="CF33" i="6"/>
  <c r="CE33" i="6"/>
  <c r="CD33" i="6"/>
  <c r="CC33" i="6"/>
  <c r="CB33" i="6"/>
  <c r="CA33" i="6"/>
  <c r="BZ33" i="6"/>
  <c r="BY33" i="6"/>
  <c r="BX33" i="6"/>
  <c r="BW33" i="6"/>
  <c r="BV33" i="6"/>
  <c r="BU33" i="6"/>
  <c r="BT33" i="6"/>
  <c r="BS33" i="6"/>
  <c r="BQ33" i="6"/>
  <c r="BP33" i="6"/>
  <c r="BO33" i="6"/>
  <c r="BN33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AI32" i="6"/>
  <c r="AH32" i="6"/>
  <c r="R32" i="6"/>
  <c r="Q32" i="6"/>
  <c r="Q61" i="6" s="1"/>
  <c r="AI31" i="6"/>
  <c r="AH31" i="6"/>
  <c r="R31" i="6"/>
  <c r="Q31" i="6"/>
  <c r="Q60" i="6" s="1"/>
  <c r="R156" i="21" s="1"/>
  <c r="AI30" i="6"/>
  <c r="AH30" i="6"/>
  <c r="R30" i="6"/>
  <c r="Q30" i="6"/>
  <c r="AI29" i="6"/>
  <c r="AH29" i="6"/>
  <c r="R29" i="6"/>
  <c r="Q29" i="6"/>
  <c r="AI28" i="6"/>
  <c r="AH28" i="6"/>
  <c r="R28" i="6"/>
  <c r="Q28" i="6"/>
  <c r="Q57" i="6" s="1"/>
  <c r="R153" i="21" s="1"/>
  <c r="AI27" i="6"/>
  <c r="AH27" i="6"/>
  <c r="R27" i="6"/>
  <c r="Q27" i="6"/>
  <c r="AI26" i="6"/>
  <c r="AH26" i="6"/>
  <c r="Q55" i="6" s="1"/>
  <c r="R26" i="6"/>
  <c r="Q26" i="6"/>
  <c r="AI25" i="6"/>
  <c r="AH25" i="6"/>
  <c r="R25" i="6"/>
  <c r="Q25" i="6"/>
  <c r="Q54" i="6" s="1"/>
  <c r="R150" i="21" s="1"/>
  <c r="AI24" i="6"/>
  <c r="R53" i="6" s="1"/>
  <c r="S149" i="21" s="1"/>
  <c r="AH24" i="6"/>
  <c r="R24" i="6"/>
  <c r="Q24" i="6"/>
  <c r="AI23" i="6"/>
  <c r="AH23" i="6"/>
  <c r="R23" i="6"/>
  <c r="Q23" i="6"/>
  <c r="Q52" i="6" s="1"/>
  <c r="AI22" i="6"/>
  <c r="AH22" i="6"/>
  <c r="R22" i="6"/>
  <c r="Q22" i="6"/>
  <c r="Q51" i="6" s="1"/>
  <c r="R147" i="21" s="1"/>
  <c r="AI21" i="6"/>
  <c r="AH21" i="6"/>
  <c r="R21" i="6"/>
  <c r="Q21" i="6"/>
  <c r="AI20" i="6"/>
  <c r="AH20" i="6"/>
  <c r="Q49" i="6" s="1"/>
  <c r="R20" i="6"/>
  <c r="Q20" i="6"/>
  <c r="AI19" i="6"/>
  <c r="AH19" i="6"/>
  <c r="R19" i="6"/>
  <c r="Q19" i="6"/>
  <c r="Q48" i="6" s="1"/>
  <c r="R144" i="21" s="1"/>
  <c r="AI18" i="6"/>
  <c r="AH18" i="6"/>
  <c r="R18" i="6"/>
  <c r="Q18" i="6"/>
  <c r="AI17" i="6"/>
  <c r="AH17" i="6"/>
  <c r="Q46" i="6" s="1"/>
  <c r="R17" i="6"/>
  <c r="Q17" i="6"/>
  <c r="AI16" i="6"/>
  <c r="AH16" i="6"/>
  <c r="R16" i="6"/>
  <c r="Q16" i="6"/>
  <c r="Q45" i="6" s="1"/>
  <c r="R141" i="21" s="1"/>
  <c r="AI15" i="6"/>
  <c r="R44" i="6" s="1"/>
  <c r="S140" i="21" s="1"/>
  <c r="AH15" i="6"/>
  <c r="R15" i="6"/>
  <c r="Q15" i="6"/>
  <c r="AI14" i="6"/>
  <c r="AH14" i="6"/>
  <c r="R14" i="6"/>
  <c r="Q14" i="6"/>
  <c r="Q43" i="6" s="1"/>
  <c r="AI13" i="6"/>
  <c r="AH13" i="6"/>
  <c r="R13" i="6"/>
  <c r="Q13" i="6"/>
  <c r="Q42" i="6" s="1"/>
  <c r="R138" i="21" s="1"/>
  <c r="AI12" i="6"/>
  <c r="R41" i="6" s="1"/>
  <c r="S137" i="21" s="1"/>
  <c r="AH12" i="6"/>
  <c r="R12" i="6"/>
  <c r="Q12" i="6"/>
  <c r="AI11" i="6"/>
  <c r="AH11" i="6"/>
  <c r="R11" i="6"/>
  <c r="Q11" i="6"/>
  <c r="AI10" i="6"/>
  <c r="AH10" i="6"/>
  <c r="R10" i="6"/>
  <c r="Q10" i="6"/>
  <c r="Q39" i="6" s="1"/>
  <c r="R135" i="21" s="1"/>
  <c r="AI9" i="6"/>
  <c r="AH9" i="6"/>
  <c r="Q38" i="6" s="1"/>
  <c r="R9" i="6"/>
  <c r="Q9" i="6"/>
  <c r="AI8" i="6"/>
  <c r="AH8" i="6"/>
  <c r="R8" i="6"/>
  <c r="Q8" i="6"/>
  <c r="G111" i="5"/>
  <c r="G7" i="23" s="1"/>
  <c r="J7" i="23" s="1"/>
  <c r="F111" i="5"/>
  <c r="F7" i="23" s="1"/>
  <c r="E111" i="5"/>
  <c r="E7" i="23" s="1"/>
  <c r="D111" i="5"/>
  <c r="D7" i="23" s="1"/>
  <c r="C111" i="5"/>
  <c r="C7" i="23" s="1"/>
  <c r="B111" i="5"/>
  <c r="B7" i="23" s="1"/>
  <c r="CW90" i="5"/>
  <c r="I127" i="22" s="1"/>
  <c r="AC127" i="22" s="1"/>
  <c r="AD127" i="22" s="1"/>
  <c r="AE127" i="22" s="1"/>
  <c r="CV90" i="5"/>
  <c r="H127" i="22" s="1"/>
  <c r="U127" i="22" s="1"/>
  <c r="V127" i="22" s="1"/>
  <c r="W127" i="22" s="1"/>
  <c r="CU90" i="5"/>
  <c r="G127" i="22" s="1"/>
  <c r="CS90" i="5"/>
  <c r="CX90" i="5" s="1"/>
  <c r="J127" i="22" s="1"/>
  <c r="M127" i="22" s="1"/>
  <c r="N127" i="22" s="1"/>
  <c r="O127" i="22" s="1"/>
  <c r="CR90" i="5"/>
  <c r="E127" i="22" s="1"/>
  <c r="CQ90" i="5"/>
  <c r="D127" i="22" s="1"/>
  <c r="Q127" i="22" s="1"/>
  <c r="R127" i="22" s="1"/>
  <c r="S127" i="22" s="1"/>
  <c r="CP90" i="5"/>
  <c r="C127" i="22" s="1"/>
  <c r="B90" i="5"/>
  <c r="A90" i="5"/>
  <c r="A127" i="22" s="1"/>
  <c r="AF127" i="22" s="1"/>
  <c r="CW89" i="5"/>
  <c r="I126" i="22" s="1"/>
  <c r="AC126" i="22" s="1"/>
  <c r="AD126" i="22" s="1"/>
  <c r="AE126" i="22" s="1"/>
  <c r="CV89" i="5"/>
  <c r="H126" i="22" s="1"/>
  <c r="U126" i="22" s="1"/>
  <c r="V126" i="22" s="1"/>
  <c r="W126" i="22" s="1"/>
  <c r="CU89" i="5"/>
  <c r="G126" i="22" s="1"/>
  <c r="CS89" i="5"/>
  <c r="CT89" i="5" s="1"/>
  <c r="F126" i="22" s="1"/>
  <c r="Y126" i="22" s="1"/>
  <c r="Z126" i="22" s="1"/>
  <c r="AA126" i="22" s="1"/>
  <c r="CR89" i="5"/>
  <c r="E126" i="22" s="1"/>
  <c r="CQ89" i="5"/>
  <c r="D126" i="22" s="1"/>
  <c r="Q126" i="22" s="1"/>
  <c r="R126" i="22" s="1"/>
  <c r="S126" i="22" s="1"/>
  <c r="CP89" i="5"/>
  <c r="C126" i="22" s="1"/>
  <c r="B89" i="5"/>
  <c r="A89" i="5"/>
  <c r="A126" i="22" s="1"/>
  <c r="AF126" i="22" s="1"/>
  <c r="CW88" i="5"/>
  <c r="I125" i="22" s="1"/>
  <c r="AC125" i="22" s="1"/>
  <c r="AD125" i="22" s="1"/>
  <c r="AE125" i="22" s="1"/>
  <c r="CV88" i="5"/>
  <c r="H125" i="22" s="1"/>
  <c r="U125" i="22" s="1"/>
  <c r="V125" i="22" s="1"/>
  <c r="W125" i="22" s="1"/>
  <c r="CU88" i="5"/>
  <c r="G125" i="22" s="1"/>
  <c r="CS88" i="5"/>
  <c r="CT88" i="5" s="1"/>
  <c r="F125" i="22" s="1"/>
  <c r="Y125" i="22" s="1"/>
  <c r="Z125" i="22" s="1"/>
  <c r="AA125" i="22" s="1"/>
  <c r="CR88" i="5"/>
  <c r="E125" i="22" s="1"/>
  <c r="CQ88" i="5"/>
  <c r="D125" i="22" s="1"/>
  <c r="Q125" i="22" s="1"/>
  <c r="R125" i="22" s="1"/>
  <c r="S125" i="22" s="1"/>
  <c r="CP88" i="5"/>
  <c r="C125" i="22" s="1"/>
  <c r="B88" i="5"/>
  <c r="A88" i="5"/>
  <c r="A125" i="22" s="1"/>
  <c r="AF125" i="22" s="1"/>
  <c r="CW87" i="5"/>
  <c r="I124" i="22" s="1"/>
  <c r="AC124" i="22" s="1"/>
  <c r="AD124" i="22" s="1"/>
  <c r="AE124" i="22" s="1"/>
  <c r="CV87" i="5"/>
  <c r="H124" i="22" s="1"/>
  <c r="U124" i="22" s="1"/>
  <c r="V124" i="22" s="1"/>
  <c r="W124" i="22" s="1"/>
  <c r="CU87" i="5"/>
  <c r="CS87" i="5"/>
  <c r="CT87" i="5" s="1"/>
  <c r="F124" i="22" s="1"/>
  <c r="Y124" i="22" s="1"/>
  <c r="Z124" i="22" s="1"/>
  <c r="AA124" i="22" s="1"/>
  <c r="CR87" i="5"/>
  <c r="E124" i="22" s="1"/>
  <c r="CQ87" i="5"/>
  <c r="D124" i="22" s="1"/>
  <c r="Q124" i="22" s="1"/>
  <c r="R124" i="22" s="1"/>
  <c r="S124" i="22" s="1"/>
  <c r="CP87" i="5"/>
  <c r="C124" i="22" s="1"/>
  <c r="B87" i="5"/>
  <c r="A87" i="5"/>
  <c r="A124" i="22" s="1"/>
  <c r="AF124" i="22" s="1"/>
  <c r="CW86" i="5"/>
  <c r="I123" i="22" s="1"/>
  <c r="AC123" i="22" s="1"/>
  <c r="AD123" i="22" s="1"/>
  <c r="AE123" i="22" s="1"/>
  <c r="CV86" i="5"/>
  <c r="H123" i="22" s="1"/>
  <c r="U123" i="22" s="1"/>
  <c r="V123" i="22" s="1"/>
  <c r="W123" i="22" s="1"/>
  <c r="CU86" i="5"/>
  <c r="G123" i="22" s="1"/>
  <c r="CT86" i="5"/>
  <c r="F123" i="22" s="1"/>
  <c r="Y123" i="22" s="1"/>
  <c r="Z123" i="22" s="1"/>
  <c r="AA123" i="22" s="1"/>
  <c r="CS86" i="5"/>
  <c r="CR86" i="5"/>
  <c r="E123" i="22" s="1"/>
  <c r="CQ86" i="5"/>
  <c r="D123" i="22" s="1"/>
  <c r="Q123" i="22" s="1"/>
  <c r="R123" i="22" s="1"/>
  <c r="S123" i="22" s="1"/>
  <c r="CP86" i="5"/>
  <c r="C123" i="22" s="1"/>
  <c r="B86" i="5"/>
  <c r="A86" i="5"/>
  <c r="A123" i="22" s="1"/>
  <c r="AF123" i="22" s="1"/>
  <c r="CW85" i="5"/>
  <c r="I122" i="22" s="1"/>
  <c r="AC122" i="22" s="1"/>
  <c r="AD122" i="22" s="1"/>
  <c r="AE122" i="22" s="1"/>
  <c r="CV85" i="5"/>
  <c r="H122" i="22" s="1"/>
  <c r="U122" i="22" s="1"/>
  <c r="V122" i="22" s="1"/>
  <c r="W122" i="22" s="1"/>
  <c r="CU85" i="5"/>
  <c r="G122" i="22" s="1"/>
  <c r="CS85" i="5"/>
  <c r="CT85" i="5" s="1"/>
  <c r="F122" i="22" s="1"/>
  <c r="Y122" i="22" s="1"/>
  <c r="Z122" i="22" s="1"/>
  <c r="AA122" i="22" s="1"/>
  <c r="CR85" i="5"/>
  <c r="E122" i="22" s="1"/>
  <c r="CQ85" i="5"/>
  <c r="D122" i="22" s="1"/>
  <c r="Q122" i="22" s="1"/>
  <c r="R122" i="22" s="1"/>
  <c r="S122" i="22" s="1"/>
  <c r="CP85" i="5"/>
  <c r="C122" i="22" s="1"/>
  <c r="B85" i="5"/>
  <c r="A85" i="5"/>
  <c r="A122" i="22" s="1"/>
  <c r="AF122" i="22" s="1"/>
  <c r="CX84" i="5"/>
  <c r="J121" i="22" s="1"/>
  <c r="M121" i="22" s="1"/>
  <c r="N121" i="22" s="1"/>
  <c r="O121" i="22" s="1"/>
  <c r="CW84" i="5"/>
  <c r="I121" i="22" s="1"/>
  <c r="AC121" i="22" s="1"/>
  <c r="AD121" i="22" s="1"/>
  <c r="AE121" i="22" s="1"/>
  <c r="CV84" i="5"/>
  <c r="H121" i="22" s="1"/>
  <c r="U121" i="22" s="1"/>
  <c r="V121" i="22" s="1"/>
  <c r="W121" i="22" s="1"/>
  <c r="CU84" i="5"/>
  <c r="G121" i="22" s="1"/>
  <c r="CS84" i="5"/>
  <c r="CT84" i="5" s="1"/>
  <c r="F121" i="22" s="1"/>
  <c r="Y121" i="22" s="1"/>
  <c r="Z121" i="22" s="1"/>
  <c r="AA121" i="22" s="1"/>
  <c r="CR84" i="5"/>
  <c r="E121" i="22" s="1"/>
  <c r="CQ84" i="5"/>
  <c r="D121" i="22" s="1"/>
  <c r="Q121" i="22" s="1"/>
  <c r="R121" i="22" s="1"/>
  <c r="S121" i="22" s="1"/>
  <c r="CP84" i="5"/>
  <c r="C121" i="22" s="1"/>
  <c r="B84" i="5"/>
  <c r="A84" i="5"/>
  <c r="A121" i="22" s="1"/>
  <c r="AF121" i="22" s="1"/>
  <c r="CX83" i="5"/>
  <c r="J120" i="22" s="1"/>
  <c r="M120" i="22" s="1"/>
  <c r="N120" i="22" s="1"/>
  <c r="O120" i="22" s="1"/>
  <c r="CW83" i="5"/>
  <c r="I120" i="22" s="1"/>
  <c r="AC120" i="22" s="1"/>
  <c r="AD120" i="22" s="1"/>
  <c r="AE120" i="22" s="1"/>
  <c r="CV83" i="5"/>
  <c r="H120" i="22" s="1"/>
  <c r="U120" i="22" s="1"/>
  <c r="V120" i="22" s="1"/>
  <c r="W120" i="22" s="1"/>
  <c r="CU83" i="5"/>
  <c r="G120" i="22" s="1"/>
  <c r="CS83" i="5"/>
  <c r="CT83" i="5" s="1"/>
  <c r="F120" i="22" s="1"/>
  <c r="Y120" i="22" s="1"/>
  <c r="Z120" i="22" s="1"/>
  <c r="AA120" i="22" s="1"/>
  <c r="CR83" i="5"/>
  <c r="E120" i="22" s="1"/>
  <c r="CQ83" i="5"/>
  <c r="D120" i="22" s="1"/>
  <c r="Q120" i="22" s="1"/>
  <c r="R120" i="22" s="1"/>
  <c r="S120" i="22" s="1"/>
  <c r="CP83" i="5"/>
  <c r="C120" i="22" s="1"/>
  <c r="B83" i="5"/>
  <c r="A83" i="5"/>
  <c r="A120" i="22" s="1"/>
  <c r="AF120" i="22" s="1"/>
  <c r="CW82" i="5"/>
  <c r="I119" i="22" s="1"/>
  <c r="AC119" i="22" s="1"/>
  <c r="AD119" i="22" s="1"/>
  <c r="AE119" i="22" s="1"/>
  <c r="CV82" i="5"/>
  <c r="H119" i="22" s="1"/>
  <c r="U119" i="22" s="1"/>
  <c r="V119" i="22" s="1"/>
  <c r="W119" i="22" s="1"/>
  <c r="CU82" i="5"/>
  <c r="G119" i="22" s="1"/>
  <c r="CT82" i="5"/>
  <c r="F119" i="22" s="1"/>
  <c r="Y119" i="22" s="1"/>
  <c r="Z119" i="22" s="1"/>
  <c r="AA119" i="22" s="1"/>
  <c r="CS82" i="5"/>
  <c r="CR82" i="5"/>
  <c r="E119" i="22" s="1"/>
  <c r="CQ82" i="5"/>
  <c r="D119" i="22" s="1"/>
  <c r="Q119" i="22" s="1"/>
  <c r="R119" i="22" s="1"/>
  <c r="S119" i="22" s="1"/>
  <c r="CP82" i="5"/>
  <c r="C119" i="22" s="1"/>
  <c r="B82" i="5"/>
  <c r="A82" i="5"/>
  <c r="A119" i="22" s="1"/>
  <c r="AF119" i="22" s="1"/>
  <c r="CW81" i="5"/>
  <c r="I118" i="22" s="1"/>
  <c r="AC118" i="22" s="1"/>
  <c r="AD118" i="22" s="1"/>
  <c r="AE118" i="22" s="1"/>
  <c r="CV81" i="5"/>
  <c r="H118" i="22" s="1"/>
  <c r="U118" i="22" s="1"/>
  <c r="V118" i="22" s="1"/>
  <c r="W118" i="22" s="1"/>
  <c r="CU81" i="5"/>
  <c r="G118" i="22" s="1"/>
  <c r="CS81" i="5"/>
  <c r="CT81" i="5" s="1"/>
  <c r="F118" i="22" s="1"/>
  <c r="Y118" i="22" s="1"/>
  <c r="Z118" i="22" s="1"/>
  <c r="AA118" i="22" s="1"/>
  <c r="CR81" i="5"/>
  <c r="E118" i="22" s="1"/>
  <c r="CQ81" i="5"/>
  <c r="D118" i="22" s="1"/>
  <c r="Q118" i="22" s="1"/>
  <c r="R118" i="22" s="1"/>
  <c r="S118" i="22" s="1"/>
  <c r="CP81" i="5"/>
  <c r="C118" i="22" s="1"/>
  <c r="B81" i="5"/>
  <c r="A81" i="5"/>
  <c r="A118" i="22" s="1"/>
  <c r="AF118" i="22" s="1"/>
  <c r="CW80" i="5"/>
  <c r="I117" i="22" s="1"/>
  <c r="AC117" i="22" s="1"/>
  <c r="AD117" i="22" s="1"/>
  <c r="AE117" i="22" s="1"/>
  <c r="CV80" i="5"/>
  <c r="H117" i="22" s="1"/>
  <c r="U117" i="22" s="1"/>
  <c r="V117" i="22" s="1"/>
  <c r="W117" i="22" s="1"/>
  <c r="CU80" i="5"/>
  <c r="CS80" i="5"/>
  <c r="CT80" i="5" s="1"/>
  <c r="F117" i="22" s="1"/>
  <c r="Y117" i="22" s="1"/>
  <c r="Z117" i="22" s="1"/>
  <c r="AA117" i="22" s="1"/>
  <c r="CR80" i="5"/>
  <c r="E117" i="22" s="1"/>
  <c r="CQ80" i="5"/>
  <c r="D117" i="22" s="1"/>
  <c r="Q117" i="22" s="1"/>
  <c r="R117" i="22" s="1"/>
  <c r="S117" i="22" s="1"/>
  <c r="CP80" i="5"/>
  <c r="C117" i="22" s="1"/>
  <c r="B80" i="5"/>
  <c r="A80" i="5"/>
  <c r="A117" i="22" s="1"/>
  <c r="AF117" i="22" s="1"/>
  <c r="CW79" i="5"/>
  <c r="I116" i="22" s="1"/>
  <c r="AC116" i="22" s="1"/>
  <c r="AD116" i="22" s="1"/>
  <c r="AE116" i="22" s="1"/>
  <c r="CV79" i="5"/>
  <c r="H116" i="22" s="1"/>
  <c r="U116" i="22" s="1"/>
  <c r="V116" i="22" s="1"/>
  <c r="W116" i="22" s="1"/>
  <c r="CU79" i="5"/>
  <c r="CS79" i="5"/>
  <c r="CT79" i="5" s="1"/>
  <c r="F116" i="22" s="1"/>
  <c r="Y116" i="22" s="1"/>
  <c r="Z116" i="22" s="1"/>
  <c r="AA116" i="22" s="1"/>
  <c r="CR79" i="5"/>
  <c r="E116" i="22" s="1"/>
  <c r="CQ79" i="5"/>
  <c r="D116" i="22" s="1"/>
  <c r="Q116" i="22" s="1"/>
  <c r="R116" i="22" s="1"/>
  <c r="S116" i="22" s="1"/>
  <c r="CP79" i="5"/>
  <c r="C116" i="22" s="1"/>
  <c r="B79" i="5"/>
  <c r="A79" i="5"/>
  <c r="A116" i="22" s="1"/>
  <c r="AF116" i="22" s="1"/>
  <c r="CW78" i="5"/>
  <c r="I115" i="22" s="1"/>
  <c r="AC115" i="22" s="1"/>
  <c r="AD115" i="22" s="1"/>
  <c r="AE115" i="22" s="1"/>
  <c r="CV78" i="5"/>
  <c r="H115" i="22" s="1"/>
  <c r="U115" i="22" s="1"/>
  <c r="V115" i="22" s="1"/>
  <c r="W115" i="22" s="1"/>
  <c r="CU78" i="5"/>
  <c r="G115" i="22" s="1"/>
  <c r="CS78" i="5"/>
  <c r="CT78" i="5" s="1"/>
  <c r="F115" i="22" s="1"/>
  <c r="Y115" i="22" s="1"/>
  <c r="Z115" i="22" s="1"/>
  <c r="AA115" i="22" s="1"/>
  <c r="CR78" i="5"/>
  <c r="E115" i="22" s="1"/>
  <c r="CQ78" i="5"/>
  <c r="D115" i="22" s="1"/>
  <c r="Q115" i="22" s="1"/>
  <c r="R115" i="22" s="1"/>
  <c r="S115" i="22" s="1"/>
  <c r="CP78" i="5"/>
  <c r="C115" i="22" s="1"/>
  <c r="B78" i="5"/>
  <c r="A78" i="5"/>
  <c r="A115" i="22" s="1"/>
  <c r="AF115" i="22" s="1"/>
  <c r="CW77" i="5"/>
  <c r="I114" i="22" s="1"/>
  <c r="AC114" i="22" s="1"/>
  <c r="AD114" i="22" s="1"/>
  <c r="AE114" i="22" s="1"/>
  <c r="CV77" i="5"/>
  <c r="H114" i="22" s="1"/>
  <c r="U114" i="22" s="1"/>
  <c r="V114" i="22" s="1"/>
  <c r="W114" i="22" s="1"/>
  <c r="CU77" i="5"/>
  <c r="G114" i="22" s="1"/>
  <c r="CT77" i="5"/>
  <c r="F114" i="22" s="1"/>
  <c r="Y114" i="22" s="1"/>
  <c r="Z114" i="22" s="1"/>
  <c r="AA114" i="22" s="1"/>
  <c r="CS77" i="5"/>
  <c r="CR77" i="5"/>
  <c r="E114" i="22" s="1"/>
  <c r="CQ77" i="5"/>
  <c r="D114" i="22" s="1"/>
  <c r="Q114" i="22" s="1"/>
  <c r="R114" i="22" s="1"/>
  <c r="S114" i="22" s="1"/>
  <c r="CP77" i="5"/>
  <c r="C114" i="22" s="1"/>
  <c r="B77" i="5"/>
  <c r="A77" i="5"/>
  <c r="A114" i="22" s="1"/>
  <c r="AF114" i="22" s="1"/>
  <c r="CW76" i="5"/>
  <c r="I113" i="22" s="1"/>
  <c r="AC113" i="22" s="1"/>
  <c r="AD113" i="22" s="1"/>
  <c r="AE113" i="22" s="1"/>
  <c r="CV76" i="5"/>
  <c r="H113" i="22" s="1"/>
  <c r="U113" i="22" s="1"/>
  <c r="V113" i="22" s="1"/>
  <c r="W113" i="22" s="1"/>
  <c r="CU76" i="5"/>
  <c r="G113" i="22" s="1"/>
  <c r="CS76" i="5"/>
  <c r="CT76" i="5" s="1"/>
  <c r="F113" i="22" s="1"/>
  <c r="Y113" i="22" s="1"/>
  <c r="Z113" i="22" s="1"/>
  <c r="AA113" i="22" s="1"/>
  <c r="CR76" i="5"/>
  <c r="E113" i="22" s="1"/>
  <c r="CQ76" i="5"/>
  <c r="D113" i="22" s="1"/>
  <c r="Q113" i="22" s="1"/>
  <c r="R113" i="22" s="1"/>
  <c r="S113" i="22" s="1"/>
  <c r="CP76" i="5"/>
  <c r="C113" i="22" s="1"/>
  <c r="B76" i="5"/>
  <c r="A76" i="5"/>
  <c r="A113" i="22" s="1"/>
  <c r="AF113" i="22" s="1"/>
  <c r="CW75" i="5"/>
  <c r="I112" i="22" s="1"/>
  <c r="AC112" i="22" s="1"/>
  <c r="AD112" i="22" s="1"/>
  <c r="AE112" i="22" s="1"/>
  <c r="CV75" i="5"/>
  <c r="H112" i="22" s="1"/>
  <c r="U112" i="22" s="1"/>
  <c r="V112" i="22" s="1"/>
  <c r="W112" i="22" s="1"/>
  <c r="CU75" i="5"/>
  <c r="CS75" i="5"/>
  <c r="CT75" i="5" s="1"/>
  <c r="F112" i="22" s="1"/>
  <c r="Y112" i="22" s="1"/>
  <c r="Z112" i="22" s="1"/>
  <c r="AA112" i="22" s="1"/>
  <c r="CR75" i="5"/>
  <c r="E112" i="22" s="1"/>
  <c r="CQ75" i="5"/>
  <c r="D112" i="22" s="1"/>
  <c r="Q112" i="22" s="1"/>
  <c r="R112" i="22" s="1"/>
  <c r="S112" i="22" s="1"/>
  <c r="CP75" i="5"/>
  <c r="C112" i="22" s="1"/>
  <c r="B75" i="5"/>
  <c r="A75" i="5"/>
  <c r="A112" i="22" s="1"/>
  <c r="AF112" i="22" s="1"/>
  <c r="CW74" i="5"/>
  <c r="I111" i="22" s="1"/>
  <c r="AC111" i="22" s="1"/>
  <c r="AD111" i="22" s="1"/>
  <c r="AE111" i="22" s="1"/>
  <c r="CV74" i="5"/>
  <c r="H111" i="22" s="1"/>
  <c r="U111" i="22" s="1"/>
  <c r="V111" i="22" s="1"/>
  <c r="W111" i="22" s="1"/>
  <c r="CU74" i="5"/>
  <c r="G111" i="22" s="1"/>
  <c r="CS74" i="5"/>
  <c r="CR74" i="5"/>
  <c r="E111" i="22" s="1"/>
  <c r="CQ74" i="5"/>
  <c r="D111" i="22" s="1"/>
  <c r="Q111" i="22" s="1"/>
  <c r="R111" i="22" s="1"/>
  <c r="S111" i="22" s="1"/>
  <c r="CP74" i="5"/>
  <c r="C111" i="22" s="1"/>
  <c r="B74" i="5"/>
  <c r="A74" i="5"/>
  <c r="A111" i="22" s="1"/>
  <c r="AF111" i="22" s="1"/>
  <c r="CW73" i="5"/>
  <c r="I110" i="22" s="1"/>
  <c r="AC110" i="22" s="1"/>
  <c r="AD110" i="22" s="1"/>
  <c r="AE110" i="22" s="1"/>
  <c r="CV73" i="5"/>
  <c r="H110" i="22" s="1"/>
  <c r="U110" i="22" s="1"/>
  <c r="V110" i="22" s="1"/>
  <c r="W110" i="22" s="1"/>
  <c r="CU73" i="5"/>
  <c r="G110" i="22" s="1"/>
  <c r="CS73" i="5"/>
  <c r="CT73" i="5" s="1"/>
  <c r="F110" i="22" s="1"/>
  <c r="Y110" i="22" s="1"/>
  <c r="Z110" i="22" s="1"/>
  <c r="AA110" i="22" s="1"/>
  <c r="CR73" i="5"/>
  <c r="E110" i="22" s="1"/>
  <c r="CQ73" i="5"/>
  <c r="D110" i="22" s="1"/>
  <c r="Q110" i="22" s="1"/>
  <c r="R110" i="22" s="1"/>
  <c r="S110" i="22" s="1"/>
  <c r="CP73" i="5"/>
  <c r="C110" i="22" s="1"/>
  <c r="B73" i="5"/>
  <c r="A73" i="5"/>
  <c r="A110" i="22" s="1"/>
  <c r="AF110" i="22" s="1"/>
  <c r="CX72" i="5"/>
  <c r="J109" i="22" s="1"/>
  <c r="M109" i="22" s="1"/>
  <c r="N109" i="22" s="1"/>
  <c r="O109" i="22" s="1"/>
  <c r="CW72" i="5"/>
  <c r="I109" i="22" s="1"/>
  <c r="AC109" i="22" s="1"/>
  <c r="AD109" i="22" s="1"/>
  <c r="AE109" i="22" s="1"/>
  <c r="CV72" i="5"/>
  <c r="H109" i="22" s="1"/>
  <c r="U109" i="22" s="1"/>
  <c r="V109" i="22" s="1"/>
  <c r="W109" i="22" s="1"/>
  <c r="CU72" i="5"/>
  <c r="G109" i="22" s="1"/>
  <c r="CS72" i="5"/>
  <c r="CT72" i="5" s="1"/>
  <c r="F109" i="22" s="1"/>
  <c r="Y109" i="22" s="1"/>
  <c r="Z109" i="22" s="1"/>
  <c r="AA109" i="22" s="1"/>
  <c r="CR72" i="5"/>
  <c r="E109" i="22" s="1"/>
  <c r="CQ72" i="5"/>
  <c r="D109" i="22" s="1"/>
  <c r="Q109" i="22" s="1"/>
  <c r="R109" i="22" s="1"/>
  <c r="S109" i="22" s="1"/>
  <c r="CP72" i="5"/>
  <c r="C109" i="22" s="1"/>
  <c r="B72" i="5"/>
  <c r="A72" i="5"/>
  <c r="A109" i="22" s="1"/>
  <c r="AF109" i="22" s="1"/>
  <c r="CW71" i="5"/>
  <c r="I108" i="22" s="1"/>
  <c r="AC108" i="22" s="1"/>
  <c r="AD108" i="22" s="1"/>
  <c r="AE108" i="22" s="1"/>
  <c r="CV71" i="5"/>
  <c r="H108" i="22" s="1"/>
  <c r="U108" i="22" s="1"/>
  <c r="V108" i="22" s="1"/>
  <c r="W108" i="22" s="1"/>
  <c r="CU71" i="5"/>
  <c r="G108" i="22" s="1"/>
  <c r="CT71" i="5"/>
  <c r="F108" i="22" s="1"/>
  <c r="Y108" i="22" s="1"/>
  <c r="Z108" i="22" s="1"/>
  <c r="AA108" i="22" s="1"/>
  <c r="CS71" i="5"/>
  <c r="CR71" i="5"/>
  <c r="E108" i="22" s="1"/>
  <c r="CQ71" i="5"/>
  <c r="D108" i="22" s="1"/>
  <c r="Q108" i="22" s="1"/>
  <c r="R108" i="22" s="1"/>
  <c r="S108" i="22" s="1"/>
  <c r="CP71" i="5"/>
  <c r="C108" i="22" s="1"/>
  <c r="B71" i="5"/>
  <c r="A71" i="5"/>
  <c r="A108" i="22" s="1"/>
  <c r="AF108" i="22" s="1"/>
  <c r="CW70" i="5"/>
  <c r="I107" i="22" s="1"/>
  <c r="AC107" i="22" s="1"/>
  <c r="AD107" i="22" s="1"/>
  <c r="AE107" i="22" s="1"/>
  <c r="CV70" i="5"/>
  <c r="H107" i="22" s="1"/>
  <c r="U107" i="22" s="1"/>
  <c r="V107" i="22" s="1"/>
  <c r="W107" i="22" s="1"/>
  <c r="CU70" i="5"/>
  <c r="G107" i="22" s="1"/>
  <c r="CT70" i="5"/>
  <c r="F107" i="22" s="1"/>
  <c r="Y107" i="22" s="1"/>
  <c r="Z107" i="22" s="1"/>
  <c r="AA107" i="22" s="1"/>
  <c r="CS70" i="5"/>
  <c r="CR70" i="5"/>
  <c r="E107" i="22" s="1"/>
  <c r="CQ70" i="5"/>
  <c r="D107" i="22" s="1"/>
  <c r="Q107" i="22" s="1"/>
  <c r="R107" i="22" s="1"/>
  <c r="S107" i="22" s="1"/>
  <c r="CP70" i="5"/>
  <c r="C107" i="22" s="1"/>
  <c r="B70" i="5"/>
  <c r="A70" i="5"/>
  <c r="A107" i="22" s="1"/>
  <c r="AF107" i="22" s="1"/>
  <c r="CW69" i="5"/>
  <c r="I106" i="22" s="1"/>
  <c r="AC106" i="22" s="1"/>
  <c r="AD106" i="22" s="1"/>
  <c r="AE106" i="22" s="1"/>
  <c r="CV69" i="5"/>
  <c r="H106" i="22" s="1"/>
  <c r="U106" i="22" s="1"/>
  <c r="V106" i="22" s="1"/>
  <c r="W106" i="22" s="1"/>
  <c r="CU69" i="5"/>
  <c r="G106" i="22" s="1"/>
  <c r="CS69" i="5"/>
  <c r="CT69" i="5" s="1"/>
  <c r="F106" i="22" s="1"/>
  <c r="Y106" i="22" s="1"/>
  <c r="Z106" i="22" s="1"/>
  <c r="AA106" i="22" s="1"/>
  <c r="CR69" i="5"/>
  <c r="E106" i="22" s="1"/>
  <c r="CQ69" i="5"/>
  <c r="D106" i="22" s="1"/>
  <c r="Q106" i="22" s="1"/>
  <c r="R106" i="22" s="1"/>
  <c r="S106" i="22" s="1"/>
  <c r="CP69" i="5"/>
  <c r="C106" i="22" s="1"/>
  <c r="B69" i="5"/>
  <c r="A69" i="5"/>
  <c r="A106" i="22" s="1"/>
  <c r="AF106" i="22" s="1"/>
  <c r="CW68" i="5"/>
  <c r="I105" i="22" s="1"/>
  <c r="AC105" i="22" s="1"/>
  <c r="AD105" i="22" s="1"/>
  <c r="AE105" i="22" s="1"/>
  <c r="CV68" i="5"/>
  <c r="H105" i="22" s="1"/>
  <c r="U105" i="22" s="1"/>
  <c r="V105" i="22" s="1"/>
  <c r="W105" i="22" s="1"/>
  <c r="CU68" i="5"/>
  <c r="CS68" i="5"/>
  <c r="CT68" i="5" s="1"/>
  <c r="F105" i="22" s="1"/>
  <c r="Y105" i="22" s="1"/>
  <c r="Z105" i="22" s="1"/>
  <c r="AA105" i="22" s="1"/>
  <c r="CR68" i="5"/>
  <c r="E105" i="22" s="1"/>
  <c r="CQ68" i="5"/>
  <c r="D105" i="22" s="1"/>
  <c r="Q105" i="22" s="1"/>
  <c r="R105" i="22" s="1"/>
  <c r="S105" i="22" s="1"/>
  <c r="CP68" i="5"/>
  <c r="C105" i="22" s="1"/>
  <c r="B68" i="5"/>
  <c r="A68" i="5"/>
  <c r="A105" i="22" s="1"/>
  <c r="AF105" i="22" s="1"/>
  <c r="CW67" i="5"/>
  <c r="I104" i="22" s="1"/>
  <c r="AC104" i="22" s="1"/>
  <c r="AD104" i="22" s="1"/>
  <c r="AE104" i="22" s="1"/>
  <c r="CV67" i="5"/>
  <c r="H104" i="22" s="1"/>
  <c r="U104" i="22" s="1"/>
  <c r="V104" i="22" s="1"/>
  <c r="W104" i="22" s="1"/>
  <c r="CU67" i="5"/>
  <c r="CS67" i="5"/>
  <c r="CT67" i="5" s="1"/>
  <c r="F104" i="22" s="1"/>
  <c r="Y104" i="22" s="1"/>
  <c r="Z104" i="22" s="1"/>
  <c r="AA104" i="22" s="1"/>
  <c r="CR67" i="5"/>
  <c r="E104" i="22" s="1"/>
  <c r="CQ67" i="5"/>
  <c r="D104" i="22" s="1"/>
  <c r="Q104" i="22" s="1"/>
  <c r="R104" i="22" s="1"/>
  <c r="S104" i="22" s="1"/>
  <c r="CP67" i="5"/>
  <c r="C104" i="22" s="1"/>
  <c r="B67" i="5"/>
  <c r="A67" i="5"/>
  <c r="A104" i="22" s="1"/>
  <c r="AF104" i="22" s="1"/>
  <c r="CW66" i="5"/>
  <c r="I103" i="22" s="1"/>
  <c r="AC103" i="22" s="1"/>
  <c r="AD103" i="22" s="1"/>
  <c r="AE103" i="22" s="1"/>
  <c r="CV66" i="5"/>
  <c r="H103" i="22" s="1"/>
  <c r="U103" i="22" s="1"/>
  <c r="V103" i="22" s="1"/>
  <c r="W103" i="22" s="1"/>
  <c r="CU66" i="5"/>
  <c r="G103" i="22" s="1"/>
  <c r="CS66" i="5"/>
  <c r="CT66" i="5" s="1"/>
  <c r="CR66" i="5"/>
  <c r="CQ66" i="5"/>
  <c r="D103" i="22" s="1"/>
  <c r="Q103" i="22" s="1"/>
  <c r="R103" i="22" s="1"/>
  <c r="S103" i="22" s="1"/>
  <c r="CP66" i="5"/>
  <c r="C103" i="22" s="1"/>
  <c r="B66" i="5"/>
  <c r="A66" i="5"/>
  <c r="A103" i="22" s="1"/>
  <c r="AF103" i="22" s="1"/>
  <c r="P61" i="5"/>
  <c r="Q132" i="21" s="1"/>
  <c r="O61" i="5"/>
  <c r="P132" i="21" s="1"/>
  <c r="N61" i="5"/>
  <c r="O132" i="21" s="1"/>
  <c r="M61" i="5"/>
  <c r="N132" i="21" s="1"/>
  <c r="L61" i="5"/>
  <c r="M132" i="21" s="1"/>
  <c r="AS132" i="21" s="1"/>
  <c r="AT132" i="21" s="1"/>
  <c r="AU132" i="21" s="1"/>
  <c r="K61" i="5"/>
  <c r="L132" i="21" s="1"/>
  <c r="J61" i="5"/>
  <c r="K132" i="21" s="1"/>
  <c r="I61" i="5"/>
  <c r="J132" i="21" s="1"/>
  <c r="AK132" i="21" s="1"/>
  <c r="AL132" i="21" s="1"/>
  <c r="AM132" i="21" s="1"/>
  <c r="H61" i="5"/>
  <c r="I132" i="21" s="1"/>
  <c r="AG132" i="21" s="1"/>
  <c r="AH132" i="21" s="1"/>
  <c r="AI132" i="21" s="1"/>
  <c r="G61" i="5"/>
  <c r="H132" i="21" s="1"/>
  <c r="F61" i="5"/>
  <c r="G132" i="21" s="1"/>
  <c r="E61" i="5"/>
  <c r="F132" i="21" s="1"/>
  <c r="AO132" i="21" s="1"/>
  <c r="AP132" i="21" s="1"/>
  <c r="AQ132" i="21" s="1"/>
  <c r="D61" i="5"/>
  <c r="E132" i="21" s="1"/>
  <c r="AW132" i="21" s="1"/>
  <c r="AX132" i="21" s="1"/>
  <c r="AY132" i="21" s="1"/>
  <c r="C61" i="5"/>
  <c r="D132" i="21" s="1"/>
  <c r="B61" i="5"/>
  <c r="B132" i="21" s="1"/>
  <c r="A61" i="5"/>
  <c r="A132" i="21" s="1"/>
  <c r="P60" i="5"/>
  <c r="Q131" i="21" s="1"/>
  <c r="O60" i="5"/>
  <c r="P131" i="21" s="1"/>
  <c r="N60" i="5"/>
  <c r="O131" i="21" s="1"/>
  <c r="M60" i="5"/>
  <c r="N131" i="21" s="1"/>
  <c r="L60" i="5"/>
  <c r="M131" i="21" s="1"/>
  <c r="AS131" i="21" s="1"/>
  <c r="AT131" i="21" s="1"/>
  <c r="AU131" i="21" s="1"/>
  <c r="K60" i="5"/>
  <c r="L131" i="21" s="1"/>
  <c r="J60" i="5"/>
  <c r="K131" i="21" s="1"/>
  <c r="I60" i="5"/>
  <c r="J131" i="21" s="1"/>
  <c r="AK131" i="21" s="1"/>
  <c r="AL131" i="21" s="1"/>
  <c r="AM131" i="21" s="1"/>
  <c r="H60" i="5"/>
  <c r="I131" i="21" s="1"/>
  <c r="AG131" i="21" s="1"/>
  <c r="AH131" i="21" s="1"/>
  <c r="AI131" i="21" s="1"/>
  <c r="G60" i="5"/>
  <c r="H131" i="21" s="1"/>
  <c r="F60" i="5"/>
  <c r="G131" i="21" s="1"/>
  <c r="E60" i="5"/>
  <c r="D60" i="5"/>
  <c r="E131" i="21" s="1"/>
  <c r="AW131" i="21" s="1"/>
  <c r="AX131" i="21" s="1"/>
  <c r="AY131" i="21" s="1"/>
  <c r="C60" i="5"/>
  <c r="D131" i="21" s="1"/>
  <c r="B60" i="5"/>
  <c r="B131" i="21" s="1"/>
  <c r="A60" i="5"/>
  <c r="A131" i="21" s="1"/>
  <c r="P59" i="5"/>
  <c r="Q130" i="21" s="1"/>
  <c r="O59" i="5"/>
  <c r="P130" i="21" s="1"/>
  <c r="N59" i="5"/>
  <c r="O130" i="21" s="1"/>
  <c r="M59" i="5"/>
  <c r="N130" i="21" s="1"/>
  <c r="L59" i="5"/>
  <c r="M130" i="21" s="1"/>
  <c r="AS130" i="21" s="1"/>
  <c r="AT130" i="21" s="1"/>
  <c r="AU130" i="21" s="1"/>
  <c r="K59" i="5"/>
  <c r="L130" i="21" s="1"/>
  <c r="J59" i="5"/>
  <c r="K130" i="21" s="1"/>
  <c r="I59" i="5"/>
  <c r="J130" i="21" s="1"/>
  <c r="AK130" i="21" s="1"/>
  <c r="AL130" i="21" s="1"/>
  <c r="AM130" i="21" s="1"/>
  <c r="H59" i="5"/>
  <c r="I130" i="21" s="1"/>
  <c r="AG130" i="21" s="1"/>
  <c r="AH130" i="21" s="1"/>
  <c r="AI130" i="21" s="1"/>
  <c r="G59" i="5"/>
  <c r="H130" i="21" s="1"/>
  <c r="F59" i="5"/>
  <c r="G130" i="21" s="1"/>
  <c r="E59" i="5"/>
  <c r="D59" i="5"/>
  <c r="E130" i="21" s="1"/>
  <c r="AW130" i="21" s="1"/>
  <c r="AX130" i="21" s="1"/>
  <c r="AY130" i="21" s="1"/>
  <c r="C59" i="5"/>
  <c r="D130" i="21" s="1"/>
  <c r="B59" i="5"/>
  <c r="B130" i="21" s="1"/>
  <c r="A59" i="5"/>
  <c r="A130" i="21" s="1"/>
  <c r="P58" i="5"/>
  <c r="Q129" i="21" s="1"/>
  <c r="O58" i="5"/>
  <c r="P129" i="21" s="1"/>
  <c r="N58" i="5"/>
  <c r="O129" i="21" s="1"/>
  <c r="M58" i="5"/>
  <c r="N129" i="21" s="1"/>
  <c r="L58" i="5"/>
  <c r="M129" i="21" s="1"/>
  <c r="AS129" i="21" s="1"/>
  <c r="AT129" i="21" s="1"/>
  <c r="AU129" i="21" s="1"/>
  <c r="K58" i="5"/>
  <c r="L129" i="21" s="1"/>
  <c r="J58" i="5"/>
  <c r="K129" i="21" s="1"/>
  <c r="I58" i="5"/>
  <c r="J129" i="21" s="1"/>
  <c r="AK129" i="21" s="1"/>
  <c r="AL129" i="21" s="1"/>
  <c r="AM129" i="21" s="1"/>
  <c r="H58" i="5"/>
  <c r="I129" i="21" s="1"/>
  <c r="AG129" i="21" s="1"/>
  <c r="AH129" i="21" s="1"/>
  <c r="AI129" i="21" s="1"/>
  <c r="G58" i="5"/>
  <c r="H129" i="21" s="1"/>
  <c r="F58" i="5"/>
  <c r="G129" i="21" s="1"/>
  <c r="E58" i="5"/>
  <c r="F129" i="21" s="1"/>
  <c r="AO129" i="21" s="1"/>
  <c r="AP129" i="21" s="1"/>
  <c r="AQ129" i="21" s="1"/>
  <c r="D58" i="5"/>
  <c r="E129" i="21" s="1"/>
  <c r="AW129" i="21" s="1"/>
  <c r="AX129" i="21" s="1"/>
  <c r="AY129" i="21" s="1"/>
  <c r="C58" i="5"/>
  <c r="D129" i="21" s="1"/>
  <c r="B58" i="5"/>
  <c r="B129" i="21" s="1"/>
  <c r="A58" i="5"/>
  <c r="A129" i="21" s="1"/>
  <c r="P57" i="5"/>
  <c r="Q128" i="21" s="1"/>
  <c r="O57" i="5"/>
  <c r="P128" i="21" s="1"/>
  <c r="N57" i="5"/>
  <c r="O128" i="21" s="1"/>
  <c r="M57" i="5"/>
  <c r="N128" i="21" s="1"/>
  <c r="L57" i="5"/>
  <c r="M128" i="21" s="1"/>
  <c r="AS128" i="21" s="1"/>
  <c r="AT128" i="21" s="1"/>
  <c r="AU128" i="21" s="1"/>
  <c r="K57" i="5"/>
  <c r="L128" i="21" s="1"/>
  <c r="J57" i="5"/>
  <c r="K128" i="21" s="1"/>
  <c r="I57" i="5"/>
  <c r="J128" i="21" s="1"/>
  <c r="AK128" i="21" s="1"/>
  <c r="AL128" i="21" s="1"/>
  <c r="AM128" i="21" s="1"/>
  <c r="H57" i="5"/>
  <c r="I128" i="21" s="1"/>
  <c r="AG128" i="21" s="1"/>
  <c r="AH128" i="21" s="1"/>
  <c r="AI128" i="21" s="1"/>
  <c r="G57" i="5"/>
  <c r="H128" i="21" s="1"/>
  <c r="F57" i="5"/>
  <c r="G128" i="21" s="1"/>
  <c r="E57" i="5"/>
  <c r="D57" i="5"/>
  <c r="E128" i="21" s="1"/>
  <c r="AW128" i="21" s="1"/>
  <c r="AX128" i="21" s="1"/>
  <c r="AY128" i="21" s="1"/>
  <c r="C57" i="5"/>
  <c r="D128" i="21" s="1"/>
  <c r="B57" i="5"/>
  <c r="B128" i="21" s="1"/>
  <c r="A57" i="5"/>
  <c r="A128" i="21" s="1"/>
  <c r="P56" i="5"/>
  <c r="Q127" i="21" s="1"/>
  <c r="O56" i="5"/>
  <c r="P127" i="21" s="1"/>
  <c r="N56" i="5"/>
  <c r="O127" i="21" s="1"/>
  <c r="M56" i="5"/>
  <c r="N127" i="21" s="1"/>
  <c r="L56" i="5"/>
  <c r="M127" i="21" s="1"/>
  <c r="AS127" i="21" s="1"/>
  <c r="AT127" i="21" s="1"/>
  <c r="AU127" i="21" s="1"/>
  <c r="K56" i="5"/>
  <c r="L127" i="21" s="1"/>
  <c r="J56" i="5"/>
  <c r="K127" i="21" s="1"/>
  <c r="I56" i="5"/>
  <c r="J127" i="21" s="1"/>
  <c r="AK127" i="21" s="1"/>
  <c r="AL127" i="21" s="1"/>
  <c r="AM127" i="21" s="1"/>
  <c r="H56" i="5"/>
  <c r="I127" i="21" s="1"/>
  <c r="AG127" i="21" s="1"/>
  <c r="AH127" i="21" s="1"/>
  <c r="AI127" i="21" s="1"/>
  <c r="G56" i="5"/>
  <c r="H127" i="21" s="1"/>
  <c r="F56" i="5"/>
  <c r="G127" i="21" s="1"/>
  <c r="E56" i="5"/>
  <c r="D56" i="5"/>
  <c r="E127" i="21" s="1"/>
  <c r="AW127" i="21" s="1"/>
  <c r="AX127" i="21" s="1"/>
  <c r="AY127" i="21" s="1"/>
  <c r="C56" i="5"/>
  <c r="D127" i="21" s="1"/>
  <c r="B56" i="5"/>
  <c r="B127" i="21" s="1"/>
  <c r="A56" i="5"/>
  <c r="A127" i="21" s="1"/>
  <c r="P55" i="5"/>
  <c r="Q126" i="21" s="1"/>
  <c r="O55" i="5"/>
  <c r="P126" i="21" s="1"/>
  <c r="N55" i="5"/>
  <c r="O126" i="21" s="1"/>
  <c r="M55" i="5"/>
  <c r="N126" i="21" s="1"/>
  <c r="L55" i="5"/>
  <c r="M126" i="21" s="1"/>
  <c r="AS126" i="21" s="1"/>
  <c r="AT126" i="21" s="1"/>
  <c r="AU126" i="21" s="1"/>
  <c r="K55" i="5"/>
  <c r="L126" i="21" s="1"/>
  <c r="J55" i="5"/>
  <c r="K126" i="21" s="1"/>
  <c r="I55" i="5"/>
  <c r="J126" i="21" s="1"/>
  <c r="AK126" i="21" s="1"/>
  <c r="AL126" i="21" s="1"/>
  <c r="AM126" i="21" s="1"/>
  <c r="H55" i="5"/>
  <c r="I126" i="21" s="1"/>
  <c r="AG126" i="21" s="1"/>
  <c r="AH126" i="21" s="1"/>
  <c r="AI126" i="21" s="1"/>
  <c r="G55" i="5"/>
  <c r="H126" i="21" s="1"/>
  <c r="F55" i="5"/>
  <c r="G126" i="21" s="1"/>
  <c r="E55" i="5"/>
  <c r="F126" i="21" s="1"/>
  <c r="AO126" i="21" s="1"/>
  <c r="AP126" i="21" s="1"/>
  <c r="AQ126" i="21" s="1"/>
  <c r="D55" i="5"/>
  <c r="E126" i="21" s="1"/>
  <c r="AW126" i="21" s="1"/>
  <c r="AX126" i="21" s="1"/>
  <c r="AY126" i="21" s="1"/>
  <c r="C55" i="5"/>
  <c r="D126" i="21" s="1"/>
  <c r="B55" i="5"/>
  <c r="B126" i="21" s="1"/>
  <c r="A55" i="5"/>
  <c r="A126" i="21" s="1"/>
  <c r="P54" i="5"/>
  <c r="Q125" i="21" s="1"/>
  <c r="O54" i="5"/>
  <c r="P125" i="21" s="1"/>
  <c r="N54" i="5"/>
  <c r="O125" i="21" s="1"/>
  <c r="M54" i="5"/>
  <c r="N125" i="21" s="1"/>
  <c r="L54" i="5"/>
  <c r="M125" i="21" s="1"/>
  <c r="AS125" i="21" s="1"/>
  <c r="AT125" i="21" s="1"/>
  <c r="AU125" i="21" s="1"/>
  <c r="K54" i="5"/>
  <c r="L125" i="21" s="1"/>
  <c r="J54" i="5"/>
  <c r="K125" i="21" s="1"/>
  <c r="I54" i="5"/>
  <c r="J125" i="21" s="1"/>
  <c r="AK125" i="21" s="1"/>
  <c r="AL125" i="21" s="1"/>
  <c r="AM125" i="21" s="1"/>
  <c r="H54" i="5"/>
  <c r="I125" i="21" s="1"/>
  <c r="AG125" i="21" s="1"/>
  <c r="AH125" i="21" s="1"/>
  <c r="AI125" i="21" s="1"/>
  <c r="G54" i="5"/>
  <c r="H125" i="21" s="1"/>
  <c r="F54" i="5"/>
  <c r="G125" i="21" s="1"/>
  <c r="E54" i="5"/>
  <c r="D54" i="5"/>
  <c r="E125" i="21" s="1"/>
  <c r="AW125" i="21" s="1"/>
  <c r="AX125" i="21" s="1"/>
  <c r="AY125" i="21" s="1"/>
  <c r="C54" i="5"/>
  <c r="D125" i="21" s="1"/>
  <c r="B54" i="5"/>
  <c r="B125" i="21" s="1"/>
  <c r="A54" i="5"/>
  <c r="A125" i="21" s="1"/>
  <c r="P53" i="5"/>
  <c r="Q124" i="21" s="1"/>
  <c r="O53" i="5"/>
  <c r="P124" i="21" s="1"/>
  <c r="N53" i="5"/>
  <c r="O124" i="21" s="1"/>
  <c r="M53" i="5"/>
  <c r="N124" i="21" s="1"/>
  <c r="L53" i="5"/>
  <c r="M124" i="21" s="1"/>
  <c r="AS124" i="21" s="1"/>
  <c r="AT124" i="21" s="1"/>
  <c r="AU124" i="21" s="1"/>
  <c r="K53" i="5"/>
  <c r="L124" i="21" s="1"/>
  <c r="J53" i="5"/>
  <c r="K124" i="21" s="1"/>
  <c r="I53" i="5"/>
  <c r="J124" i="21" s="1"/>
  <c r="AK124" i="21" s="1"/>
  <c r="AL124" i="21" s="1"/>
  <c r="AM124" i="21" s="1"/>
  <c r="H53" i="5"/>
  <c r="I124" i="21" s="1"/>
  <c r="AG124" i="21" s="1"/>
  <c r="AH124" i="21" s="1"/>
  <c r="AI124" i="21" s="1"/>
  <c r="G53" i="5"/>
  <c r="H124" i="21" s="1"/>
  <c r="F53" i="5"/>
  <c r="G124" i="21" s="1"/>
  <c r="E53" i="5"/>
  <c r="D53" i="5"/>
  <c r="E124" i="21" s="1"/>
  <c r="AW124" i="21" s="1"/>
  <c r="AX124" i="21" s="1"/>
  <c r="AY124" i="21" s="1"/>
  <c r="C53" i="5"/>
  <c r="D124" i="21" s="1"/>
  <c r="B53" i="5"/>
  <c r="B124" i="21" s="1"/>
  <c r="A53" i="5"/>
  <c r="A124" i="21" s="1"/>
  <c r="P52" i="5"/>
  <c r="Q123" i="21" s="1"/>
  <c r="O52" i="5"/>
  <c r="P123" i="21" s="1"/>
  <c r="N52" i="5"/>
  <c r="O123" i="21" s="1"/>
  <c r="M52" i="5"/>
  <c r="N123" i="21" s="1"/>
  <c r="L52" i="5"/>
  <c r="M123" i="21" s="1"/>
  <c r="AS123" i="21" s="1"/>
  <c r="AT123" i="21" s="1"/>
  <c r="AU123" i="21" s="1"/>
  <c r="K52" i="5"/>
  <c r="L123" i="21" s="1"/>
  <c r="J52" i="5"/>
  <c r="K123" i="21" s="1"/>
  <c r="I52" i="5"/>
  <c r="J123" i="21" s="1"/>
  <c r="AK123" i="21" s="1"/>
  <c r="AL123" i="21" s="1"/>
  <c r="AM123" i="21" s="1"/>
  <c r="H52" i="5"/>
  <c r="I123" i="21" s="1"/>
  <c r="AG123" i="21" s="1"/>
  <c r="AH123" i="21" s="1"/>
  <c r="AI123" i="21" s="1"/>
  <c r="G52" i="5"/>
  <c r="H123" i="21" s="1"/>
  <c r="F52" i="5"/>
  <c r="G123" i="21" s="1"/>
  <c r="E52" i="5"/>
  <c r="F123" i="21" s="1"/>
  <c r="AO123" i="21" s="1"/>
  <c r="AP123" i="21" s="1"/>
  <c r="AQ123" i="21" s="1"/>
  <c r="D52" i="5"/>
  <c r="E123" i="21" s="1"/>
  <c r="AW123" i="21" s="1"/>
  <c r="AX123" i="21" s="1"/>
  <c r="AY123" i="21" s="1"/>
  <c r="C52" i="5"/>
  <c r="D123" i="21" s="1"/>
  <c r="B52" i="5"/>
  <c r="B123" i="21" s="1"/>
  <c r="A52" i="5"/>
  <c r="A123" i="21" s="1"/>
  <c r="P51" i="5"/>
  <c r="Q122" i="21" s="1"/>
  <c r="O51" i="5"/>
  <c r="P122" i="21" s="1"/>
  <c r="N51" i="5"/>
  <c r="O122" i="21" s="1"/>
  <c r="M51" i="5"/>
  <c r="N122" i="21" s="1"/>
  <c r="L51" i="5"/>
  <c r="M122" i="21" s="1"/>
  <c r="AS122" i="21" s="1"/>
  <c r="AT122" i="21" s="1"/>
  <c r="AU122" i="21" s="1"/>
  <c r="K51" i="5"/>
  <c r="L122" i="21" s="1"/>
  <c r="J51" i="5"/>
  <c r="K122" i="21" s="1"/>
  <c r="I51" i="5"/>
  <c r="J122" i="21" s="1"/>
  <c r="AK122" i="21" s="1"/>
  <c r="AL122" i="21" s="1"/>
  <c r="AM122" i="21" s="1"/>
  <c r="H51" i="5"/>
  <c r="I122" i="21" s="1"/>
  <c r="AG122" i="21" s="1"/>
  <c r="AH122" i="21" s="1"/>
  <c r="AI122" i="21" s="1"/>
  <c r="G51" i="5"/>
  <c r="H122" i="21" s="1"/>
  <c r="F51" i="5"/>
  <c r="G122" i="21" s="1"/>
  <c r="E51" i="5"/>
  <c r="D51" i="5"/>
  <c r="E122" i="21" s="1"/>
  <c r="AW122" i="21" s="1"/>
  <c r="AX122" i="21" s="1"/>
  <c r="AY122" i="21" s="1"/>
  <c r="C51" i="5"/>
  <c r="D122" i="21" s="1"/>
  <c r="B51" i="5"/>
  <c r="B122" i="21" s="1"/>
  <c r="A51" i="5"/>
  <c r="A122" i="21" s="1"/>
  <c r="P50" i="5"/>
  <c r="Q121" i="21" s="1"/>
  <c r="O50" i="5"/>
  <c r="P121" i="21" s="1"/>
  <c r="N50" i="5"/>
  <c r="O121" i="21" s="1"/>
  <c r="M50" i="5"/>
  <c r="N121" i="21" s="1"/>
  <c r="L50" i="5"/>
  <c r="M121" i="21" s="1"/>
  <c r="AS121" i="21" s="1"/>
  <c r="AT121" i="21" s="1"/>
  <c r="AU121" i="21" s="1"/>
  <c r="K50" i="5"/>
  <c r="L121" i="21" s="1"/>
  <c r="J50" i="5"/>
  <c r="K121" i="21" s="1"/>
  <c r="I50" i="5"/>
  <c r="J121" i="21" s="1"/>
  <c r="AK121" i="21" s="1"/>
  <c r="AL121" i="21" s="1"/>
  <c r="AM121" i="21" s="1"/>
  <c r="H50" i="5"/>
  <c r="I121" i="21" s="1"/>
  <c r="AG121" i="21" s="1"/>
  <c r="AH121" i="21" s="1"/>
  <c r="AI121" i="21" s="1"/>
  <c r="G50" i="5"/>
  <c r="H121" i="21" s="1"/>
  <c r="F50" i="5"/>
  <c r="G121" i="21" s="1"/>
  <c r="E50" i="5"/>
  <c r="D50" i="5"/>
  <c r="E121" i="21" s="1"/>
  <c r="AW121" i="21" s="1"/>
  <c r="AX121" i="21" s="1"/>
  <c r="AY121" i="21" s="1"/>
  <c r="C50" i="5"/>
  <c r="D121" i="21" s="1"/>
  <c r="B50" i="5"/>
  <c r="B121" i="21" s="1"/>
  <c r="A50" i="5"/>
  <c r="A121" i="21" s="1"/>
  <c r="P49" i="5"/>
  <c r="Q120" i="21" s="1"/>
  <c r="O49" i="5"/>
  <c r="P120" i="21" s="1"/>
  <c r="N49" i="5"/>
  <c r="O120" i="21" s="1"/>
  <c r="M49" i="5"/>
  <c r="N120" i="21" s="1"/>
  <c r="L49" i="5"/>
  <c r="M120" i="21" s="1"/>
  <c r="AS120" i="21" s="1"/>
  <c r="AT120" i="21" s="1"/>
  <c r="AU120" i="21" s="1"/>
  <c r="K49" i="5"/>
  <c r="L120" i="21" s="1"/>
  <c r="J49" i="5"/>
  <c r="K120" i="21" s="1"/>
  <c r="I49" i="5"/>
  <c r="J120" i="21" s="1"/>
  <c r="AK120" i="21" s="1"/>
  <c r="AL120" i="21" s="1"/>
  <c r="AM120" i="21" s="1"/>
  <c r="H49" i="5"/>
  <c r="I120" i="21" s="1"/>
  <c r="AG120" i="21" s="1"/>
  <c r="AH120" i="21" s="1"/>
  <c r="AI120" i="21" s="1"/>
  <c r="G49" i="5"/>
  <c r="H120" i="21" s="1"/>
  <c r="F49" i="5"/>
  <c r="G120" i="21" s="1"/>
  <c r="E49" i="5"/>
  <c r="F120" i="21" s="1"/>
  <c r="AO120" i="21" s="1"/>
  <c r="AP120" i="21" s="1"/>
  <c r="AQ120" i="21" s="1"/>
  <c r="D49" i="5"/>
  <c r="E120" i="21" s="1"/>
  <c r="AW120" i="21" s="1"/>
  <c r="AX120" i="21" s="1"/>
  <c r="AY120" i="21" s="1"/>
  <c r="C49" i="5"/>
  <c r="D120" i="21" s="1"/>
  <c r="B49" i="5"/>
  <c r="B120" i="21" s="1"/>
  <c r="A49" i="5"/>
  <c r="A120" i="21" s="1"/>
  <c r="P48" i="5"/>
  <c r="Q119" i="21" s="1"/>
  <c r="O48" i="5"/>
  <c r="P119" i="21" s="1"/>
  <c r="N48" i="5"/>
  <c r="O119" i="21" s="1"/>
  <c r="M48" i="5"/>
  <c r="N119" i="21" s="1"/>
  <c r="L48" i="5"/>
  <c r="M119" i="21" s="1"/>
  <c r="AS119" i="21" s="1"/>
  <c r="AT119" i="21" s="1"/>
  <c r="AU119" i="21" s="1"/>
  <c r="K48" i="5"/>
  <c r="L119" i="21" s="1"/>
  <c r="J48" i="5"/>
  <c r="K119" i="21" s="1"/>
  <c r="I48" i="5"/>
  <c r="J119" i="21" s="1"/>
  <c r="AK119" i="21" s="1"/>
  <c r="AL119" i="21" s="1"/>
  <c r="AM119" i="21" s="1"/>
  <c r="H48" i="5"/>
  <c r="I119" i="21" s="1"/>
  <c r="AG119" i="21" s="1"/>
  <c r="AH119" i="21" s="1"/>
  <c r="AI119" i="21" s="1"/>
  <c r="G48" i="5"/>
  <c r="H119" i="21" s="1"/>
  <c r="F48" i="5"/>
  <c r="G119" i="21" s="1"/>
  <c r="E48" i="5"/>
  <c r="D48" i="5"/>
  <c r="E119" i="21" s="1"/>
  <c r="AW119" i="21" s="1"/>
  <c r="AX119" i="21" s="1"/>
  <c r="AY119" i="21" s="1"/>
  <c r="C48" i="5"/>
  <c r="D119" i="21" s="1"/>
  <c r="B48" i="5"/>
  <c r="B119" i="21" s="1"/>
  <c r="A48" i="5"/>
  <c r="A119" i="21" s="1"/>
  <c r="Q47" i="5"/>
  <c r="P47" i="5"/>
  <c r="Q118" i="21" s="1"/>
  <c r="O47" i="5"/>
  <c r="P118" i="21" s="1"/>
  <c r="N47" i="5"/>
  <c r="O118" i="21" s="1"/>
  <c r="M47" i="5"/>
  <c r="N118" i="21" s="1"/>
  <c r="L47" i="5"/>
  <c r="M118" i="21" s="1"/>
  <c r="AS118" i="21" s="1"/>
  <c r="AT118" i="21" s="1"/>
  <c r="AU118" i="21" s="1"/>
  <c r="K47" i="5"/>
  <c r="L118" i="21" s="1"/>
  <c r="J47" i="5"/>
  <c r="K118" i="21" s="1"/>
  <c r="I47" i="5"/>
  <c r="J118" i="21" s="1"/>
  <c r="AK118" i="21" s="1"/>
  <c r="AL118" i="21" s="1"/>
  <c r="AM118" i="21" s="1"/>
  <c r="H47" i="5"/>
  <c r="I118" i="21" s="1"/>
  <c r="AG118" i="21" s="1"/>
  <c r="AH118" i="21" s="1"/>
  <c r="AI118" i="21" s="1"/>
  <c r="G47" i="5"/>
  <c r="H118" i="21" s="1"/>
  <c r="F47" i="5"/>
  <c r="G118" i="21" s="1"/>
  <c r="E47" i="5"/>
  <c r="D47" i="5"/>
  <c r="E118" i="21" s="1"/>
  <c r="AW118" i="21" s="1"/>
  <c r="AX118" i="21" s="1"/>
  <c r="AY118" i="21" s="1"/>
  <c r="C47" i="5"/>
  <c r="D118" i="21" s="1"/>
  <c r="B47" i="5"/>
  <c r="B118" i="21" s="1"/>
  <c r="A47" i="5"/>
  <c r="A118" i="21" s="1"/>
  <c r="P46" i="5"/>
  <c r="Q117" i="21" s="1"/>
  <c r="O46" i="5"/>
  <c r="P117" i="21" s="1"/>
  <c r="N46" i="5"/>
  <c r="O117" i="21" s="1"/>
  <c r="M46" i="5"/>
  <c r="N117" i="21" s="1"/>
  <c r="L46" i="5"/>
  <c r="M117" i="21" s="1"/>
  <c r="AS117" i="21" s="1"/>
  <c r="AT117" i="21" s="1"/>
  <c r="AU117" i="21" s="1"/>
  <c r="K46" i="5"/>
  <c r="L117" i="21" s="1"/>
  <c r="J46" i="5"/>
  <c r="K117" i="21" s="1"/>
  <c r="I46" i="5"/>
  <c r="J117" i="21" s="1"/>
  <c r="AK117" i="21" s="1"/>
  <c r="AL117" i="21" s="1"/>
  <c r="AM117" i="21" s="1"/>
  <c r="H46" i="5"/>
  <c r="I117" i="21" s="1"/>
  <c r="AG117" i="21" s="1"/>
  <c r="AH117" i="21" s="1"/>
  <c r="AI117" i="21" s="1"/>
  <c r="G46" i="5"/>
  <c r="H117" i="21" s="1"/>
  <c r="F46" i="5"/>
  <c r="G117" i="21" s="1"/>
  <c r="E46" i="5"/>
  <c r="F117" i="21" s="1"/>
  <c r="AO117" i="21" s="1"/>
  <c r="AP117" i="21" s="1"/>
  <c r="AQ117" i="21" s="1"/>
  <c r="D46" i="5"/>
  <c r="E117" i="21" s="1"/>
  <c r="AW117" i="21" s="1"/>
  <c r="AX117" i="21" s="1"/>
  <c r="AY117" i="21" s="1"/>
  <c r="C46" i="5"/>
  <c r="D117" i="21" s="1"/>
  <c r="B46" i="5"/>
  <c r="B117" i="21" s="1"/>
  <c r="A46" i="5"/>
  <c r="A117" i="21" s="1"/>
  <c r="P45" i="5"/>
  <c r="Q116" i="21" s="1"/>
  <c r="O45" i="5"/>
  <c r="P116" i="21" s="1"/>
  <c r="N45" i="5"/>
  <c r="O116" i="21" s="1"/>
  <c r="M45" i="5"/>
  <c r="N116" i="21" s="1"/>
  <c r="L45" i="5"/>
  <c r="M116" i="21" s="1"/>
  <c r="AS116" i="21" s="1"/>
  <c r="AT116" i="21" s="1"/>
  <c r="AU116" i="21" s="1"/>
  <c r="K45" i="5"/>
  <c r="L116" i="21" s="1"/>
  <c r="J45" i="5"/>
  <c r="K116" i="21" s="1"/>
  <c r="I45" i="5"/>
  <c r="J116" i="21" s="1"/>
  <c r="AK116" i="21" s="1"/>
  <c r="AL116" i="21" s="1"/>
  <c r="AM116" i="21" s="1"/>
  <c r="H45" i="5"/>
  <c r="I116" i="21" s="1"/>
  <c r="AG116" i="21" s="1"/>
  <c r="AH116" i="21" s="1"/>
  <c r="AI116" i="21" s="1"/>
  <c r="G45" i="5"/>
  <c r="H116" i="21" s="1"/>
  <c r="F45" i="5"/>
  <c r="G116" i="21" s="1"/>
  <c r="E45" i="5"/>
  <c r="D45" i="5"/>
  <c r="E116" i="21" s="1"/>
  <c r="AW116" i="21" s="1"/>
  <c r="AX116" i="21" s="1"/>
  <c r="AY116" i="21" s="1"/>
  <c r="C45" i="5"/>
  <c r="D116" i="21" s="1"/>
  <c r="B45" i="5"/>
  <c r="B116" i="21" s="1"/>
  <c r="A45" i="5"/>
  <c r="A116" i="21" s="1"/>
  <c r="P44" i="5"/>
  <c r="Q115" i="21" s="1"/>
  <c r="O44" i="5"/>
  <c r="P115" i="21" s="1"/>
  <c r="N44" i="5"/>
  <c r="O115" i="21" s="1"/>
  <c r="M44" i="5"/>
  <c r="N115" i="21" s="1"/>
  <c r="L44" i="5"/>
  <c r="M115" i="21" s="1"/>
  <c r="AS115" i="21" s="1"/>
  <c r="AT115" i="21" s="1"/>
  <c r="AU115" i="21" s="1"/>
  <c r="K44" i="5"/>
  <c r="L115" i="21" s="1"/>
  <c r="J44" i="5"/>
  <c r="K115" i="21" s="1"/>
  <c r="I44" i="5"/>
  <c r="J115" i="21" s="1"/>
  <c r="AK115" i="21" s="1"/>
  <c r="AL115" i="21" s="1"/>
  <c r="AM115" i="21" s="1"/>
  <c r="H44" i="5"/>
  <c r="I115" i="21" s="1"/>
  <c r="AG115" i="21" s="1"/>
  <c r="AH115" i="21" s="1"/>
  <c r="AI115" i="21" s="1"/>
  <c r="G44" i="5"/>
  <c r="H115" i="21" s="1"/>
  <c r="F44" i="5"/>
  <c r="G115" i="21" s="1"/>
  <c r="E44" i="5"/>
  <c r="D44" i="5"/>
  <c r="E115" i="21" s="1"/>
  <c r="AW115" i="21" s="1"/>
  <c r="AX115" i="21" s="1"/>
  <c r="AY115" i="21" s="1"/>
  <c r="C44" i="5"/>
  <c r="D115" i="21" s="1"/>
  <c r="B44" i="5"/>
  <c r="B115" i="21" s="1"/>
  <c r="A44" i="5"/>
  <c r="A115" i="21" s="1"/>
  <c r="P43" i="5"/>
  <c r="Q114" i="21" s="1"/>
  <c r="O43" i="5"/>
  <c r="P114" i="21" s="1"/>
  <c r="N43" i="5"/>
  <c r="O114" i="21" s="1"/>
  <c r="M43" i="5"/>
  <c r="N114" i="21" s="1"/>
  <c r="L43" i="5"/>
  <c r="M114" i="21" s="1"/>
  <c r="AS114" i="21" s="1"/>
  <c r="AT114" i="21" s="1"/>
  <c r="AU114" i="21" s="1"/>
  <c r="K43" i="5"/>
  <c r="L114" i="21" s="1"/>
  <c r="J43" i="5"/>
  <c r="K114" i="21" s="1"/>
  <c r="I43" i="5"/>
  <c r="J114" i="21" s="1"/>
  <c r="AK114" i="21" s="1"/>
  <c r="AL114" i="21" s="1"/>
  <c r="AM114" i="21" s="1"/>
  <c r="H43" i="5"/>
  <c r="I114" i="21" s="1"/>
  <c r="AG114" i="21" s="1"/>
  <c r="AH114" i="21" s="1"/>
  <c r="AI114" i="21" s="1"/>
  <c r="G43" i="5"/>
  <c r="H114" i="21" s="1"/>
  <c r="F43" i="5"/>
  <c r="G114" i="21" s="1"/>
  <c r="E43" i="5"/>
  <c r="F114" i="21" s="1"/>
  <c r="AO114" i="21" s="1"/>
  <c r="AP114" i="21" s="1"/>
  <c r="AQ114" i="21" s="1"/>
  <c r="D43" i="5"/>
  <c r="E114" i="21" s="1"/>
  <c r="AW114" i="21" s="1"/>
  <c r="AX114" i="21" s="1"/>
  <c r="AY114" i="21" s="1"/>
  <c r="C43" i="5"/>
  <c r="D114" i="21" s="1"/>
  <c r="B43" i="5"/>
  <c r="B114" i="21" s="1"/>
  <c r="A43" i="5"/>
  <c r="A114" i="21" s="1"/>
  <c r="P42" i="5"/>
  <c r="Q113" i="21" s="1"/>
  <c r="O42" i="5"/>
  <c r="P113" i="21" s="1"/>
  <c r="N42" i="5"/>
  <c r="O113" i="21" s="1"/>
  <c r="M42" i="5"/>
  <c r="N113" i="21" s="1"/>
  <c r="L42" i="5"/>
  <c r="M113" i="21" s="1"/>
  <c r="AS113" i="21" s="1"/>
  <c r="AT113" i="21" s="1"/>
  <c r="AU113" i="21" s="1"/>
  <c r="K42" i="5"/>
  <c r="L113" i="21" s="1"/>
  <c r="J42" i="5"/>
  <c r="K113" i="21" s="1"/>
  <c r="I42" i="5"/>
  <c r="J113" i="21" s="1"/>
  <c r="AK113" i="21" s="1"/>
  <c r="AL113" i="21" s="1"/>
  <c r="AM113" i="21" s="1"/>
  <c r="H42" i="5"/>
  <c r="I113" i="21" s="1"/>
  <c r="AG113" i="21" s="1"/>
  <c r="AH113" i="21" s="1"/>
  <c r="AI113" i="21" s="1"/>
  <c r="G42" i="5"/>
  <c r="H113" i="21" s="1"/>
  <c r="F42" i="5"/>
  <c r="G113" i="21" s="1"/>
  <c r="E42" i="5"/>
  <c r="D42" i="5"/>
  <c r="E113" i="21" s="1"/>
  <c r="AW113" i="21" s="1"/>
  <c r="AX113" i="21" s="1"/>
  <c r="AY113" i="21" s="1"/>
  <c r="C42" i="5"/>
  <c r="D113" i="21" s="1"/>
  <c r="B42" i="5"/>
  <c r="B113" i="21" s="1"/>
  <c r="A42" i="5"/>
  <c r="A113" i="21" s="1"/>
  <c r="P41" i="5"/>
  <c r="Q112" i="21" s="1"/>
  <c r="O41" i="5"/>
  <c r="P112" i="21" s="1"/>
  <c r="N41" i="5"/>
  <c r="O112" i="21" s="1"/>
  <c r="M41" i="5"/>
  <c r="N112" i="21" s="1"/>
  <c r="L41" i="5"/>
  <c r="M112" i="21" s="1"/>
  <c r="AS112" i="21" s="1"/>
  <c r="AT112" i="21" s="1"/>
  <c r="AU112" i="21" s="1"/>
  <c r="K41" i="5"/>
  <c r="L112" i="21" s="1"/>
  <c r="J41" i="5"/>
  <c r="K112" i="21" s="1"/>
  <c r="I41" i="5"/>
  <c r="J112" i="21" s="1"/>
  <c r="AK112" i="21" s="1"/>
  <c r="AL112" i="21" s="1"/>
  <c r="AM112" i="21" s="1"/>
  <c r="H41" i="5"/>
  <c r="I112" i="21" s="1"/>
  <c r="AG112" i="21" s="1"/>
  <c r="AH112" i="21" s="1"/>
  <c r="AI112" i="21" s="1"/>
  <c r="G41" i="5"/>
  <c r="H112" i="21" s="1"/>
  <c r="F41" i="5"/>
  <c r="G112" i="21" s="1"/>
  <c r="E41" i="5"/>
  <c r="D41" i="5"/>
  <c r="E112" i="21" s="1"/>
  <c r="AW112" i="21" s="1"/>
  <c r="AX112" i="21" s="1"/>
  <c r="AY112" i="21" s="1"/>
  <c r="C41" i="5"/>
  <c r="D112" i="21" s="1"/>
  <c r="B41" i="5"/>
  <c r="B112" i="21" s="1"/>
  <c r="A41" i="5"/>
  <c r="A112" i="21" s="1"/>
  <c r="P40" i="5"/>
  <c r="Q111" i="21" s="1"/>
  <c r="O40" i="5"/>
  <c r="P111" i="21" s="1"/>
  <c r="N40" i="5"/>
  <c r="O111" i="21" s="1"/>
  <c r="M40" i="5"/>
  <c r="N111" i="21" s="1"/>
  <c r="L40" i="5"/>
  <c r="M111" i="21" s="1"/>
  <c r="AS111" i="21" s="1"/>
  <c r="AT111" i="21" s="1"/>
  <c r="AU111" i="21" s="1"/>
  <c r="K40" i="5"/>
  <c r="L111" i="21" s="1"/>
  <c r="J40" i="5"/>
  <c r="K111" i="21" s="1"/>
  <c r="I40" i="5"/>
  <c r="J111" i="21" s="1"/>
  <c r="AK111" i="21" s="1"/>
  <c r="AL111" i="21" s="1"/>
  <c r="AM111" i="21" s="1"/>
  <c r="H40" i="5"/>
  <c r="I111" i="21" s="1"/>
  <c r="AG111" i="21" s="1"/>
  <c r="AH111" i="21" s="1"/>
  <c r="AI111" i="21" s="1"/>
  <c r="G40" i="5"/>
  <c r="H111" i="21" s="1"/>
  <c r="F40" i="5"/>
  <c r="G111" i="21" s="1"/>
  <c r="E40" i="5"/>
  <c r="F111" i="21" s="1"/>
  <c r="AO111" i="21" s="1"/>
  <c r="AP111" i="21" s="1"/>
  <c r="AQ111" i="21" s="1"/>
  <c r="D40" i="5"/>
  <c r="E111" i="21" s="1"/>
  <c r="AW111" i="21" s="1"/>
  <c r="AX111" i="21" s="1"/>
  <c r="AY111" i="21" s="1"/>
  <c r="C40" i="5"/>
  <c r="D111" i="21" s="1"/>
  <c r="B40" i="5"/>
  <c r="B111" i="21" s="1"/>
  <c r="A40" i="5"/>
  <c r="A111" i="21" s="1"/>
  <c r="P39" i="5"/>
  <c r="Q110" i="21" s="1"/>
  <c r="O39" i="5"/>
  <c r="P110" i="21" s="1"/>
  <c r="N39" i="5"/>
  <c r="O110" i="21" s="1"/>
  <c r="M39" i="5"/>
  <c r="N110" i="21" s="1"/>
  <c r="L39" i="5"/>
  <c r="M110" i="21" s="1"/>
  <c r="AS110" i="21" s="1"/>
  <c r="AT110" i="21" s="1"/>
  <c r="AU110" i="21" s="1"/>
  <c r="K39" i="5"/>
  <c r="L110" i="21" s="1"/>
  <c r="J39" i="5"/>
  <c r="K110" i="21" s="1"/>
  <c r="I39" i="5"/>
  <c r="J110" i="21" s="1"/>
  <c r="AK110" i="21" s="1"/>
  <c r="AL110" i="21" s="1"/>
  <c r="AM110" i="21" s="1"/>
  <c r="H39" i="5"/>
  <c r="I110" i="21" s="1"/>
  <c r="AG110" i="21" s="1"/>
  <c r="AH110" i="21" s="1"/>
  <c r="AI110" i="21" s="1"/>
  <c r="G39" i="5"/>
  <c r="H110" i="21" s="1"/>
  <c r="F39" i="5"/>
  <c r="E39" i="5"/>
  <c r="D39" i="5"/>
  <c r="E110" i="21" s="1"/>
  <c r="AW110" i="21" s="1"/>
  <c r="AX110" i="21" s="1"/>
  <c r="AY110" i="21" s="1"/>
  <c r="C39" i="5"/>
  <c r="D110" i="21" s="1"/>
  <c r="B39" i="5"/>
  <c r="B110" i="21" s="1"/>
  <c r="A39" i="5"/>
  <c r="A110" i="21" s="1"/>
  <c r="P38" i="5"/>
  <c r="Q109" i="21" s="1"/>
  <c r="O38" i="5"/>
  <c r="P109" i="21" s="1"/>
  <c r="N38" i="5"/>
  <c r="O109" i="21" s="1"/>
  <c r="M38" i="5"/>
  <c r="N109" i="21" s="1"/>
  <c r="L38" i="5"/>
  <c r="M109" i="21" s="1"/>
  <c r="AS109" i="21" s="1"/>
  <c r="AT109" i="21" s="1"/>
  <c r="AU109" i="21" s="1"/>
  <c r="K38" i="5"/>
  <c r="J38" i="5"/>
  <c r="K109" i="21" s="1"/>
  <c r="I38" i="5"/>
  <c r="J109" i="21" s="1"/>
  <c r="AK109" i="21" s="1"/>
  <c r="AL109" i="21" s="1"/>
  <c r="AM109" i="21" s="1"/>
  <c r="H38" i="5"/>
  <c r="I109" i="21" s="1"/>
  <c r="AG109" i="21" s="1"/>
  <c r="AH109" i="21" s="1"/>
  <c r="AI109" i="21" s="1"/>
  <c r="G38" i="5"/>
  <c r="H109" i="21" s="1"/>
  <c r="F38" i="5"/>
  <c r="G109" i="21" s="1"/>
  <c r="E38" i="5"/>
  <c r="D38" i="5"/>
  <c r="E109" i="21" s="1"/>
  <c r="AW109" i="21" s="1"/>
  <c r="AX109" i="21" s="1"/>
  <c r="AY109" i="21" s="1"/>
  <c r="C38" i="5"/>
  <c r="D109" i="21" s="1"/>
  <c r="B38" i="5"/>
  <c r="B109" i="21" s="1"/>
  <c r="A38" i="5"/>
  <c r="A109" i="21" s="1"/>
  <c r="P37" i="5"/>
  <c r="Q108" i="21" s="1"/>
  <c r="O37" i="5"/>
  <c r="P108" i="21" s="1"/>
  <c r="N37" i="5"/>
  <c r="O108" i="21" s="1"/>
  <c r="M37" i="5"/>
  <c r="N108" i="21" s="1"/>
  <c r="L37" i="5"/>
  <c r="M108" i="21" s="1"/>
  <c r="AS108" i="21" s="1"/>
  <c r="AT108" i="21" s="1"/>
  <c r="AU108" i="21" s="1"/>
  <c r="K37" i="5"/>
  <c r="L108" i="21" s="1"/>
  <c r="J37" i="5"/>
  <c r="I37" i="5"/>
  <c r="H37" i="5"/>
  <c r="G37" i="5"/>
  <c r="H108" i="21" s="1"/>
  <c r="F37" i="5"/>
  <c r="G108" i="21" s="1"/>
  <c r="E37" i="5"/>
  <c r="F108" i="21" s="1"/>
  <c r="AO108" i="21" s="1"/>
  <c r="AP108" i="21" s="1"/>
  <c r="AQ108" i="21" s="1"/>
  <c r="D37" i="5"/>
  <c r="E108" i="21" s="1"/>
  <c r="AW108" i="21" s="1"/>
  <c r="AX108" i="21" s="1"/>
  <c r="AY108" i="21" s="1"/>
  <c r="C37" i="5"/>
  <c r="D108" i="21" s="1"/>
  <c r="B37" i="5"/>
  <c r="B108" i="21" s="1"/>
  <c r="A37" i="5"/>
  <c r="A108" i="21" s="1"/>
  <c r="IV33" i="5"/>
  <c r="IU33" i="5"/>
  <c r="IT33" i="5"/>
  <c r="IS33" i="5"/>
  <c r="IR33" i="5"/>
  <c r="IQ33" i="5"/>
  <c r="IP33" i="5"/>
  <c r="IO33" i="5"/>
  <c r="IN33" i="5"/>
  <c r="IM33" i="5"/>
  <c r="IL33" i="5"/>
  <c r="IK33" i="5"/>
  <c r="IJ33" i="5"/>
  <c r="II33" i="5"/>
  <c r="IH33" i="5"/>
  <c r="IG33" i="5"/>
  <c r="IE33" i="5"/>
  <c r="ID33" i="5"/>
  <c r="IC33" i="5"/>
  <c r="IB33" i="5"/>
  <c r="IA33" i="5"/>
  <c r="HZ33" i="5"/>
  <c r="HY33" i="5"/>
  <c r="HX33" i="5"/>
  <c r="HW33" i="5"/>
  <c r="HV33" i="5"/>
  <c r="HU33" i="5"/>
  <c r="HT33" i="5"/>
  <c r="HS33" i="5"/>
  <c r="HR33" i="5"/>
  <c r="HQ33" i="5"/>
  <c r="HP33" i="5"/>
  <c r="HN33" i="5"/>
  <c r="HM33" i="5"/>
  <c r="HL33" i="5"/>
  <c r="HK33" i="5"/>
  <c r="HJ33" i="5"/>
  <c r="HI33" i="5"/>
  <c r="HH33" i="5"/>
  <c r="HG33" i="5"/>
  <c r="HF33" i="5"/>
  <c r="HE33" i="5"/>
  <c r="HD33" i="5"/>
  <c r="HC33" i="5"/>
  <c r="HB33" i="5"/>
  <c r="HA33" i="5"/>
  <c r="GZ33" i="5"/>
  <c r="GY33" i="5"/>
  <c r="GW33" i="5"/>
  <c r="GV33" i="5"/>
  <c r="GU33" i="5"/>
  <c r="GT33" i="5"/>
  <c r="GS33" i="5"/>
  <c r="GR33" i="5"/>
  <c r="GQ33" i="5"/>
  <c r="GP33" i="5"/>
  <c r="GO33" i="5"/>
  <c r="GN33" i="5"/>
  <c r="GM33" i="5"/>
  <c r="GL33" i="5"/>
  <c r="GK33" i="5"/>
  <c r="GJ33" i="5"/>
  <c r="GI33" i="5"/>
  <c r="GH33" i="5"/>
  <c r="GF33" i="5"/>
  <c r="GE33" i="5"/>
  <c r="GD33" i="5"/>
  <c r="GC33" i="5"/>
  <c r="GB33" i="5"/>
  <c r="GA33" i="5"/>
  <c r="FZ33" i="5"/>
  <c r="FY33" i="5"/>
  <c r="FX33" i="5"/>
  <c r="FW33" i="5"/>
  <c r="FV33" i="5"/>
  <c r="FU33" i="5"/>
  <c r="FT33" i="5"/>
  <c r="FS33" i="5"/>
  <c r="FR33" i="5"/>
  <c r="FQ33" i="5"/>
  <c r="FO33" i="5"/>
  <c r="FN33" i="5"/>
  <c r="FM33" i="5"/>
  <c r="FL33" i="5"/>
  <c r="FK33" i="5"/>
  <c r="FJ33" i="5"/>
  <c r="FI33" i="5"/>
  <c r="FH33" i="5"/>
  <c r="FG33" i="5"/>
  <c r="FF33" i="5"/>
  <c r="FE33" i="5"/>
  <c r="FD33" i="5"/>
  <c r="FC33" i="5"/>
  <c r="FB33" i="5"/>
  <c r="FA33" i="5"/>
  <c r="EZ33" i="5"/>
  <c r="EX33" i="5"/>
  <c r="EW33" i="5"/>
  <c r="EV33" i="5"/>
  <c r="EU33" i="5"/>
  <c r="ET33" i="5"/>
  <c r="ES33" i="5"/>
  <c r="ER33" i="5"/>
  <c r="EQ33" i="5"/>
  <c r="EP33" i="5"/>
  <c r="EO33" i="5"/>
  <c r="EN33" i="5"/>
  <c r="EM33" i="5"/>
  <c r="EL33" i="5"/>
  <c r="EK33" i="5"/>
  <c r="EJ33" i="5"/>
  <c r="EI33" i="5"/>
  <c r="EG33" i="5"/>
  <c r="EF33" i="5"/>
  <c r="EE33" i="5"/>
  <c r="ED33" i="5"/>
  <c r="EC33" i="5"/>
  <c r="EB33" i="5"/>
  <c r="EA33" i="5"/>
  <c r="DZ33" i="5"/>
  <c r="DY33" i="5"/>
  <c r="DX33" i="5"/>
  <c r="DW33" i="5"/>
  <c r="DV33" i="5"/>
  <c r="DU33" i="5"/>
  <c r="DT33" i="5"/>
  <c r="DS33" i="5"/>
  <c r="DR33" i="5"/>
  <c r="DP33" i="5"/>
  <c r="DO33" i="5"/>
  <c r="DN33" i="5"/>
  <c r="DM33" i="5"/>
  <c r="DL33" i="5"/>
  <c r="DK33" i="5"/>
  <c r="DJ33" i="5"/>
  <c r="DI33" i="5"/>
  <c r="DH33" i="5"/>
  <c r="DG33" i="5"/>
  <c r="DF33" i="5"/>
  <c r="DE33" i="5"/>
  <c r="DD33" i="5"/>
  <c r="DC33" i="5"/>
  <c r="DB33" i="5"/>
  <c r="DA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AI32" i="5"/>
  <c r="AH32" i="5"/>
  <c r="R32" i="5"/>
  <c r="Q32" i="5"/>
  <c r="Q61" i="5" s="1"/>
  <c r="R132" i="21" s="1"/>
  <c r="AI31" i="5"/>
  <c r="AH31" i="5"/>
  <c r="Q60" i="5" s="1"/>
  <c r="R31" i="5"/>
  <c r="R60" i="5" s="1"/>
  <c r="S131" i="21" s="1"/>
  <c r="Q31" i="5"/>
  <c r="AI30" i="5"/>
  <c r="AH30" i="5"/>
  <c r="R30" i="5"/>
  <c r="R59" i="5" s="1"/>
  <c r="S130" i="21" s="1"/>
  <c r="Q30" i="5"/>
  <c r="AI29" i="5"/>
  <c r="AH29" i="5"/>
  <c r="R29" i="5"/>
  <c r="Q29" i="5"/>
  <c r="Q58" i="5" s="1"/>
  <c r="R129" i="21" s="1"/>
  <c r="AI28" i="5"/>
  <c r="R57" i="5" s="1"/>
  <c r="S128" i="21" s="1"/>
  <c r="AH28" i="5"/>
  <c r="Q57" i="5" s="1"/>
  <c r="R28" i="5"/>
  <c r="Q28" i="5"/>
  <c r="AI27" i="5"/>
  <c r="AH27" i="5"/>
  <c r="R27" i="5"/>
  <c r="R56" i="5" s="1"/>
  <c r="S127" i="21" s="1"/>
  <c r="Q27" i="5"/>
  <c r="AI26" i="5"/>
  <c r="AH26" i="5"/>
  <c r="R26" i="5"/>
  <c r="Q26" i="5"/>
  <c r="Q55" i="5" s="1"/>
  <c r="R126" i="21" s="1"/>
  <c r="AI25" i="5"/>
  <c r="R54" i="5" s="1"/>
  <c r="S125" i="21" s="1"/>
  <c r="AH25" i="5"/>
  <c r="Q54" i="5" s="1"/>
  <c r="R25" i="5"/>
  <c r="Q25" i="5"/>
  <c r="AI24" i="5"/>
  <c r="AH24" i="5"/>
  <c r="R24" i="5"/>
  <c r="R53" i="5" s="1"/>
  <c r="S124" i="21" s="1"/>
  <c r="Q24" i="5"/>
  <c r="AI23" i="5"/>
  <c r="AH23" i="5"/>
  <c r="R23" i="5"/>
  <c r="Q23" i="5"/>
  <c r="Q52" i="5" s="1"/>
  <c r="R123" i="21" s="1"/>
  <c r="AI22" i="5"/>
  <c r="R51" i="5" s="1"/>
  <c r="S122" i="21" s="1"/>
  <c r="AH22" i="5"/>
  <c r="Q51" i="5" s="1"/>
  <c r="R22" i="5"/>
  <c r="Q22" i="5"/>
  <c r="AI21" i="5"/>
  <c r="AH21" i="5"/>
  <c r="R21" i="5"/>
  <c r="R50" i="5" s="1"/>
  <c r="S121" i="21" s="1"/>
  <c r="Q21" i="5"/>
  <c r="AI20" i="5"/>
  <c r="AH20" i="5"/>
  <c r="R20" i="5"/>
  <c r="Q20" i="5"/>
  <c r="Q49" i="5" s="1"/>
  <c r="R120" i="21" s="1"/>
  <c r="AI19" i="5"/>
  <c r="R48" i="5" s="1"/>
  <c r="S119" i="21" s="1"/>
  <c r="AH19" i="5"/>
  <c r="Q48" i="5" s="1"/>
  <c r="R19" i="5"/>
  <c r="Q19" i="5"/>
  <c r="AI18" i="5"/>
  <c r="AH18" i="5"/>
  <c r="R18" i="5"/>
  <c r="R47" i="5" s="1"/>
  <c r="S118" i="21" s="1"/>
  <c r="Q18" i="5"/>
  <c r="AI17" i="5"/>
  <c r="AH17" i="5"/>
  <c r="R17" i="5"/>
  <c r="Q17" i="5"/>
  <c r="Q46" i="5" s="1"/>
  <c r="R117" i="21" s="1"/>
  <c r="AI16" i="5"/>
  <c r="AH16" i="5"/>
  <c r="Q45" i="5" s="1"/>
  <c r="R16" i="5"/>
  <c r="R45" i="5" s="1"/>
  <c r="S116" i="21" s="1"/>
  <c r="Q16" i="5"/>
  <c r="AI15" i="5"/>
  <c r="AH15" i="5"/>
  <c r="R15" i="5"/>
  <c r="R44" i="5" s="1"/>
  <c r="S115" i="21" s="1"/>
  <c r="Q15" i="5"/>
  <c r="AI14" i="5"/>
  <c r="AH14" i="5"/>
  <c r="R14" i="5"/>
  <c r="Q14" i="5"/>
  <c r="Q43" i="5" s="1"/>
  <c r="R114" i="21" s="1"/>
  <c r="AI13" i="5"/>
  <c r="R42" i="5" s="1"/>
  <c r="S113" i="21" s="1"/>
  <c r="AH13" i="5"/>
  <c r="Q42" i="5" s="1"/>
  <c r="R13" i="5"/>
  <c r="Q13" i="5"/>
  <c r="AI12" i="5"/>
  <c r="AH12" i="5"/>
  <c r="R12" i="5"/>
  <c r="R41" i="5" s="1"/>
  <c r="S112" i="21" s="1"/>
  <c r="Q12" i="5"/>
  <c r="AI11" i="5"/>
  <c r="AH11" i="5"/>
  <c r="R11" i="5"/>
  <c r="Q11" i="5"/>
  <c r="Q40" i="5" s="1"/>
  <c r="R111" i="21" s="1"/>
  <c r="AI10" i="5"/>
  <c r="R39" i="5" s="1"/>
  <c r="S110" i="21" s="1"/>
  <c r="AH10" i="5"/>
  <c r="Q39" i="5" s="1"/>
  <c r="R10" i="5"/>
  <c r="Q10" i="5"/>
  <c r="AI9" i="5"/>
  <c r="AH9" i="5"/>
  <c r="R9" i="5"/>
  <c r="R38" i="5" s="1"/>
  <c r="S109" i="21" s="1"/>
  <c r="Q9" i="5"/>
  <c r="AI8" i="5"/>
  <c r="AH8" i="5"/>
  <c r="AH33" i="5" s="1"/>
  <c r="R8" i="5"/>
  <c r="Q8" i="5"/>
  <c r="G111" i="4"/>
  <c r="G6" i="23" s="1"/>
  <c r="J6" i="23" s="1"/>
  <c r="F111" i="4"/>
  <c r="F6" i="23" s="1"/>
  <c r="E111" i="4"/>
  <c r="E6" i="23" s="1"/>
  <c r="D111" i="4"/>
  <c r="D6" i="23" s="1"/>
  <c r="C111" i="4"/>
  <c r="C6" i="23" s="1"/>
  <c r="B111" i="4"/>
  <c r="B6" i="23" s="1"/>
  <c r="CW90" i="4"/>
  <c r="I102" i="22" s="1"/>
  <c r="AC102" i="22" s="1"/>
  <c r="AD102" i="22" s="1"/>
  <c r="AE102" i="22" s="1"/>
  <c r="CV90" i="4"/>
  <c r="H102" i="22" s="1"/>
  <c r="U102" i="22" s="1"/>
  <c r="V102" i="22" s="1"/>
  <c r="W102" i="22" s="1"/>
  <c r="CU90" i="4"/>
  <c r="G102" i="22" s="1"/>
  <c r="CS90" i="4"/>
  <c r="CX90" i="4" s="1"/>
  <c r="J102" i="22" s="1"/>
  <c r="M102" i="22" s="1"/>
  <c r="N102" i="22" s="1"/>
  <c r="O102" i="22" s="1"/>
  <c r="CR90" i="4"/>
  <c r="E102" i="22" s="1"/>
  <c r="CQ90" i="4"/>
  <c r="D102" i="22" s="1"/>
  <c r="Q102" i="22" s="1"/>
  <c r="R102" i="22" s="1"/>
  <c r="S102" i="22" s="1"/>
  <c r="CP90" i="4"/>
  <c r="C102" i="22" s="1"/>
  <c r="B90" i="4"/>
  <c r="A90" i="4"/>
  <c r="A102" i="22" s="1"/>
  <c r="AF102" i="22" s="1"/>
  <c r="CW89" i="4"/>
  <c r="I101" i="22" s="1"/>
  <c r="AC101" i="22" s="1"/>
  <c r="AD101" i="22" s="1"/>
  <c r="AE101" i="22" s="1"/>
  <c r="CV89" i="4"/>
  <c r="H101" i="22" s="1"/>
  <c r="U101" i="22" s="1"/>
  <c r="V101" i="22" s="1"/>
  <c r="W101" i="22" s="1"/>
  <c r="CU89" i="4"/>
  <c r="G101" i="22" s="1"/>
  <c r="CS89" i="4"/>
  <c r="CT89" i="4" s="1"/>
  <c r="F101" i="22" s="1"/>
  <c r="Y101" i="22" s="1"/>
  <c r="Z101" i="22" s="1"/>
  <c r="AA101" i="22" s="1"/>
  <c r="CR89" i="4"/>
  <c r="E101" i="22" s="1"/>
  <c r="CQ89" i="4"/>
  <c r="D101" i="22" s="1"/>
  <c r="Q101" i="22" s="1"/>
  <c r="R101" i="22" s="1"/>
  <c r="S101" i="22" s="1"/>
  <c r="CP89" i="4"/>
  <c r="C101" i="22" s="1"/>
  <c r="B89" i="4"/>
  <c r="A89" i="4"/>
  <c r="A101" i="22" s="1"/>
  <c r="AF101" i="22" s="1"/>
  <c r="CW88" i="4"/>
  <c r="I100" i="22" s="1"/>
  <c r="AC100" i="22" s="1"/>
  <c r="AD100" i="22" s="1"/>
  <c r="AE100" i="22" s="1"/>
  <c r="CV88" i="4"/>
  <c r="H100" i="22" s="1"/>
  <c r="U100" i="22" s="1"/>
  <c r="V100" i="22" s="1"/>
  <c r="W100" i="22" s="1"/>
  <c r="CU88" i="4"/>
  <c r="G100" i="22" s="1"/>
  <c r="CT88" i="4"/>
  <c r="F100" i="22" s="1"/>
  <c r="Y100" i="22" s="1"/>
  <c r="Z100" i="22" s="1"/>
  <c r="AA100" i="22" s="1"/>
  <c r="CS88" i="4"/>
  <c r="CR88" i="4"/>
  <c r="E100" i="22" s="1"/>
  <c r="CQ88" i="4"/>
  <c r="D100" i="22" s="1"/>
  <c r="Q100" i="22" s="1"/>
  <c r="R100" i="22" s="1"/>
  <c r="S100" i="22" s="1"/>
  <c r="CP88" i="4"/>
  <c r="C100" i="22" s="1"/>
  <c r="B88" i="4"/>
  <c r="A88" i="4"/>
  <c r="A100" i="22" s="1"/>
  <c r="AF100" i="22" s="1"/>
  <c r="CX87" i="4"/>
  <c r="J99" i="22" s="1"/>
  <c r="M99" i="22" s="1"/>
  <c r="N99" i="22" s="1"/>
  <c r="O99" i="22" s="1"/>
  <c r="CW87" i="4"/>
  <c r="I99" i="22" s="1"/>
  <c r="AC99" i="22" s="1"/>
  <c r="AD99" i="22" s="1"/>
  <c r="AE99" i="22" s="1"/>
  <c r="CV87" i="4"/>
  <c r="H99" i="22" s="1"/>
  <c r="U99" i="22" s="1"/>
  <c r="V99" i="22" s="1"/>
  <c r="W99" i="22" s="1"/>
  <c r="CU87" i="4"/>
  <c r="G99" i="22" s="1"/>
  <c r="CS87" i="4"/>
  <c r="CT87" i="4" s="1"/>
  <c r="F99" i="22" s="1"/>
  <c r="Y99" i="22" s="1"/>
  <c r="Z99" i="22" s="1"/>
  <c r="AA99" i="22" s="1"/>
  <c r="CR87" i="4"/>
  <c r="E99" i="22" s="1"/>
  <c r="CQ87" i="4"/>
  <c r="D99" i="22" s="1"/>
  <c r="Q99" i="22" s="1"/>
  <c r="R99" i="22" s="1"/>
  <c r="S99" i="22" s="1"/>
  <c r="CP87" i="4"/>
  <c r="C99" i="22" s="1"/>
  <c r="B87" i="4"/>
  <c r="A87" i="4"/>
  <c r="A99" i="22" s="1"/>
  <c r="AF99" i="22" s="1"/>
  <c r="CX86" i="4"/>
  <c r="J98" i="22" s="1"/>
  <c r="M98" i="22" s="1"/>
  <c r="N98" i="22" s="1"/>
  <c r="O98" i="22" s="1"/>
  <c r="CW86" i="4"/>
  <c r="I98" i="22" s="1"/>
  <c r="AC98" i="22" s="1"/>
  <c r="AD98" i="22" s="1"/>
  <c r="AE98" i="22" s="1"/>
  <c r="CV86" i="4"/>
  <c r="H98" i="22" s="1"/>
  <c r="U98" i="22" s="1"/>
  <c r="V98" i="22" s="1"/>
  <c r="W98" i="22" s="1"/>
  <c r="CU86" i="4"/>
  <c r="G98" i="22" s="1"/>
  <c r="CS86" i="4"/>
  <c r="CT86" i="4" s="1"/>
  <c r="F98" i="22" s="1"/>
  <c r="Y98" i="22" s="1"/>
  <c r="Z98" i="22" s="1"/>
  <c r="AA98" i="22" s="1"/>
  <c r="CR86" i="4"/>
  <c r="E98" i="22" s="1"/>
  <c r="CQ86" i="4"/>
  <c r="D98" i="22" s="1"/>
  <c r="Q98" i="22" s="1"/>
  <c r="R98" i="22" s="1"/>
  <c r="S98" i="22" s="1"/>
  <c r="CP86" i="4"/>
  <c r="C98" i="22" s="1"/>
  <c r="B86" i="4"/>
  <c r="A86" i="4"/>
  <c r="A98" i="22" s="1"/>
  <c r="AF98" i="22" s="1"/>
  <c r="CW85" i="4"/>
  <c r="I97" i="22" s="1"/>
  <c r="AC97" i="22" s="1"/>
  <c r="AD97" i="22" s="1"/>
  <c r="AE97" i="22" s="1"/>
  <c r="CV85" i="4"/>
  <c r="H97" i="22" s="1"/>
  <c r="U97" i="22" s="1"/>
  <c r="V97" i="22" s="1"/>
  <c r="W97" i="22" s="1"/>
  <c r="CU85" i="4"/>
  <c r="G97" i="22" s="1"/>
  <c r="CS85" i="4"/>
  <c r="CT85" i="4" s="1"/>
  <c r="F97" i="22" s="1"/>
  <c r="Y97" i="22" s="1"/>
  <c r="Z97" i="22" s="1"/>
  <c r="AA97" i="22" s="1"/>
  <c r="CR85" i="4"/>
  <c r="E97" i="22" s="1"/>
  <c r="CQ85" i="4"/>
  <c r="D97" i="22" s="1"/>
  <c r="Q97" i="22" s="1"/>
  <c r="R97" i="22" s="1"/>
  <c r="S97" i="22" s="1"/>
  <c r="CP85" i="4"/>
  <c r="C97" i="22" s="1"/>
  <c r="B85" i="4"/>
  <c r="A85" i="4"/>
  <c r="A97" i="22" s="1"/>
  <c r="AF97" i="22" s="1"/>
  <c r="CW84" i="4"/>
  <c r="I96" i="22" s="1"/>
  <c r="AC96" i="22" s="1"/>
  <c r="AD96" i="22" s="1"/>
  <c r="AE96" i="22" s="1"/>
  <c r="CV84" i="4"/>
  <c r="H96" i="22" s="1"/>
  <c r="U96" i="22" s="1"/>
  <c r="V96" i="22" s="1"/>
  <c r="W96" i="22" s="1"/>
  <c r="CU84" i="4"/>
  <c r="CS84" i="4"/>
  <c r="CT84" i="4" s="1"/>
  <c r="F96" i="22" s="1"/>
  <c r="Y96" i="22" s="1"/>
  <c r="Z96" i="22" s="1"/>
  <c r="AA96" i="22" s="1"/>
  <c r="CR84" i="4"/>
  <c r="E96" i="22" s="1"/>
  <c r="CQ84" i="4"/>
  <c r="D96" i="22" s="1"/>
  <c r="Q96" i="22" s="1"/>
  <c r="R96" i="22" s="1"/>
  <c r="S96" i="22" s="1"/>
  <c r="CP84" i="4"/>
  <c r="C96" i="22" s="1"/>
  <c r="B84" i="4"/>
  <c r="A84" i="4"/>
  <c r="A96" i="22" s="1"/>
  <c r="AF96" i="22" s="1"/>
  <c r="CW83" i="4"/>
  <c r="I95" i="22" s="1"/>
  <c r="AC95" i="22" s="1"/>
  <c r="AD95" i="22" s="1"/>
  <c r="AE95" i="22" s="1"/>
  <c r="CV83" i="4"/>
  <c r="H95" i="22" s="1"/>
  <c r="U95" i="22" s="1"/>
  <c r="V95" i="22" s="1"/>
  <c r="W95" i="22" s="1"/>
  <c r="CU83" i="4"/>
  <c r="CS83" i="4"/>
  <c r="CT83" i="4" s="1"/>
  <c r="F95" i="22" s="1"/>
  <c r="Y95" i="22" s="1"/>
  <c r="Z95" i="22" s="1"/>
  <c r="AA95" i="22" s="1"/>
  <c r="CR83" i="4"/>
  <c r="E95" i="22" s="1"/>
  <c r="CQ83" i="4"/>
  <c r="D95" i="22" s="1"/>
  <c r="Q95" i="22" s="1"/>
  <c r="R95" i="22" s="1"/>
  <c r="S95" i="22" s="1"/>
  <c r="CP83" i="4"/>
  <c r="C95" i="22" s="1"/>
  <c r="B83" i="4"/>
  <c r="A83" i="4"/>
  <c r="A95" i="22" s="1"/>
  <c r="AF95" i="22" s="1"/>
  <c r="CW82" i="4"/>
  <c r="I94" i="22" s="1"/>
  <c r="AC94" i="22" s="1"/>
  <c r="AD94" i="22" s="1"/>
  <c r="AE94" i="22" s="1"/>
  <c r="CV82" i="4"/>
  <c r="H94" i="22" s="1"/>
  <c r="U94" i="22" s="1"/>
  <c r="V94" i="22" s="1"/>
  <c r="W94" i="22" s="1"/>
  <c r="CU82" i="4"/>
  <c r="G94" i="22" s="1"/>
  <c r="CT82" i="4"/>
  <c r="F94" i="22" s="1"/>
  <c r="Y94" i="22" s="1"/>
  <c r="Z94" i="22" s="1"/>
  <c r="AA94" i="22" s="1"/>
  <c r="CS82" i="4"/>
  <c r="CR82" i="4"/>
  <c r="E94" i="22" s="1"/>
  <c r="CQ82" i="4"/>
  <c r="D94" i="22" s="1"/>
  <c r="Q94" i="22" s="1"/>
  <c r="R94" i="22" s="1"/>
  <c r="S94" i="22" s="1"/>
  <c r="CP82" i="4"/>
  <c r="C94" i="22" s="1"/>
  <c r="B82" i="4"/>
  <c r="A82" i="4"/>
  <c r="A94" i="22" s="1"/>
  <c r="AF94" i="22" s="1"/>
  <c r="CW81" i="4"/>
  <c r="I93" i="22" s="1"/>
  <c r="AC93" i="22" s="1"/>
  <c r="AD93" i="22" s="1"/>
  <c r="AE93" i="22" s="1"/>
  <c r="CV81" i="4"/>
  <c r="H93" i="22" s="1"/>
  <c r="U93" i="22" s="1"/>
  <c r="V93" i="22" s="1"/>
  <c r="W93" i="22" s="1"/>
  <c r="CU81" i="4"/>
  <c r="G93" i="22" s="1"/>
  <c r="CS81" i="4"/>
  <c r="CT81" i="4" s="1"/>
  <c r="F93" i="22" s="1"/>
  <c r="Y93" i="22" s="1"/>
  <c r="Z93" i="22" s="1"/>
  <c r="AA93" i="22" s="1"/>
  <c r="CR81" i="4"/>
  <c r="E93" i="22" s="1"/>
  <c r="CQ81" i="4"/>
  <c r="D93" i="22" s="1"/>
  <c r="Q93" i="22" s="1"/>
  <c r="R93" i="22" s="1"/>
  <c r="S93" i="22" s="1"/>
  <c r="CP81" i="4"/>
  <c r="C93" i="22" s="1"/>
  <c r="B81" i="4"/>
  <c r="A81" i="4"/>
  <c r="A93" i="22" s="1"/>
  <c r="AF93" i="22" s="1"/>
  <c r="CW80" i="4"/>
  <c r="I92" i="22" s="1"/>
  <c r="AC92" i="22" s="1"/>
  <c r="AD92" i="22" s="1"/>
  <c r="AE92" i="22" s="1"/>
  <c r="CV80" i="4"/>
  <c r="H92" i="22" s="1"/>
  <c r="U92" i="22" s="1"/>
  <c r="V92" i="22" s="1"/>
  <c r="W92" i="22" s="1"/>
  <c r="CU80" i="4"/>
  <c r="G92" i="22" s="1"/>
  <c r="CS80" i="4"/>
  <c r="CT80" i="4" s="1"/>
  <c r="F92" i="22" s="1"/>
  <c r="Y92" i="22" s="1"/>
  <c r="Z92" i="22" s="1"/>
  <c r="AA92" i="22" s="1"/>
  <c r="CR80" i="4"/>
  <c r="E92" i="22" s="1"/>
  <c r="CQ80" i="4"/>
  <c r="D92" i="22" s="1"/>
  <c r="Q92" i="22" s="1"/>
  <c r="R92" i="22" s="1"/>
  <c r="S92" i="22" s="1"/>
  <c r="CP80" i="4"/>
  <c r="C92" i="22" s="1"/>
  <c r="B80" i="4"/>
  <c r="A80" i="4"/>
  <c r="A92" i="22" s="1"/>
  <c r="AF92" i="22" s="1"/>
  <c r="CW79" i="4"/>
  <c r="I91" i="22" s="1"/>
  <c r="AC91" i="22" s="1"/>
  <c r="AD91" i="22" s="1"/>
  <c r="AE91" i="22" s="1"/>
  <c r="CV79" i="4"/>
  <c r="H91" i="22" s="1"/>
  <c r="U91" i="22" s="1"/>
  <c r="V91" i="22" s="1"/>
  <c r="W91" i="22" s="1"/>
  <c r="CU79" i="4"/>
  <c r="CS79" i="4"/>
  <c r="CT79" i="4" s="1"/>
  <c r="F91" i="22" s="1"/>
  <c r="Y91" i="22" s="1"/>
  <c r="Z91" i="22" s="1"/>
  <c r="AA91" i="22" s="1"/>
  <c r="CR79" i="4"/>
  <c r="E91" i="22" s="1"/>
  <c r="CQ79" i="4"/>
  <c r="D91" i="22" s="1"/>
  <c r="Q91" i="22" s="1"/>
  <c r="R91" i="22" s="1"/>
  <c r="S91" i="22" s="1"/>
  <c r="CP79" i="4"/>
  <c r="C91" i="22" s="1"/>
  <c r="B79" i="4"/>
  <c r="A79" i="4"/>
  <c r="A91" i="22" s="1"/>
  <c r="AF91" i="22" s="1"/>
  <c r="CW78" i="4"/>
  <c r="I90" i="22" s="1"/>
  <c r="AC90" i="22" s="1"/>
  <c r="AD90" i="22" s="1"/>
  <c r="AE90" i="22" s="1"/>
  <c r="CV78" i="4"/>
  <c r="H90" i="22" s="1"/>
  <c r="U90" i="22" s="1"/>
  <c r="V90" i="22" s="1"/>
  <c r="W90" i="22" s="1"/>
  <c r="CU78" i="4"/>
  <c r="G90" i="22" s="1"/>
  <c r="CS78" i="4"/>
  <c r="CT78" i="4" s="1"/>
  <c r="F90" i="22" s="1"/>
  <c r="Y90" i="22" s="1"/>
  <c r="Z90" i="22" s="1"/>
  <c r="AA90" i="22" s="1"/>
  <c r="CR78" i="4"/>
  <c r="E90" i="22" s="1"/>
  <c r="CQ78" i="4"/>
  <c r="D90" i="22" s="1"/>
  <c r="Q90" i="22" s="1"/>
  <c r="R90" i="22" s="1"/>
  <c r="S90" i="22" s="1"/>
  <c r="CP78" i="4"/>
  <c r="C90" i="22" s="1"/>
  <c r="B78" i="4"/>
  <c r="A78" i="4"/>
  <c r="A90" i="22" s="1"/>
  <c r="AF90" i="22" s="1"/>
  <c r="CW77" i="4"/>
  <c r="I89" i="22" s="1"/>
  <c r="AC89" i="22" s="1"/>
  <c r="AD89" i="22" s="1"/>
  <c r="AE89" i="22" s="1"/>
  <c r="CV77" i="4"/>
  <c r="H89" i="22" s="1"/>
  <c r="U89" i="22" s="1"/>
  <c r="V89" i="22" s="1"/>
  <c r="W89" i="22" s="1"/>
  <c r="CU77" i="4"/>
  <c r="G89" i="22" s="1"/>
  <c r="CS77" i="4"/>
  <c r="CT77" i="4" s="1"/>
  <c r="F89" i="22" s="1"/>
  <c r="Y89" i="22" s="1"/>
  <c r="Z89" i="22" s="1"/>
  <c r="AA89" i="22" s="1"/>
  <c r="CR77" i="4"/>
  <c r="E89" i="22" s="1"/>
  <c r="CQ77" i="4"/>
  <c r="D89" i="22" s="1"/>
  <c r="Q89" i="22" s="1"/>
  <c r="R89" i="22" s="1"/>
  <c r="S89" i="22" s="1"/>
  <c r="CP77" i="4"/>
  <c r="C89" i="22" s="1"/>
  <c r="B77" i="4"/>
  <c r="A77" i="4"/>
  <c r="A89" i="22" s="1"/>
  <c r="AF89" i="22" s="1"/>
  <c r="CX76" i="4"/>
  <c r="J88" i="22" s="1"/>
  <c r="M88" i="22" s="1"/>
  <c r="N88" i="22" s="1"/>
  <c r="O88" i="22" s="1"/>
  <c r="CW76" i="4"/>
  <c r="I88" i="22" s="1"/>
  <c r="AC88" i="22" s="1"/>
  <c r="AD88" i="22" s="1"/>
  <c r="AE88" i="22" s="1"/>
  <c r="CV76" i="4"/>
  <c r="H88" i="22" s="1"/>
  <c r="U88" i="22" s="1"/>
  <c r="V88" i="22" s="1"/>
  <c r="W88" i="22" s="1"/>
  <c r="CU76" i="4"/>
  <c r="G88" i="22" s="1"/>
  <c r="CS76" i="4"/>
  <c r="CT76" i="4" s="1"/>
  <c r="F88" i="22" s="1"/>
  <c r="Y88" i="22" s="1"/>
  <c r="Z88" i="22" s="1"/>
  <c r="AA88" i="22" s="1"/>
  <c r="CR76" i="4"/>
  <c r="E88" i="22" s="1"/>
  <c r="CQ76" i="4"/>
  <c r="D88" i="22" s="1"/>
  <c r="Q88" i="22" s="1"/>
  <c r="R88" i="22" s="1"/>
  <c r="S88" i="22" s="1"/>
  <c r="CP76" i="4"/>
  <c r="C88" i="22" s="1"/>
  <c r="B76" i="4"/>
  <c r="A76" i="4"/>
  <c r="A88" i="22" s="1"/>
  <c r="AF88" i="22" s="1"/>
  <c r="CX75" i="4"/>
  <c r="J87" i="22" s="1"/>
  <c r="M87" i="22" s="1"/>
  <c r="N87" i="22" s="1"/>
  <c r="O87" i="22" s="1"/>
  <c r="CW75" i="4"/>
  <c r="I87" i="22" s="1"/>
  <c r="AC87" i="22" s="1"/>
  <c r="AD87" i="22" s="1"/>
  <c r="AE87" i="22" s="1"/>
  <c r="CV75" i="4"/>
  <c r="H87" i="22" s="1"/>
  <c r="U87" i="22" s="1"/>
  <c r="V87" i="22" s="1"/>
  <c r="W87" i="22" s="1"/>
  <c r="CU75" i="4"/>
  <c r="G87" i="22" s="1"/>
  <c r="CS75" i="4"/>
  <c r="CT75" i="4" s="1"/>
  <c r="F87" i="22" s="1"/>
  <c r="Y87" i="22" s="1"/>
  <c r="Z87" i="22" s="1"/>
  <c r="AA87" i="22" s="1"/>
  <c r="CR75" i="4"/>
  <c r="E87" i="22" s="1"/>
  <c r="CQ75" i="4"/>
  <c r="D87" i="22" s="1"/>
  <c r="Q87" i="22" s="1"/>
  <c r="R87" i="22" s="1"/>
  <c r="S87" i="22" s="1"/>
  <c r="CP75" i="4"/>
  <c r="C87" i="22" s="1"/>
  <c r="B75" i="4"/>
  <c r="A75" i="4"/>
  <c r="A87" i="22" s="1"/>
  <c r="AF87" i="22" s="1"/>
  <c r="CX74" i="4"/>
  <c r="J86" i="22" s="1"/>
  <c r="M86" i="22" s="1"/>
  <c r="N86" i="22" s="1"/>
  <c r="O86" i="22" s="1"/>
  <c r="CW74" i="4"/>
  <c r="I86" i="22" s="1"/>
  <c r="AC86" i="22" s="1"/>
  <c r="AD86" i="22" s="1"/>
  <c r="AE86" i="22" s="1"/>
  <c r="CV74" i="4"/>
  <c r="H86" i="22" s="1"/>
  <c r="U86" i="22" s="1"/>
  <c r="V86" i="22" s="1"/>
  <c r="W86" i="22" s="1"/>
  <c r="CU74" i="4"/>
  <c r="G86" i="22" s="1"/>
  <c r="CS74" i="4"/>
  <c r="CT74" i="4" s="1"/>
  <c r="F86" i="22" s="1"/>
  <c r="Y86" i="22" s="1"/>
  <c r="Z86" i="22" s="1"/>
  <c r="AA86" i="22" s="1"/>
  <c r="CR74" i="4"/>
  <c r="E86" i="22" s="1"/>
  <c r="CQ74" i="4"/>
  <c r="D86" i="22" s="1"/>
  <c r="Q86" i="22" s="1"/>
  <c r="R86" i="22" s="1"/>
  <c r="S86" i="22" s="1"/>
  <c r="CP74" i="4"/>
  <c r="C86" i="22" s="1"/>
  <c r="B74" i="4"/>
  <c r="A74" i="4"/>
  <c r="A86" i="22" s="1"/>
  <c r="AF86" i="22" s="1"/>
  <c r="CW73" i="4"/>
  <c r="I85" i="22" s="1"/>
  <c r="AC85" i="22" s="1"/>
  <c r="AD85" i="22" s="1"/>
  <c r="AE85" i="22" s="1"/>
  <c r="CV73" i="4"/>
  <c r="H85" i="22" s="1"/>
  <c r="U85" i="22" s="1"/>
  <c r="V85" i="22" s="1"/>
  <c r="W85" i="22" s="1"/>
  <c r="CU73" i="4"/>
  <c r="G85" i="22" s="1"/>
  <c r="CS73" i="4"/>
  <c r="CT73" i="4" s="1"/>
  <c r="F85" i="22" s="1"/>
  <c r="Y85" i="22" s="1"/>
  <c r="Z85" i="22" s="1"/>
  <c r="AA85" i="22" s="1"/>
  <c r="CR73" i="4"/>
  <c r="E85" i="22" s="1"/>
  <c r="CQ73" i="4"/>
  <c r="D85" i="22" s="1"/>
  <c r="Q85" i="22" s="1"/>
  <c r="R85" i="22" s="1"/>
  <c r="S85" i="22" s="1"/>
  <c r="CP73" i="4"/>
  <c r="C85" i="22" s="1"/>
  <c r="B73" i="4"/>
  <c r="A73" i="4"/>
  <c r="A85" i="22" s="1"/>
  <c r="AF85" i="22" s="1"/>
  <c r="CW72" i="4"/>
  <c r="I84" i="22" s="1"/>
  <c r="AC84" i="22" s="1"/>
  <c r="AD84" i="22" s="1"/>
  <c r="AE84" i="22" s="1"/>
  <c r="CV72" i="4"/>
  <c r="H84" i="22" s="1"/>
  <c r="U84" i="22" s="1"/>
  <c r="V84" i="22" s="1"/>
  <c r="W84" i="22" s="1"/>
  <c r="CU72" i="4"/>
  <c r="CS72" i="4"/>
  <c r="CT72" i="4" s="1"/>
  <c r="F84" i="22" s="1"/>
  <c r="Y84" i="22" s="1"/>
  <c r="Z84" i="22" s="1"/>
  <c r="AA84" i="22" s="1"/>
  <c r="CR72" i="4"/>
  <c r="E84" i="22" s="1"/>
  <c r="CQ72" i="4"/>
  <c r="D84" i="22" s="1"/>
  <c r="Q84" i="22" s="1"/>
  <c r="R84" i="22" s="1"/>
  <c r="S84" i="22" s="1"/>
  <c r="CP72" i="4"/>
  <c r="C84" i="22" s="1"/>
  <c r="B72" i="4"/>
  <c r="A72" i="4"/>
  <c r="A84" i="22" s="1"/>
  <c r="AF84" i="22" s="1"/>
  <c r="CW71" i="4"/>
  <c r="I83" i="22" s="1"/>
  <c r="AC83" i="22" s="1"/>
  <c r="AD83" i="22" s="1"/>
  <c r="AE83" i="22" s="1"/>
  <c r="CV71" i="4"/>
  <c r="H83" i="22" s="1"/>
  <c r="U83" i="22" s="1"/>
  <c r="V83" i="22" s="1"/>
  <c r="W83" i="22" s="1"/>
  <c r="CU71" i="4"/>
  <c r="CS71" i="4"/>
  <c r="CT71" i="4" s="1"/>
  <c r="CR71" i="4"/>
  <c r="E83" i="22" s="1"/>
  <c r="CQ71" i="4"/>
  <c r="D83" i="22" s="1"/>
  <c r="Q83" i="22" s="1"/>
  <c r="R83" i="22" s="1"/>
  <c r="S83" i="22" s="1"/>
  <c r="CP71" i="4"/>
  <c r="C83" i="22" s="1"/>
  <c r="B71" i="4"/>
  <c r="A71" i="4"/>
  <c r="A83" i="22" s="1"/>
  <c r="AF83" i="22" s="1"/>
  <c r="CW70" i="4"/>
  <c r="I82" i="22" s="1"/>
  <c r="AC82" i="22" s="1"/>
  <c r="AD82" i="22" s="1"/>
  <c r="AE82" i="22" s="1"/>
  <c r="CV70" i="4"/>
  <c r="H82" i="22" s="1"/>
  <c r="U82" i="22" s="1"/>
  <c r="V82" i="22" s="1"/>
  <c r="W82" i="22" s="1"/>
  <c r="CU70" i="4"/>
  <c r="G82" i="22" s="1"/>
  <c r="CT70" i="4"/>
  <c r="F82" i="22" s="1"/>
  <c r="Y82" i="22" s="1"/>
  <c r="Z82" i="22" s="1"/>
  <c r="AA82" i="22" s="1"/>
  <c r="CS70" i="4"/>
  <c r="CR70" i="4"/>
  <c r="E82" i="22" s="1"/>
  <c r="CQ70" i="4"/>
  <c r="D82" i="22" s="1"/>
  <c r="Q82" i="22" s="1"/>
  <c r="R82" i="22" s="1"/>
  <c r="S82" i="22" s="1"/>
  <c r="CP70" i="4"/>
  <c r="C82" i="22" s="1"/>
  <c r="B70" i="4"/>
  <c r="A70" i="4"/>
  <c r="A82" i="22" s="1"/>
  <c r="AF82" i="22" s="1"/>
  <c r="CW69" i="4"/>
  <c r="I81" i="22" s="1"/>
  <c r="AC81" i="22" s="1"/>
  <c r="AD81" i="22" s="1"/>
  <c r="AE81" i="22" s="1"/>
  <c r="CV69" i="4"/>
  <c r="H81" i="22" s="1"/>
  <c r="U81" i="22" s="1"/>
  <c r="V81" i="22" s="1"/>
  <c r="W81" i="22" s="1"/>
  <c r="CU69" i="4"/>
  <c r="G81" i="22" s="1"/>
  <c r="CS69" i="4"/>
  <c r="CT69" i="4" s="1"/>
  <c r="F81" i="22" s="1"/>
  <c r="Y81" i="22" s="1"/>
  <c r="Z81" i="22" s="1"/>
  <c r="AA81" i="22" s="1"/>
  <c r="CR69" i="4"/>
  <c r="E81" i="22" s="1"/>
  <c r="CQ69" i="4"/>
  <c r="D81" i="22" s="1"/>
  <c r="Q81" i="22" s="1"/>
  <c r="R81" i="22" s="1"/>
  <c r="S81" i="22" s="1"/>
  <c r="CP69" i="4"/>
  <c r="C81" i="22" s="1"/>
  <c r="B69" i="4"/>
  <c r="A69" i="4"/>
  <c r="A81" i="22" s="1"/>
  <c r="AF81" i="22" s="1"/>
  <c r="CW68" i="4"/>
  <c r="I80" i="22" s="1"/>
  <c r="AC80" i="22" s="1"/>
  <c r="AD80" i="22" s="1"/>
  <c r="AE80" i="22" s="1"/>
  <c r="CV68" i="4"/>
  <c r="H80" i="22" s="1"/>
  <c r="U80" i="22" s="1"/>
  <c r="V80" i="22" s="1"/>
  <c r="W80" i="22" s="1"/>
  <c r="CU68" i="4"/>
  <c r="G80" i="22" s="1"/>
  <c r="CS68" i="4"/>
  <c r="CT68" i="4" s="1"/>
  <c r="F80" i="22" s="1"/>
  <c r="Y80" i="22" s="1"/>
  <c r="Z80" i="22" s="1"/>
  <c r="AA80" i="22" s="1"/>
  <c r="CR68" i="4"/>
  <c r="E80" i="22" s="1"/>
  <c r="CQ68" i="4"/>
  <c r="D80" i="22" s="1"/>
  <c r="Q80" i="22" s="1"/>
  <c r="R80" i="22" s="1"/>
  <c r="S80" i="22" s="1"/>
  <c r="CP68" i="4"/>
  <c r="C80" i="22" s="1"/>
  <c r="B68" i="4"/>
  <c r="A68" i="4"/>
  <c r="A80" i="22" s="1"/>
  <c r="AF80" i="22" s="1"/>
  <c r="CW67" i="4"/>
  <c r="I79" i="22" s="1"/>
  <c r="AC79" i="22" s="1"/>
  <c r="AD79" i="22" s="1"/>
  <c r="AE79" i="22" s="1"/>
  <c r="CV67" i="4"/>
  <c r="H79" i="22" s="1"/>
  <c r="U79" i="22" s="1"/>
  <c r="V79" i="22" s="1"/>
  <c r="W79" i="22" s="1"/>
  <c r="CU67" i="4"/>
  <c r="CS67" i="4"/>
  <c r="CT67" i="4" s="1"/>
  <c r="F79" i="22" s="1"/>
  <c r="Y79" i="22" s="1"/>
  <c r="Z79" i="22" s="1"/>
  <c r="AA79" i="22" s="1"/>
  <c r="CR67" i="4"/>
  <c r="E79" i="22" s="1"/>
  <c r="CQ67" i="4"/>
  <c r="D79" i="22" s="1"/>
  <c r="Q79" i="22" s="1"/>
  <c r="R79" i="22" s="1"/>
  <c r="S79" i="22" s="1"/>
  <c r="CP67" i="4"/>
  <c r="C79" i="22" s="1"/>
  <c r="B67" i="4"/>
  <c r="A67" i="4"/>
  <c r="A79" i="22" s="1"/>
  <c r="AF79" i="22" s="1"/>
  <c r="CW66" i="4"/>
  <c r="I78" i="22" s="1"/>
  <c r="AC78" i="22" s="1"/>
  <c r="AD78" i="22" s="1"/>
  <c r="AE78" i="22" s="1"/>
  <c r="CV66" i="4"/>
  <c r="H78" i="22" s="1"/>
  <c r="U78" i="22" s="1"/>
  <c r="V78" i="22" s="1"/>
  <c r="W78" i="22" s="1"/>
  <c r="CU66" i="4"/>
  <c r="G78" i="22" s="1"/>
  <c r="CT66" i="4"/>
  <c r="F78" i="22" s="1"/>
  <c r="Y78" i="22" s="1"/>
  <c r="Z78" i="22" s="1"/>
  <c r="AA78" i="22" s="1"/>
  <c r="CS66" i="4"/>
  <c r="CR66" i="4"/>
  <c r="E78" i="22" s="1"/>
  <c r="CQ66" i="4"/>
  <c r="D78" i="22" s="1"/>
  <c r="Q78" i="22" s="1"/>
  <c r="R78" i="22" s="1"/>
  <c r="S78" i="22" s="1"/>
  <c r="CP66" i="4"/>
  <c r="B66" i="4"/>
  <c r="A66" i="4"/>
  <c r="A78" i="22" s="1"/>
  <c r="AF78" i="22" s="1"/>
  <c r="P61" i="4"/>
  <c r="Q107" i="21" s="1"/>
  <c r="O61" i="4"/>
  <c r="P107" i="21" s="1"/>
  <c r="N61" i="4"/>
  <c r="O107" i="21" s="1"/>
  <c r="M61" i="4"/>
  <c r="N107" i="21" s="1"/>
  <c r="L61" i="4"/>
  <c r="M107" i="21" s="1"/>
  <c r="AS107" i="21" s="1"/>
  <c r="AT107" i="21" s="1"/>
  <c r="AU107" i="21" s="1"/>
  <c r="K61" i="4"/>
  <c r="L107" i="21" s="1"/>
  <c r="J61" i="4"/>
  <c r="K107" i="21" s="1"/>
  <c r="I61" i="4"/>
  <c r="J107" i="21" s="1"/>
  <c r="AK107" i="21" s="1"/>
  <c r="AL107" i="21" s="1"/>
  <c r="AM107" i="21" s="1"/>
  <c r="H61" i="4"/>
  <c r="I107" i="21" s="1"/>
  <c r="AG107" i="21" s="1"/>
  <c r="AH107" i="21" s="1"/>
  <c r="AI107" i="21" s="1"/>
  <c r="G61" i="4"/>
  <c r="H107" i="21" s="1"/>
  <c r="F61" i="4"/>
  <c r="G107" i="21" s="1"/>
  <c r="E61" i="4"/>
  <c r="D61" i="4"/>
  <c r="E107" i="21" s="1"/>
  <c r="AW107" i="21" s="1"/>
  <c r="AX107" i="21" s="1"/>
  <c r="AY107" i="21" s="1"/>
  <c r="C61" i="4"/>
  <c r="D107" i="21" s="1"/>
  <c r="B61" i="4"/>
  <c r="B107" i="21" s="1"/>
  <c r="A61" i="4"/>
  <c r="A107" i="21" s="1"/>
  <c r="P60" i="4"/>
  <c r="Q106" i="21" s="1"/>
  <c r="O60" i="4"/>
  <c r="P106" i="21" s="1"/>
  <c r="N60" i="4"/>
  <c r="O106" i="21" s="1"/>
  <c r="M60" i="4"/>
  <c r="N106" i="21" s="1"/>
  <c r="L60" i="4"/>
  <c r="M106" i="21" s="1"/>
  <c r="AS106" i="21" s="1"/>
  <c r="AT106" i="21" s="1"/>
  <c r="AU106" i="21" s="1"/>
  <c r="K60" i="4"/>
  <c r="L106" i="21" s="1"/>
  <c r="J60" i="4"/>
  <c r="K106" i="21" s="1"/>
  <c r="I60" i="4"/>
  <c r="J106" i="21" s="1"/>
  <c r="AK106" i="21" s="1"/>
  <c r="AL106" i="21" s="1"/>
  <c r="AM106" i="21" s="1"/>
  <c r="H60" i="4"/>
  <c r="I106" i="21" s="1"/>
  <c r="AG106" i="21" s="1"/>
  <c r="AH106" i="21" s="1"/>
  <c r="AI106" i="21" s="1"/>
  <c r="G60" i="4"/>
  <c r="H106" i="21" s="1"/>
  <c r="F60" i="4"/>
  <c r="G106" i="21" s="1"/>
  <c r="E60" i="4"/>
  <c r="D60" i="4"/>
  <c r="E106" i="21" s="1"/>
  <c r="AW106" i="21" s="1"/>
  <c r="AX106" i="21" s="1"/>
  <c r="AY106" i="21" s="1"/>
  <c r="C60" i="4"/>
  <c r="D106" i="21" s="1"/>
  <c r="B60" i="4"/>
  <c r="B106" i="21" s="1"/>
  <c r="A60" i="4"/>
  <c r="A106" i="21" s="1"/>
  <c r="P59" i="4"/>
  <c r="Q105" i="21" s="1"/>
  <c r="O59" i="4"/>
  <c r="P105" i="21" s="1"/>
  <c r="N59" i="4"/>
  <c r="O105" i="21" s="1"/>
  <c r="M59" i="4"/>
  <c r="N105" i="21" s="1"/>
  <c r="L59" i="4"/>
  <c r="M105" i="21" s="1"/>
  <c r="AS105" i="21" s="1"/>
  <c r="AT105" i="21" s="1"/>
  <c r="AU105" i="21" s="1"/>
  <c r="K59" i="4"/>
  <c r="L105" i="21" s="1"/>
  <c r="J59" i="4"/>
  <c r="K105" i="21" s="1"/>
  <c r="I59" i="4"/>
  <c r="J105" i="21" s="1"/>
  <c r="AK105" i="21" s="1"/>
  <c r="AL105" i="21" s="1"/>
  <c r="AM105" i="21" s="1"/>
  <c r="H59" i="4"/>
  <c r="I105" i="21" s="1"/>
  <c r="AG105" i="21" s="1"/>
  <c r="AH105" i="21" s="1"/>
  <c r="AI105" i="21" s="1"/>
  <c r="G59" i="4"/>
  <c r="H105" i="21" s="1"/>
  <c r="F59" i="4"/>
  <c r="G105" i="21" s="1"/>
  <c r="E59" i="4"/>
  <c r="F105" i="21" s="1"/>
  <c r="AO105" i="21" s="1"/>
  <c r="AP105" i="21" s="1"/>
  <c r="AQ105" i="21" s="1"/>
  <c r="D59" i="4"/>
  <c r="E105" i="21" s="1"/>
  <c r="AW105" i="21" s="1"/>
  <c r="AX105" i="21" s="1"/>
  <c r="AY105" i="21" s="1"/>
  <c r="C59" i="4"/>
  <c r="D105" i="21" s="1"/>
  <c r="B59" i="4"/>
  <c r="B105" i="21" s="1"/>
  <c r="A59" i="4"/>
  <c r="A105" i="21" s="1"/>
  <c r="R58" i="4"/>
  <c r="S104" i="21" s="1"/>
  <c r="P58" i="4"/>
  <c r="Q104" i="21" s="1"/>
  <c r="O58" i="4"/>
  <c r="P104" i="21" s="1"/>
  <c r="N58" i="4"/>
  <c r="O104" i="21" s="1"/>
  <c r="M58" i="4"/>
  <c r="N104" i="21" s="1"/>
  <c r="L58" i="4"/>
  <c r="M104" i="21" s="1"/>
  <c r="AS104" i="21" s="1"/>
  <c r="AT104" i="21" s="1"/>
  <c r="AU104" i="21" s="1"/>
  <c r="K58" i="4"/>
  <c r="L104" i="21" s="1"/>
  <c r="J58" i="4"/>
  <c r="K104" i="21" s="1"/>
  <c r="I58" i="4"/>
  <c r="J104" i="21" s="1"/>
  <c r="AK104" i="21" s="1"/>
  <c r="AL104" i="21" s="1"/>
  <c r="AM104" i="21" s="1"/>
  <c r="H58" i="4"/>
  <c r="I104" i="21" s="1"/>
  <c r="AG104" i="21" s="1"/>
  <c r="AH104" i="21" s="1"/>
  <c r="AI104" i="21" s="1"/>
  <c r="G58" i="4"/>
  <c r="H104" i="21" s="1"/>
  <c r="F58" i="4"/>
  <c r="G104" i="21" s="1"/>
  <c r="E58" i="4"/>
  <c r="D58" i="4"/>
  <c r="E104" i="21" s="1"/>
  <c r="AW104" i="21" s="1"/>
  <c r="AX104" i="21" s="1"/>
  <c r="AY104" i="21" s="1"/>
  <c r="C58" i="4"/>
  <c r="D104" i="21" s="1"/>
  <c r="B58" i="4"/>
  <c r="B104" i="21" s="1"/>
  <c r="A58" i="4"/>
  <c r="A104" i="21" s="1"/>
  <c r="P57" i="4"/>
  <c r="Q103" i="21" s="1"/>
  <c r="O57" i="4"/>
  <c r="P103" i="21" s="1"/>
  <c r="N57" i="4"/>
  <c r="O103" i="21" s="1"/>
  <c r="M57" i="4"/>
  <c r="N103" i="21" s="1"/>
  <c r="L57" i="4"/>
  <c r="M103" i="21" s="1"/>
  <c r="AS103" i="21" s="1"/>
  <c r="AT103" i="21" s="1"/>
  <c r="AU103" i="21" s="1"/>
  <c r="K57" i="4"/>
  <c r="L103" i="21" s="1"/>
  <c r="J57" i="4"/>
  <c r="K103" i="21" s="1"/>
  <c r="I57" i="4"/>
  <c r="J103" i="21" s="1"/>
  <c r="AK103" i="21" s="1"/>
  <c r="AL103" i="21" s="1"/>
  <c r="AM103" i="21" s="1"/>
  <c r="H57" i="4"/>
  <c r="I103" i="21" s="1"/>
  <c r="AG103" i="21" s="1"/>
  <c r="AH103" i="21" s="1"/>
  <c r="AI103" i="21" s="1"/>
  <c r="G57" i="4"/>
  <c r="H103" i="21" s="1"/>
  <c r="F57" i="4"/>
  <c r="G103" i="21" s="1"/>
  <c r="E57" i="4"/>
  <c r="D57" i="4"/>
  <c r="E103" i="21" s="1"/>
  <c r="AW103" i="21" s="1"/>
  <c r="AX103" i="21" s="1"/>
  <c r="AY103" i="21" s="1"/>
  <c r="C57" i="4"/>
  <c r="D103" i="21" s="1"/>
  <c r="B57" i="4"/>
  <c r="B103" i="21" s="1"/>
  <c r="A57" i="4"/>
  <c r="A103" i="21" s="1"/>
  <c r="P56" i="4"/>
  <c r="Q102" i="21" s="1"/>
  <c r="O56" i="4"/>
  <c r="P102" i="21" s="1"/>
  <c r="N56" i="4"/>
  <c r="O102" i="21" s="1"/>
  <c r="M56" i="4"/>
  <c r="N102" i="21" s="1"/>
  <c r="L56" i="4"/>
  <c r="M102" i="21" s="1"/>
  <c r="AS102" i="21" s="1"/>
  <c r="AT102" i="21" s="1"/>
  <c r="AU102" i="21" s="1"/>
  <c r="K56" i="4"/>
  <c r="L102" i="21" s="1"/>
  <c r="J56" i="4"/>
  <c r="K102" i="21" s="1"/>
  <c r="I56" i="4"/>
  <c r="J102" i="21" s="1"/>
  <c r="AK102" i="21" s="1"/>
  <c r="AL102" i="21" s="1"/>
  <c r="AM102" i="21" s="1"/>
  <c r="H56" i="4"/>
  <c r="I102" i="21" s="1"/>
  <c r="AG102" i="21" s="1"/>
  <c r="AH102" i="21" s="1"/>
  <c r="AI102" i="21" s="1"/>
  <c r="G56" i="4"/>
  <c r="H102" i="21" s="1"/>
  <c r="F56" i="4"/>
  <c r="G102" i="21" s="1"/>
  <c r="E56" i="4"/>
  <c r="F102" i="21" s="1"/>
  <c r="AO102" i="21" s="1"/>
  <c r="AP102" i="21" s="1"/>
  <c r="AQ102" i="21" s="1"/>
  <c r="D56" i="4"/>
  <c r="E102" i="21" s="1"/>
  <c r="AW102" i="21" s="1"/>
  <c r="AX102" i="21" s="1"/>
  <c r="AY102" i="21" s="1"/>
  <c r="C56" i="4"/>
  <c r="D102" i="21" s="1"/>
  <c r="B56" i="4"/>
  <c r="B102" i="21" s="1"/>
  <c r="A56" i="4"/>
  <c r="A102" i="21" s="1"/>
  <c r="P55" i="4"/>
  <c r="Q101" i="21" s="1"/>
  <c r="O55" i="4"/>
  <c r="P101" i="21" s="1"/>
  <c r="N55" i="4"/>
  <c r="O101" i="21" s="1"/>
  <c r="M55" i="4"/>
  <c r="N101" i="21" s="1"/>
  <c r="L55" i="4"/>
  <c r="M101" i="21" s="1"/>
  <c r="AS101" i="21" s="1"/>
  <c r="AT101" i="21" s="1"/>
  <c r="AU101" i="21" s="1"/>
  <c r="K55" i="4"/>
  <c r="L101" i="21" s="1"/>
  <c r="J55" i="4"/>
  <c r="K101" i="21" s="1"/>
  <c r="I55" i="4"/>
  <c r="J101" i="21" s="1"/>
  <c r="AK101" i="21" s="1"/>
  <c r="AL101" i="21" s="1"/>
  <c r="AM101" i="21" s="1"/>
  <c r="H55" i="4"/>
  <c r="I101" i="21" s="1"/>
  <c r="AG101" i="21" s="1"/>
  <c r="AH101" i="21" s="1"/>
  <c r="AI101" i="21" s="1"/>
  <c r="G55" i="4"/>
  <c r="H101" i="21" s="1"/>
  <c r="F55" i="4"/>
  <c r="G101" i="21" s="1"/>
  <c r="E55" i="4"/>
  <c r="D55" i="4"/>
  <c r="E101" i="21" s="1"/>
  <c r="AW101" i="21" s="1"/>
  <c r="AX101" i="21" s="1"/>
  <c r="AY101" i="21" s="1"/>
  <c r="C55" i="4"/>
  <c r="D101" i="21" s="1"/>
  <c r="B55" i="4"/>
  <c r="B101" i="21" s="1"/>
  <c r="A55" i="4"/>
  <c r="A101" i="21" s="1"/>
  <c r="P54" i="4"/>
  <c r="Q100" i="21" s="1"/>
  <c r="O54" i="4"/>
  <c r="P100" i="21" s="1"/>
  <c r="N54" i="4"/>
  <c r="O100" i="21" s="1"/>
  <c r="M54" i="4"/>
  <c r="N100" i="21" s="1"/>
  <c r="L54" i="4"/>
  <c r="M100" i="21" s="1"/>
  <c r="AS100" i="21" s="1"/>
  <c r="AT100" i="21" s="1"/>
  <c r="AU100" i="21" s="1"/>
  <c r="K54" i="4"/>
  <c r="L100" i="21" s="1"/>
  <c r="J54" i="4"/>
  <c r="K100" i="21" s="1"/>
  <c r="I54" i="4"/>
  <c r="J100" i="21" s="1"/>
  <c r="AK100" i="21" s="1"/>
  <c r="AL100" i="21" s="1"/>
  <c r="AM100" i="21" s="1"/>
  <c r="H54" i="4"/>
  <c r="I100" i="21" s="1"/>
  <c r="AG100" i="21" s="1"/>
  <c r="AH100" i="21" s="1"/>
  <c r="AI100" i="21" s="1"/>
  <c r="G54" i="4"/>
  <c r="H100" i="21" s="1"/>
  <c r="F54" i="4"/>
  <c r="G100" i="21" s="1"/>
  <c r="E54" i="4"/>
  <c r="D54" i="4"/>
  <c r="E100" i="21" s="1"/>
  <c r="AW100" i="21" s="1"/>
  <c r="AX100" i="21" s="1"/>
  <c r="AY100" i="21" s="1"/>
  <c r="C54" i="4"/>
  <c r="D100" i="21" s="1"/>
  <c r="B54" i="4"/>
  <c r="B100" i="21" s="1"/>
  <c r="A54" i="4"/>
  <c r="A100" i="21" s="1"/>
  <c r="P53" i="4"/>
  <c r="Q99" i="21" s="1"/>
  <c r="O53" i="4"/>
  <c r="P99" i="21" s="1"/>
  <c r="N53" i="4"/>
  <c r="O99" i="21" s="1"/>
  <c r="M53" i="4"/>
  <c r="N99" i="21" s="1"/>
  <c r="L53" i="4"/>
  <c r="M99" i="21" s="1"/>
  <c r="AS99" i="21" s="1"/>
  <c r="AT99" i="21" s="1"/>
  <c r="AU99" i="21" s="1"/>
  <c r="K53" i="4"/>
  <c r="L99" i="21" s="1"/>
  <c r="J53" i="4"/>
  <c r="K99" i="21" s="1"/>
  <c r="I53" i="4"/>
  <c r="J99" i="21" s="1"/>
  <c r="AK99" i="21" s="1"/>
  <c r="AL99" i="21" s="1"/>
  <c r="AM99" i="21" s="1"/>
  <c r="H53" i="4"/>
  <c r="I99" i="21" s="1"/>
  <c r="AG99" i="21" s="1"/>
  <c r="AH99" i="21" s="1"/>
  <c r="AI99" i="21" s="1"/>
  <c r="G53" i="4"/>
  <c r="H99" i="21" s="1"/>
  <c r="F53" i="4"/>
  <c r="G99" i="21" s="1"/>
  <c r="E53" i="4"/>
  <c r="F99" i="21" s="1"/>
  <c r="AO99" i="21" s="1"/>
  <c r="AP99" i="21" s="1"/>
  <c r="AQ99" i="21" s="1"/>
  <c r="D53" i="4"/>
  <c r="E99" i="21" s="1"/>
  <c r="AW99" i="21" s="1"/>
  <c r="AX99" i="21" s="1"/>
  <c r="AY99" i="21" s="1"/>
  <c r="C53" i="4"/>
  <c r="D99" i="21" s="1"/>
  <c r="B53" i="4"/>
  <c r="B99" i="21" s="1"/>
  <c r="A53" i="4"/>
  <c r="A99" i="21" s="1"/>
  <c r="R52" i="4"/>
  <c r="S98" i="21" s="1"/>
  <c r="P52" i="4"/>
  <c r="Q98" i="21" s="1"/>
  <c r="O52" i="4"/>
  <c r="P98" i="21" s="1"/>
  <c r="N52" i="4"/>
  <c r="O98" i="21" s="1"/>
  <c r="M52" i="4"/>
  <c r="N98" i="21" s="1"/>
  <c r="L52" i="4"/>
  <c r="M98" i="21" s="1"/>
  <c r="AS98" i="21" s="1"/>
  <c r="AT98" i="21" s="1"/>
  <c r="AU98" i="21" s="1"/>
  <c r="K52" i="4"/>
  <c r="L98" i="21" s="1"/>
  <c r="J52" i="4"/>
  <c r="K98" i="21" s="1"/>
  <c r="I52" i="4"/>
  <c r="J98" i="21" s="1"/>
  <c r="AK98" i="21" s="1"/>
  <c r="AL98" i="21" s="1"/>
  <c r="AM98" i="21" s="1"/>
  <c r="H52" i="4"/>
  <c r="I98" i="21" s="1"/>
  <c r="AG98" i="21" s="1"/>
  <c r="AH98" i="21" s="1"/>
  <c r="AI98" i="21" s="1"/>
  <c r="G52" i="4"/>
  <c r="H98" i="21" s="1"/>
  <c r="F52" i="4"/>
  <c r="G98" i="21" s="1"/>
  <c r="E52" i="4"/>
  <c r="D52" i="4"/>
  <c r="E98" i="21" s="1"/>
  <c r="AW98" i="21" s="1"/>
  <c r="AX98" i="21" s="1"/>
  <c r="AY98" i="21" s="1"/>
  <c r="C52" i="4"/>
  <c r="D98" i="21" s="1"/>
  <c r="B52" i="4"/>
  <c r="B98" i="21" s="1"/>
  <c r="A52" i="4"/>
  <c r="A98" i="21" s="1"/>
  <c r="P51" i="4"/>
  <c r="Q97" i="21" s="1"/>
  <c r="O51" i="4"/>
  <c r="P97" i="21" s="1"/>
  <c r="N51" i="4"/>
  <c r="O97" i="21" s="1"/>
  <c r="M51" i="4"/>
  <c r="N97" i="21" s="1"/>
  <c r="L51" i="4"/>
  <c r="M97" i="21" s="1"/>
  <c r="AS97" i="21" s="1"/>
  <c r="AT97" i="21" s="1"/>
  <c r="AU97" i="21" s="1"/>
  <c r="K51" i="4"/>
  <c r="L97" i="21" s="1"/>
  <c r="J51" i="4"/>
  <c r="K97" i="21" s="1"/>
  <c r="I51" i="4"/>
  <c r="J97" i="21" s="1"/>
  <c r="AK97" i="21" s="1"/>
  <c r="AL97" i="21" s="1"/>
  <c r="AM97" i="21" s="1"/>
  <c r="H51" i="4"/>
  <c r="I97" i="21" s="1"/>
  <c r="AG97" i="21" s="1"/>
  <c r="AH97" i="21" s="1"/>
  <c r="AI97" i="21" s="1"/>
  <c r="G51" i="4"/>
  <c r="H97" i="21" s="1"/>
  <c r="F51" i="4"/>
  <c r="G97" i="21" s="1"/>
  <c r="E51" i="4"/>
  <c r="D51" i="4"/>
  <c r="E97" i="21" s="1"/>
  <c r="AW97" i="21" s="1"/>
  <c r="AX97" i="21" s="1"/>
  <c r="AY97" i="21" s="1"/>
  <c r="C51" i="4"/>
  <c r="D97" i="21" s="1"/>
  <c r="B51" i="4"/>
  <c r="B97" i="21" s="1"/>
  <c r="A51" i="4"/>
  <c r="A97" i="21" s="1"/>
  <c r="P50" i="4"/>
  <c r="Q96" i="21" s="1"/>
  <c r="O50" i="4"/>
  <c r="P96" i="21" s="1"/>
  <c r="N50" i="4"/>
  <c r="O96" i="21" s="1"/>
  <c r="M50" i="4"/>
  <c r="N96" i="21" s="1"/>
  <c r="L50" i="4"/>
  <c r="M96" i="21" s="1"/>
  <c r="AS96" i="21" s="1"/>
  <c r="AT96" i="21" s="1"/>
  <c r="AU96" i="21" s="1"/>
  <c r="K50" i="4"/>
  <c r="L96" i="21" s="1"/>
  <c r="J50" i="4"/>
  <c r="K96" i="21" s="1"/>
  <c r="I50" i="4"/>
  <c r="J96" i="21" s="1"/>
  <c r="AK96" i="21" s="1"/>
  <c r="AL96" i="21" s="1"/>
  <c r="AM96" i="21" s="1"/>
  <c r="H50" i="4"/>
  <c r="I96" i="21" s="1"/>
  <c r="AG96" i="21" s="1"/>
  <c r="AH96" i="21" s="1"/>
  <c r="AI96" i="21" s="1"/>
  <c r="G50" i="4"/>
  <c r="H96" i="21" s="1"/>
  <c r="F50" i="4"/>
  <c r="G96" i="21" s="1"/>
  <c r="E50" i="4"/>
  <c r="F96" i="21" s="1"/>
  <c r="AO96" i="21" s="1"/>
  <c r="AP96" i="21" s="1"/>
  <c r="AQ96" i="21" s="1"/>
  <c r="D50" i="4"/>
  <c r="E96" i="21" s="1"/>
  <c r="AW96" i="21" s="1"/>
  <c r="AX96" i="21" s="1"/>
  <c r="AY96" i="21" s="1"/>
  <c r="C50" i="4"/>
  <c r="D96" i="21" s="1"/>
  <c r="B50" i="4"/>
  <c r="B96" i="21" s="1"/>
  <c r="A50" i="4"/>
  <c r="A96" i="21" s="1"/>
  <c r="P49" i="4"/>
  <c r="Q95" i="21" s="1"/>
  <c r="O49" i="4"/>
  <c r="P95" i="21" s="1"/>
  <c r="N49" i="4"/>
  <c r="O95" i="21" s="1"/>
  <c r="M49" i="4"/>
  <c r="N95" i="21" s="1"/>
  <c r="L49" i="4"/>
  <c r="M95" i="21" s="1"/>
  <c r="AS95" i="21" s="1"/>
  <c r="AT95" i="21" s="1"/>
  <c r="AU95" i="21" s="1"/>
  <c r="K49" i="4"/>
  <c r="L95" i="21" s="1"/>
  <c r="J49" i="4"/>
  <c r="K95" i="21" s="1"/>
  <c r="I49" i="4"/>
  <c r="J95" i="21" s="1"/>
  <c r="AK95" i="21" s="1"/>
  <c r="AL95" i="21" s="1"/>
  <c r="AM95" i="21" s="1"/>
  <c r="H49" i="4"/>
  <c r="I95" i="21" s="1"/>
  <c r="AG95" i="21" s="1"/>
  <c r="AH95" i="21" s="1"/>
  <c r="AI95" i="21" s="1"/>
  <c r="G49" i="4"/>
  <c r="H95" i="21" s="1"/>
  <c r="F49" i="4"/>
  <c r="G95" i="21" s="1"/>
  <c r="E49" i="4"/>
  <c r="D49" i="4"/>
  <c r="E95" i="21" s="1"/>
  <c r="AW95" i="21" s="1"/>
  <c r="AX95" i="21" s="1"/>
  <c r="AY95" i="21" s="1"/>
  <c r="C49" i="4"/>
  <c r="D95" i="21" s="1"/>
  <c r="B49" i="4"/>
  <c r="B95" i="21" s="1"/>
  <c r="A49" i="4"/>
  <c r="A95" i="21" s="1"/>
  <c r="P48" i="4"/>
  <c r="Q94" i="21" s="1"/>
  <c r="O48" i="4"/>
  <c r="P94" i="21" s="1"/>
  <c r="N48" i="4"/>
  <c r="O94" i="21" s="1"/>
  <c r="M48" i="4"/>
  <c r="N94" i="21" s="1"/>
  <c r="L48" i="4"/>
  <c r="M94" i="21" s="1"/>
  <c r="AS94" i="21" s="1"/>
  <c r="AT94" i="21" s="1"/>
  <c r="AU94" i="21" s="1"/>
  <c r="K48" i="4"/>
  <c r="L94" i="21" s="1"/>
  <c r="J48" i="4"/>
  <c r="K94" i="21" s="1"/>
  <c r="I48" i="4"/>
  <c r="J94" i="21" s="1"/>
  <c r="AK94" i="21" s="1"/>
  <c r="AL94" i="21" s="1"/>
  <c r="AM94" i="21" s="1"/>
  <c r="H48" i="4"/>
  <c r="I94" i="21" s="1"/>
  <c r="AG94" i="21" s="1"/>
  <c r="AH94" i="21" s="1"/>
  <c r="AI94" i="21" s="1"/>
  <c r="G48" i="4"/>
  <c r="H94" i="21" s="1"/>
  <c r="F48" i="4"/>
  <c r="G94" i="21" s="1"/>
  <c r="E48" i="4"/>
  <c r="D48" i="4"/>
  <c r="E94" i="21" s="1"/>
  <c r="AW94" i="21" s="1"/>
  <c r="AX94" i="21" s="1"/>
  <c r="AY94" i="21" s="1"/>
  <c r="C48" i="4"/>
  <c r="D94" i="21" s="1"/>
  <c r="B48" i="4"/>
  <c r="B94" i="21" s="1"/>
  <c r="A48" i="4"/>
  <c r="A94" i="21" s="1"/>
  <c r="P47" i="4"/>
  <c r="Q93" i="21" s="1"/>
  <c r="O47" i="4"/>
  <c r="P93" i="21" s="1"/>
  <c r="N47" i="4"/>
  <c r="O93" i="21" s="1"/>
  <c r="M47" i="4"/>
  <c r="N93" i="21" s="1"/>
  <c r="L47" i="4"/>
  <c r="M93" i="21" s="1"/>
  <c r="AS93" i="21" s="1"/>
  <c r="AT93" i="21" s="1"/>
  <c r="AU93" i="21" s="1"/>
  <c r="K47" i="4"/>
  <c r="L93" i="21" s="1"/>
  <c r="J47" i="4"/>
  <c r="K93" i="21" s="1"/>
  <c r="I47" i="4"/>
  <c r="J93" i="21" s="1"/>
  <c r="AK93" i="21" s="1"/>
  <c r="AL93" i="21" s="1"/>
  <c r="AM93" i="21" s="1"/>
  <c r="H47" i="4"/>
  <c r="I93" i="21" s="1"/>
  <c r="AG93" i="21" s="1"/>
  <c r="AH93" i="21" s="1"/>
  <c r="AI93" i="21" s="1"/>
  <c r="G47" i="4"/>
  <c r="H93" i="21" s="1"/>
  <c r="F47" i="4"/>
  <c r="G93" i="21" s="1"/>
  <c r="E47" i="4"/>
  <c r="F93" i="21" s="1"/>
  <c r="AO93" i="21" s="1"/>
  <c r="AP93" i="21" s="1"/>
  <c r="AQ93" i="21" s="1"/>
  <c r="D47" i="4"/>
  <c r="E93" i="21" s="1"/>
  <c r="AW93" i="21" s="1"/>
  <c r="AX93" i="21" s="1"/>
  <c r="AY93" i="21" s="1"/>
  <c r="C47" i="4"/>
  <c r="D93" i="21" s="1"/>
  <c r="B47" i="4"/>
  <c r="B93" i="21" s="1"/>
  <c r="A47" i="4"/>
  <c r="A93" i="21" s="1"/>
  <c r="P46" i="4"/>
  <c r="Q92" i="21" s="1"/>
  <c r="O46" i="4"/>
  <c r="P92" i="21" s="1"/>
  <c r="N46" i="4"/>
  <c r="O92" i="21" s="1"/>
  <c r="M46" i="4"/>
  <c r="N92" i="21" s="1"/>
  <c r="L46" i="4"/>
  <c r="M92" i="21" s="1"/>
  <c r="AS92" i="21" s="1"/>
  <c r="AT92" i="21" s="1"/>
  <c r="AU92" i="21" s="1"/>
  <c r="K46" i="4"/>
  <c r="L92" i="21" s="1"/>
  <c r="J46" i="4"/>
  <c r="K92" i="21" s="1"/>
  <c r="I46" i="4"/>
  <c r="J92" i="21" s="1"/>
  <c r="AK92" i="21" s="1"/>
  <c r="AL92" i="21" s="1"/>
  <c r="AM92" i="21" s="1"/>
  <c r="H46" i="4"/>
  <c r="I92" i="21" s="1"/>
  <c r="AG92" i="21" s="1"/>
  <c r="AH92" i="21" s="1"/>
  <c r="AI92" i="21" s="1"/>
  <c r="G46" i="4"/>
  <c r="H92" i="21" s="1"/>
  <c r="F46" i="4"/>
  <c r="G92" i="21" s="1"/>
  <c r="E46" i="4"/>
  <c r="D46" i="4"/>
  <c r="E92" i="21" s="1"/>
  <c r="AW92" i="21" s="1"/>
  <c r="AX92" i="21" s="1"/>
  <c r="AY92" i="21" s="1"/>
  <c r="C46" i="4"/>
  <c r="D92" i="21" s="1"/>
  <c r="B46" i="4"/>
  <c r="B92" i="21" s="1"/>
  <c r="A46" i="4"/>
  <c r="A92" i="21" s="1"/>
  <c r="P45" i="4"/>
  <c r="Q91" i="21" s="1"/>
  <c r="O45" i="4"/>
  <c r="P91" i="21" s="1"/>
  <c r="N45" i="4"/>
  <c r="O91" i="21" s="1"/>
  <c r="M45" i="4"/>
  <c r="N91" i="21" s="1"/>
  <c r="L45" i="4"/>
  <c r="M91" i="21" s="1"/>
  <c r="AS91" i="21" s="1"/>
  <c r="AT91" i="21" s="1"/>
  <c r="AU91" i="21" s="1"/>
  <c r="K45" i="4"/>
  <c r="L91" i="21" s="1"/>
  <c r="J45" i="4"/>
  <c r="K91" i="21" s="1"/>
  <c r="I45" i="4"/>
  <c r="J91" i="21" s="1"/>
  <c r="AK91" i="21" s="1"/>
  <c r="AL91" i="21" s="1"/>
  <c r="AM91" i="21" s="1"/>
  <c r="H45" i="4"/>
  <c r="I91" i="21" s="1"/>
  <c r="AG91" i="21" s="1"/>
  <c r="AH91" i="21" s="1"/>
  <c r="AI91" i="21" s="1"/>
  <c r="G45" i="4"/>
  <c r="H91" i="21" s="1"/>
  <c r="F45" i="4"/>
  <c r="G91" i="21" s="1"/>
  <c r="E45" i="4"/>
  <c r="D45" i="4"/>
  <c r="E91" i="21" s="1"/>
  <c r="AW91" i="21" s="1"/>
  <c r="AX91" i="21" s="1"/>
  <c r="AY91" i="21" s="1"/>
  <c r="C45" i="4"/>
  <c r="D91" i="21" s="1"/>
  <c r="B45" i="4"/>
  <c r="B91" i="21" s="1"/>
  <c r="A45" i="4"/>
  <c r="A91" i="21" s="1"/>
  <c r="P44" i="4"/>
  <c r="Q90" i="21" s="1"/>
  <c r="O44" i="4"/>
  <c r="P90" i="21" s="1"/>
  <c r="N44" i="4"/>
  <c r="O90" i="21" s="1"/>
  <c r="M44" i="4"/>
  <c r="N90" i="21" s="1"/>
  <c r="L44" i="4"/>
  <c r="M90" i="21" s="1"/>
  <c r="AS90" i="21" s="1"/>
  <c r="AT90" i="21" s="1"/>
  <c r="AU90" i="21" s="1"/>
  <c r="K44" i="4"/>
  <c r="L90" i="21" s="1"/>
  <c r="J44" i="4"/>
  <c r="K90" i="21" s="1"/>
  <c r="I44" i="4"/>
  <c r="J90" i="21" s="1"/>
  <c r="AK90" i="21" s="1"/>
  <c r="AL90" i="21" s="1"/>
  <c r="AM90" i="21" s="1"/>
  <c r="H44" i="4"/>
  <c r="I90" i="21" s="1"/>
  <c r="AG90" i="21" s="1"/>
  <c r="AH90" i="21" s="1"/>
  <c r="AI90" i="21" s="1"/>
  <c r="G44" i="4"/>
  <c r="H90" i="21" s="1"/>
  <c r="F44" i="4"/>
  <c r="G90" i="21" s="1"/>
  <c r="E44" i="4"/>
  <c r="F90" i="21" s="1"/>
  <c r="AO90" i="21" s="1"/>
  <c r="AP90" i="21" s="1"/>
  <c r="AQ90" i="21" s="1"/>
  <c r="D44" i="4"/>
  <c r="E90" i="21" s="1"/>
  <c r="AW90" i="21" s="1"/>
  <c r="AX90" i="21" s="1"/>
  <c r="AY90" i="21" s="1"/>
  <c r="C44" i="4"/>
  <c r="D90" i="21" s="1"/>
  <c r="B44" i="4"/>
  <c r="B90" i="21" s="1"/>
  <c r="A44" i="4"/>
  <c r="A90" i="21" s="1"/>
  <c r="R43" i="4"/>
  <c r="S89" i="21" s="1"/>
  <c r="P43" i="4"/>
  <c r="Q89" i="21" s="1"/>
  <c r="O43" i="4"/>
  <c r="P89" i="21" s="1"/>
  <c r="N43" i="4"/>
  <c r="O89" i="21" s="1"/>
  <c r="M43" i="4"/>
  <c r="N89" i="21" s="1"/>
  <c r="L43" i="4"/>
  <c r="M89" i="21" s="1"/>
  <c r="AS89" i="21" s="1"/>
  <c r="AT89" i="21" s="1"/>
  <c r="AU89" i="21" s="1"/>
  <c r="K43" i="4"/>
  <c r="L89" i="21" s="1"/>
  <c r="J43" i="4"/>
  <c r="K89" i="21" s="1"/>
  <c r="I43" i="4"/>
  <c r="J89" i="21" s="1"/>
  <c r="AK89" i="21" s="1"/>
  <c r="AL89" i="21" s="1"/>
  <c r="AM89" i="21" s="1"/>
  <c r="H43" i="4"/>
  <c r="I89" i="21" s="1"/>
  <c r="AG89" i="21" s="1"/>
  <c r="AH89" i="21" s="1"/>
  <c r="AI89" i="21" s="1"/>
  <c r="G43" i="4"/>
  <c r="H89" i="21" s="1"/>
  <c r="F43" i="4"/>
  <c r="G89" i="21" s="1"/>
  <c r="E43" i="4"/>
  <c r="D43" i="4"/>
  <c r="E89" i="21" s="1"/>
  <c r="AW89" i="21" s="1"/>
  <c r="AX89" i="21" s="1"/>
  <c r="AY89" i="21" s="1"/>
  <c r="C43" i="4"/>
  <c r="D89" i="21" s="1"/>
  <c r="B43" i="4"/>
  <c r="B89" i="21" s="1"/>
  <c r="A43" i="4"/>
  <c r="A89" i="21" s="1"/>
  <c r="Q42" i="4"/>
  <c r="P42" i="4"/>
  <c r="Q88" i="21" s="1"/>
  <c r="O42" i="4"/>
  <c r="P88" i="21" s="1"/>
  <c r="N42" i="4"/>
  <c r="O88" i="21" s="1"/>
  <c r="M42" i="4"/>
  <c r="N88" i="21" s="1"/>
  <c r="L42" i="4"/>
  <c r="M88" i="21" s="1"/>
  <c r="AS88" i="21" s="1"/>
  <c r="AT88" i="21" s="1"/>
  <c r="AU88" i="21" s="1"/>
  <c r="K42" i="4"/>
  <c r="L88" i="21" s="1"/>
  <c r="J42" i="4"/>
  <c r="K88" i="21" s="1"/>
  <c r="I42" i="4"/>
  <c r="J88" i="21" s="1"/>
  <c r="AK88" i="21" s="1"/>
  <c r="AL88" i="21" s="1"/>
  <c r="AM88" i="21" s="1"/>
  <c r="H42" i="4"/>
  <c r="I88" i="21" s="1"/>
  <c r="AG88" i="21" s="1"/>
  <c r="AH88" i="21" s="1"/>
  <c r="AI88" i="21" s="1"/>
  <c r="G42" i="4"/>
  <c r="H88" i="21" s="1"/>
  <c r="F42" i="4"/>
  <c r="G88" i="21" s="1"/>
  <c r="E42" i="4"/>
  <c r="D42" i="4"/>
  <c r="E88" i="21" s="1"/>
  <c r="AW88" i="21" s="1"/>
  <c r="AX88" i="21" s="1"/>
  <c r="AY88" i="21" s="1"/>
  <c r="C42" i="4"/>
  <c r="D88" i="21" s="1"/>
  <c r="B42" i="4"/>
  <c r="B88" i="21" s="1"/>
  <c r="A42" i="4"/>
  <c r="A88" i="21" s="1"/>
  <c r="P41" i="4"/>
  <c r="Q87" i="21" s="1"/>
  <c r="O41" i="4"/>
  <c r="P87" i="21" s="1"/>
  <c r="N41" i="4"/>
  <c r="O87" i="21" s="1"/>
  <c r="M41" i="4"/>
  <c r="N87" i="21" s="1"/>
  <c r="L41" i="4"/>
  <c r="M87" i="21" s="1"/>
  <c r="AS87" i="21" s="1"/>
  <c r="AT87" i="21" s="1"/>
  <c r="AU87" i="21" s="1"/>
  <c r="K41" i="4"/>
  <c r="L87" i="21" s="1"/>
  <c r="J41" i="4"/>
  <c r="K87" i="21" s="1"/>
  <c r="I41" i="4"/>
  <c r="J87" i="21" s="1"/>
  <c r="AK87" i="21" s="1"/>
  <c r="AL87" i="21" s="1"/>
  <c r="AM87" i="21" s="1"/>
  <c r="H41" i="4"/>
  <c r="I87" i="21" s="1"/>
  <c r="AG87" i="21" s="1"/>
  <c r="AH87" i="21" s="1"/>
  <c r="AI87" i="21" s="1"/>
  <c r="G41" i="4"/>
  <c r="H87" i="21" s="1"/>
  <c r="F41" i="4"/>
  <c r="G87" i="21" s="1"/>
  <c r="E41" i="4"/>
  <c r="F87" i="21" s="1"/>
  <c r="AO87" i="21" s="1"/>
  <c r="AP87" i="21" s="1"/>
  <c r="AQ87" i="21" s="1"/>
  <c r="D41" i="4"/>
  <c r="E87" i="21" s="1"/>
  <c r="AW87" i="21" s="1"/>
  <c r="AX87" i="21" s="1"/>
  <c r="AY87" i="21" s="1"/>
  <c r="C41" i="4"/>
  <c r="D87" i="21" s="1"/>
  <c r="B41" i="4"/>
  <c r="B87" i="21" s="1"/>
  <c r="A41" i="4"/>
  <c r="A87" i="21" s="1"/>
  <c r="R40" i="4"/>
  <c r="S86" i="21" s="1"/>
  <c r="P40" i="4"/>
  <c r="Q86" i="21" s="1"/>
  <c r="O40" i="4"/>
  <c r="P86" i="21" s="1"/>
  <c r="N40" i="4"/>
  <c r="O86" i="21" s="1"/>
  <c r="M40" i="4"/>
  <c r="N86" i="21" s="1"/>
  <c r="L40" i="4"/>
  <c r="M86" i="21" s="1"/>
  <c r="AS86" i="21" s="1"/>
  <c r="AT86" i="21" s="1"/>
  <c r="AU86" i="21" s="1"/>
  <c r="K40" i="4"/>
  <c r="L86" i="21" s="1"/>
  <c r="J40" i="4"/>
  <c r="K86" i="21" s="1"/>
  <c r="I40" i="4"/>
  <c r="J86" i="21" s="1"/>
  <c r="AK86" i="21" s="1"/>
  <c r="AL86" i="21" s="1"/>
  <c r="AM86" i="21" s="1"/>
  <c r="H40" i="4"/>
  <c r="I86" i="21" s="1"/>
  <c r="AG86" i="21" s="1"/>
  <c r="AH86" i="21" s="1"/>
  <c r="AI86" i="21" s="1"/>
  <c r="G40" i="4"/>
  <c r="H86" i="21" s="1"/>
  <c r="F40" i="4"/>
  <c r="G86" i="21" s="1"/>
  <c r="E40" i="4"/>
  <c r="D40" i="4"/>
  <c r="E86" i="21" s="1"/>
  <c r="AW86" i="21" s="1"/>
  <c r="AX86" i="21" s="1"/>
  <c r="AY86" i="21" s="1"/>
  <c r="C40" i="4"/>
  <c r="D86" i="21" s="1"/>
  <c r="B40" i="4"/>
  <c r="B86" i="21" s="1"/>
  <c r="A40" i="4"/>
  <c r="A86" i="21" s="1"/>
  <c r="P39" i="4"/>
  <c r="Q85" i="21" s="1"/>
  <c r="O39" i="4"/>
  <c r="P85" i="21" s="1"/>
  <c r="N39" i="4"/>
  <c r="M39" i="4"/>
  <c r="N85" i="21" s="1"/>
  <c r="L39" i="4"/>
  <c r="M85" i="21" s="1"/>
  <c r="AS85" i="21" s="1"/>
  <c r="AT85" i="21" s="1"/>
  <c r="AU85" i="21" s="1"/>
  <c r="K39" i="4"/>
  <c r="L85" i="21" s="1"/>
  <c r="J39" i="4"/>
  <c r="K85" i="21" s="1"/>
  <c r="I39" i="4"/>
  <c r="J85" i="21" s="1"/>
  <c r="AK85" i="21" s="1"/>
  <c r="AL85" i="21" s="1"/>
  <c r="AM85" i="21" s="1"/>
  <c r="H39" i="4"/>
  <c r="I85" i="21" s="1"/>
  <c r="AG85" i="21" s="1"/>
  <c r="AH85" i="21" s="1"/>
  <c r="AI85" i="21" s="1"/>
  <c r="G39" i="4"/>
  <c r="H85" i="21" s="1"/>
  <c r="F39" i="4"/>
  <c r="G85" i="21" s="1"/>
  <c r="E39" i="4"/>
  <c r="D39" i="4"/>
  <c r="E85" i="21" s="1"/>
  <c r="AW85" i="21" s="1"/>
  <c r="AX85" i="21" s="1"/>
  <c r="AY85" i="21" s="1"/>
  <c r="C39" i="4"/>
  <c r="D85" i="21" s="1"/>
  <c r="B39" i="4"/>
  <c r="B85" i="21" s="1"/>
  <c r="A39" i="4"/>
  <c r="A85" i="21" s="1"/>
  <c r="P38" i="4"/>
  <c r="Q84" i="21" s="1"/>
  <c r="O38" i="4"/>
  <c r="P84" i="21" s="1"/>
  <c r="N38" i="4"/>
  <c r="O84" i="21" s="1"/>
  <c r="M38" i="4"/>
  <c r="N84" i="21" s="1"/>
  <c r="L38" i="4"/>
  <c r="M84" i="21" s="1"/>
  <c r="AS84" i="21" s="1"/>
  <c r="AT84" i="21" s="1"/>
  <c r="AU84" i="21" s="1"/>
  <c r="K38" i="4"/>
  <c r="L84" i="21" s="1"/>
  <c r="J38" i="4"/>
  <c r="K84" i="21" s="1"/>
  <c r="I38" i="4"/>
  <c r="J84" i="21" s="1"/>
  <c r="AK84" i="21" s="1"/>
  <c r="AL84" i="21" s="1"/>
  <c r="AM84" i="21" s="1"/>
  <c r="H38" i="4"/>
  <c r="I84" i="21" s="1"/>
  <c r="AG84" i="21" s="1"/>
  <c r="AH84" i="21" s="1"/>
  <c r="AI84" i="21" s="1"/>
  <c r="G38" i="4"/>
  <c r="F38" i="4"/>
  <c r="G84" i="21" s="1"/>
  <c r="E38" i="4"/>
  <c r="F84" i="21" s="1"/>
  <c r="AO84" i="21" s="1"/>
  <c r="AP84" i="21" s="1"/>
  <c r="AQ84" i="21" s="1"/>
  <c r="D38" i="4"/>
  <c r="E84" i="21" s="1"/>
  <c r="AW84" i="21" s="1"/>
  <c r="AX84" i="21" s="1"/>
  <c r="AY84" i="21" s="1"/>
  <c r="C38" i="4"/>
  <c r="D84" i="21" s="1"/>
  <c r="B38" i="4"/>
  <c r="B84" i="21" s="1"/>
  <c r="A38" i="4"/>
  <c r="A84" i="21" s="1"/>
  <c r="R37" i="4"/>
  <c r="P37" i="4"/>
  <c r="O37" i="4"/>
  <c r="P83" i="21" s="1"/>
  <c r="N37" i="4"/>
  <c r="O83" i="21" s="1"/>
  <c r="M37" i="4"/>
  <c r="N83" i="21" s="1"/>
  <c r="L37" i="4"/>
  <c r="M83" i="21" s="1"/>
  <c r="AS83" i="21" s="1"/>
  <c r="AT83" i="21" s="1"/>
  <c r="AU83" i="21" s="1"/>
  <c r="K37" i="4"/>
  <c r="L83" i="21" s="1"/>
  <c r="J37" i="4"/>
  <c r="K83" i="21" s="1"/>
  <c r="I37" i="4"/>
  <c r="J83" i="21" s="1"/>
  <c r="AK83" i="21" s="1"/>
  <c r="AL83" i="21" s="1"/>
  <c r="AM83" i="21" s="1"/>
  <c r="H37" i="4"/>
  <c r="I83" i="21" s="1"/>
  <c r="AG83" i="21" s="1"/>
  <c r="AH83" i="21" s="1"/>
  <c r="AI83" i="21" s="1"/>
  <c r="G37" i="4"/>
  <c r="H83" i="21" s="1"/>
  <c r="F37" i="4"/>
  <c r="E37" i="4"/>
  <c r="D37" i="4"/>
  <c r="C37" i="4"/>
  <c r="D83" i="21" s="1"/>
  <c r="B37" i="4"/>
  <c r="B83" i="21" s="1"/>
  <c r="A37" i="4"/>
  <c r="A83" i="21" s="1"/>
  <c r="IV33" i="4"/>
  <c r="IU33" i="4"/>
  <c r="IT33" i="4"/>
  <c r="IS33" i="4"/>
  <c r="IR33" i="4"/>
  <c r="IQ33" i="4"/>
  <c r="IP33" i="4"/>
  <c r="IO33" i="4"/>
  <c r="IN33" i="4"/>
  <c r="IM33" i="4"/>
  <c r="IL33" i="4"/>
  <c r="IK33" i="4"/>
  <c r="IJ33" i="4"/>
  <c r="II33" i="4"/>
  <c r="IH33" i="4"/>
  <c r="IG33" i="4"/>
  <c r="IE33" i="4"/>
  <c r="ID33" i="4"/>
  <c r="IC33" i="4"/>
  <c r="IB33" i="4"/>
  <c r="IA33" i="4"/>
  <c r="HZ33" i="4"/>
  <c r="HY33" i="4"/>
  <c r="HX33" i="4"/>
  <c r="HW33" i="4"/>
  <c r="HV33" i="4"/>
  <c r="HU33" i="4"/>
  <c r="HT33" i="4"/>
  <c r="HS33" i="4"/>
  <c r="HR33" i="4"/>
  <c r="HQ33" i="4"/>
  <c r="HP33" i="4"/>
  <c r="HN33" i="4"/>
  <c r="HM33" i="4"/>
  <c r="HL33" i="4"/>
  <c r="HK33" i="4"/>
  <c r="HJ33" i="4"/>
  <c r="HI33" i="4"/>
  <c r="HH33" i="4"/>
  <c r="HG33" i="4"/>
  <c r="HF33" i="4"/>
  <c r="HE33" i="4"/>
  <c r="HD33" i="4"/>
  <c r="HC33" i="4"/>
  <c r="HB33" i="4"/>
  <c r="HA33" i="4"/>
  <c r="GZ33" i="4"/>
  <c r="GY33" i="4"/>
  <c r="GW33" i="4"/>
  <c r="GV33" i="4"/>
  <c r="GU33" i="4"/>
  <c r="GT33" i="4"/>
  <c r="GS33" i="4"/>
  <c r="GR33" i="4"/>
  <c r="GQ33" i="4"/>
  <c r="GP33" i="4"/>
  <c r="GO33" i="4"/>
  <c r="GN33" i="4"/>
  <c r="GM33" i="4"/>
  <c r="GL33" i="4"/>
  <c r="GK33" i="4"/>
  <c r="GJ33" i="4"/>
  <c r="GI33" i="4"/>
  <c r="GH33" i="4"/>
  <c r="GF33" i="4"/>
  <c r="GE33" i="4"/>
  <c r="GD33" i="4"/>
  <c r="GC33" i="4"/>
  <c r="GB33" i="4"/>
  <c r="GA33" i="4"/>
  <c r="FZ33" i="4"/>
  <c r="FY33" i="4"/>
  <c r="FX33" i="4"/>
  <c r="FW33" i="4"/>
  <c r="FV33" i="4"/>
  <c r="FU33" i="4"/>
  <c r="FT33" i="4"/>
  <c r="FS33" i="4"/>
  <c r="FR33" i="4"/>
  <c r="FQ33" i="4"/>
  <c r="FO33" i="4"/>
  <c r="FN33" i="4"/>
  <c r="FM33" i="4"/>
  <c r="FL33" i="4"/>
  <c r="FK33" i="4"/>
  <c r="FJ33" i="4"/>
  <c r="FI33" i="4"/>
  <c r="FH33" i="4"/>
  <c r="FG33" i="4"/>
  <c r="FF33" i="4"/>
  <c r="FE33" i="4"/>
  <c r="FD33" i="4"/>
  <c r="FC33" i="4"/>
  <c r="FB33" i="4"/>
  <c r="FA33" i="4"/>
  <c r="EZ33" i="4"/>
  <c r="EX33" i="4"/>
  <c r="EW33" i="4"/>
  <c r="EV33" i="4"/>
  <c r="EU33" i="4"/>
  <c r="ET33" i="4"/>
  <c r="ES33" i="4"/>
  <c r="ER33" i="4"/>
  <c r="EQ33" i="4"/>
  <c r="EP33" i="4"/>
  <c r="EO33" i="4"/>
  <c r="EN33" i="4"/>
  <c r="EM33" i="4"/>
  <c r="EL33" i="4"/>
  <c r="EK33" i="4"/>
  <c r="EJ33" i="4"/>
  <c r="EI33" i="4"/>
  <c r="EG33" i="4"/>
  <c r="EF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S33" i="4"/>
  <c r="DR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U33" i="4"/>
  <c r="BT33" i="4"/>
  <c r="BS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I32" i="4"/>
  <c r="AH32" i="4"/>
  <c r="R32" i="4"/>
  <c r="R61" i="4" s="1"/>
  <c r="S107" i="21" s="1"/>
  <c r="Q32" i="4"/>
  <c r="Q61" i="4" s="1"/>
  <c r="AI31" i="4"/>
  <c r="AH31" i="4"/>
  <c r="R31" i="4"/>
  <c r="Q31" i="4"/>
  <c r="AI30" i="4"/>
  <c r="AH30" i="4"/>
  <c r="R30" i="4"/>
  <c r="Q30" i="4"/>
  <c r="Q59" i="4" s="1"/>
  <c r="R105" i="21" s="1"/>
  <c r="AI29" i="4"/>
  <c r="AH29" i="4"/>
  <c r="R29" i="4"/>
  <c r="Q29" i="4"/>
  <c r="Q58" i="4" s="1"/>
  <c r="AI28" i="4"/>
  <c r="AH28" i="4"/>
  <c r="R28" i="4"/>
  <c r="Q28" i="4"/>
  <c r="AI27" i="4"/>
  <c r="AH27" i="4"/>
  <c r="R27" i="4"/>
  <c r="Q27" i="4"/>
  <c r="Q56" i="4" s="1"/>
  <c r="R102" i="21" s="1"/>
  <c r="AI26" i="4"/>
  <c r="R55" i="4" s="1"/>
  <c r="S101" i="21" s="1"/>
  <c r="AH26" i="4"/>
  <c r="R26" i="4"/>
  <c r="Q26" i="4"/>
  <c r="Q55" i="4" s="1"/>
  <c r="AI25" i="4"/>
  <c r="AH25" i="4"/>
  <c r="R25" i="4"/>
  <c r="Q25" i="4"/>
  <c r="AI24" i="4"/>
  <c r="AH24" i="4"/>
  <c r="R24" i="4"/>
  <c r="Q24" i="4"/>
  <c r="Q53" i="4" s="1"/>
  <c r="R99" i="21" s="1"/>
  <c r="AI23" i="4"/>
  <c r="AH23" i="4"/>
  <c r="R23" i="4"/>
  <c r="Q23" i="4"/>
  <c r="Q52" i="4" s="1"/>
  <c r="AI22" i="4"/>
  <c r="AH22" i="4"/>
  <c r="R22" i="4"/>
  <c r="Q22" i="4"/>
  <c r="AI21" i="4"/>
  <c r="AH21" i="4"/>
  <c r="R21" i="4"/>
  <c r="Q21" i="4"/>
  <c r="Q50" i="4" s="1"/>
  <c r="R96" i="21" s="1"/>
  <c r="AI20" i="4"/>
  <c r="R49" i="4" s="1"/>
  <c r="S95" i="21" s="1"/>
  <c r="AH20" i="4"/>
  <c r="R20" i="4"/>
  <c r="Q20" i="4"/>
  <c r="Q49" i="4" s="1"/>
  <c r="AI19" i="4"/>
  <c r="AH19" i="4"/>
  <c r="R19" i="4"/>
  <c r="Q19" i="4"/>
  <c r="AI18" i="4"/>
  <c r="AH18" i="4"/>
  <c r="R18" i="4"/>
  <c r="Q18" i="4"/>
  <c r="Q47" i="4" s="1"/>
  <c r="R93" i="21" s="1"/>
  <c r="AI17" i="4"/>
  <c r="AH17" i="4"/>
  <c r="R17" i="4"/>
  <c r="R46" i="4" s="1"/>
  <c r="S92" i="21" s="1"/>
  <c r="Q17" i="4"/>
  <c r="Q46" i="4" s="1"/>
  <c r="AI16" i="4"/>
  <c r="AH16" i="4"/>
  <c r="R16" i="4"/>
  <c r="Q16" i="4"/>
  <c r="AI15" i="4"/>
  <c r="AH15" i="4"/>
  <c r="R15" i="4"/>
  <c r="Q15" i="4"/>
  <c r="Q44" i="4" s="1"/>
  <c r="R90" i="21" s="1"/>
  <c r="AI14" i="4"/>
  <c r="AH14" i="4"/>
  <c r="R14" i="4"/>
  <c r="Q14" i="4"/>
  <c r="Q43" i="4" s="1"/>
  <c r="AI13" i="4"/>
  <c r="AH13" i="4"/>
  <c r="R13" i="4"/>
  <c r="Q13" i="4"/>
  <c r="AI12" i="4"/>
  <c r="AH12" i="4"/>
  <c r="R12" i="4"/>
  <c r="Q12" i="4"/>
  <c r="Q41" i="4" s="1"/>
  <c r="R87" i="21" s="1"/>
  <c r="AI11" i="4"/>
  <c r="AH11" i="4"/>
  <c r="R11" i="4"/>
  <c r="Q11" i="4"/>
  <c r="Q40" i="4" s="1"/>
  <c r="AI10" i="4"/>
  <c r="AH10" i="4"/>
  <c r="R10" i="4"/>
  <c r="Q10" i="4"/>
  <c r="AI9" i="4"/>
  <c r="AH9" i="4"/>
  <c r="R9" i="4"/>
  <c r="R33" i="4" s="1"/>
  <c r="Q9" i="4"/>
  <c r="Q38" i="4" s="1"/>
  <c r="R84" i="21" s="1"/>
  <c r="AI8" i="4"/>
  <c r="AH8" i="4"/>
  <c r="R8" i="4"/>
  <c r="Q8" i="4"/>
  <c r="Q37" i="4" s="1"/>
  <c r="G111" i="3"/>
  <c r="G5" i="23" s="1"/>
  <c r="J5" i="23" s="1"/>
  <c r="F111" i="3"/>
  <c r="F5" i="23" s="1"/>
  <c r="E111" i="3"/>
  <c r="E5" i="23" s="1"/>
  <c r="D111" i="3"/>
  <c r="D5" i="23" s="1"/>
  <c r="C111" i="3"/>
  <c r="C5" i="23" s="1"/>
  <c r="B111" i="3"/>
  <c r="B5" i="23" s="1"/>
  <c r="CX90" i="3"/>
  <c r="J77" i="22" s="1"/>
  <c r="M77" i="22" s="1"/>
  <c r="N77" i="22" s="1"/>
  <c r="O77" i="22" s="1"/>
  <c r="CW90" i="3"/>
  <c r="I77" i="22" s="1"/>
  <c r="AC77" i="22" s="1"/>
  <c r="AD77" i="22" s="1"/>
  <c r="AE77" i="22" s="1"/>
  <c r="CV90" i="3"/>
  <c r="H77" i="22" s="1"/>
  <c r="U77" i="22" s="1"/>
  <c r="V77" i="22" s="1"/>
  <c r="W77" i="22" s="1"/>
  <c r="CU90" i="3"/>
  <c r="G77" i="22" s="1"/>
  <c r="CS90" i="3"/>
  <c r="CT90" i="3" s="1"/>
  <c r="F77" i="22" s="1"/>
  <c r="Y77" i="22" s="1"/>
  <c r="Z77" i="22" s="1"/>
  <c r="AA77" i="22" s="1"/>
  <c r="CR90" i="3"/>
  <c r="E77" i="22" s="1"/>
  <c r="CQ90" i="3"/>
  <c r="D77" i="22" s="1"/>
  <c r="Q77" i="22" s="1"/>
  <c r="R77" i="22" s="1"/>
  <c r="S77" i="22" s="1"/>
  <c r="CP90" i="3"/>
  <c r="C77" i="22" s="1"/>
  <c r="B90" i="3"/>
  <c r="A90" i="3"/>
  <c r="A77" i="22" s="1"/>
  <c r="AF77" i="22" s="1"/>
  <c r="CW89" i="3"/>
  <c r="I76" i="22" s="1"/>
  <c r="AC76" i="22" s="1"/>
  <c r="AD76" i="22" s="1"/>
  <c r="AE76" i="22" s="1"/>
  <c r="CV89" i="3"/>
  <c r="H76" i="22" s="1"/>
  <c r="U76" i="22" s="1"/>
  <c r="V76" i="22" s="1"/>
  <c r="W76" i="22" s="1"/>
  <c r="CU89" i="3"/>
  <c r="G76" i="22" s="1"/>
  <c r="CS89" i="3"/>
  <c r="CT89" i="3" s="1"/>
  <c r="F76" i="22" s="1"/>
  <c r="Y76" i="22" s="1"/>
  <c r="Z76" i="22" s="1"/>
  <c r="AA76" i="22" s="1"/>
  <c r="CR89" i="3"/>
  <c r="E76" i="22" s="1"/>
  <c r="CQ89" i="3"/>
  <c r="D76" i="22" s="1"/>
  <c r="Q76" i="22" s="1"/>
  <c r="R76" i="22" s="1"/>
  <c r="S76" i="22" s="1"/>
  <c r="CP89" i="3"/>
  <c r="C76" i="22" s="1"/>
  <c r="B89" i="3"/>
  <c r="A89" i="3"/>
  <c r="A76" i="22" s="1"/>
  <c r="AF76" i="22" s="1"/>
  <c r="CW88" i="3"/>
  <c r="I75" i="22" s="1"/>
  <c r="AC75" i="22" s="1"/>
  <c r="AD75" i="22" s="1"/>
  <c r="AE75" i="22" s="1"/>
  <c r="CV88" i="3"/>
  <c r="H75" i="22" s="1"/>
  <c r="U75" i="22" s="1"/>
  <c r="V75" i="22" s="1"/>
  <c r="W75" i="22" s="1"/>
  <c r="CU88" i="3"/>
  <c r="CS88" i="3"/>
  <c r="CT88" i="3" s="1"/>
  <c r="F75" i="22" s="1"/>
  <c r="Y75" i="22" s="1"/>
  <c r="Z75" i="22" s="1"/>
  <c r="AA75" i="22" s="1"/>
  <c r="CR88" i="3"/>
  <c r="E75" i="22" s="1"/>
  <c r="CQ88" i="3"/>
  <c r="D75" i="22" s="1"/>
  <c r="Q75" i="22" s="1"/>
  <c r="R75" i="22" s="1"/>
  <c r="S75" i="22" s="1"/>
  <c r="CP88" i="3"/>
  <c r="C75" i="22" s="1"/>
  <c r="B88" i="3"/>
  <c r="A88" i="3"/>
  <c r="A75" i="22" s="1"/>
  <c r="AF75" i="22" s="1"/>
  <c r="CX87" i="3"/>
  <c r="J74" i="22" s="1"/>
  <c r="M74" i="22" s="1"/>
  <c r="N74" i="22" s="1"/>
  <c r="O74" i="22" s="1"/>
  <c r="CW87" i="3"/>
  <c r="I74" i="22" s="1"/>
  <c r="AC74" i="22" s="1"/>
  <c r="AD74" i="22" s="1"/>
  <c r="AE74" i="22" s="1"/>
  <c r="CV87" i="3"/>
  <c r="H74" i="22" s="1"/>
  <c r="U74" i="22" s="1"/>
  <c r="V74" i="22" s="1"/>
  <c r="W74" i="22" s="1"/>
  <c r="CU87" i="3"/>
  <c r="G74" i="22" s="1"/>
  <c r="CS87" i="3"/>
  <c r="CT87" i="3" s="1"/>
  <c r="F74" i="22" s="1"/>
  <c r="Y74" i="22" s="1"/>
  <c r="Z74" i="22" s="1"/>
  <c r="AA74" i="22" s="1"/>
  <c r="CR87" i="3"/>
  <c r="E74" i="22" s="1"/>
  <c r="CQ87" i="3"/>
  <c r="D74" i="22" s="1"/>
  <c r="Q74" i="22" s="1"/>
  <c r="R74" i="22" s="1"/>
  <c r="S74" i="22" s="1"/>
  <c r="CP87" i="3"/>
  <c r="C74" i="22" s="1"/>
  <c r="B87" i="3"/>
  <c r="A87" i="3"/>
  <c r="A74" i="22" s="1"/>
  <c r="AF74" i="22" s="1"/>
  <c r="CW86" i="3"/>
  <c r="I73" i="22" s="1"/>
  <c r="AC73" i="22" s="1"/>
  <c r="AD73" i="22" s="1"/>
  <c r="AE73" i="22" s="1"/>
  <c r="CV86" i="3"/>
  <c r="H73" i="22" s="1"/>
  <c r="U73" i="22" s="1"/>
  <c r="V73" i="22" s="1"/>
  <c r="W73" i="22" s="1"/>
  <c r="CU86" i="3"/>
  <c r="G73" i="22" s="1"/>
  <c r="CS86" i="3"/>
  <c r="CT86" i="3" s="1"/>
  <c r="F73" i="22" s="1"/>
  <c r="Y73" i="22" s="1"/>
  <c r="Z73" i="22" s="1"/>
  <c r="AA73" i="22" s="1"/>
  <c r="CR86" i="3"/>
  <c r="E73" i="22" s="1"/>
  <c r="CQ86" i="3"/>
  <c r="D73" i="22" s="1"/>
  <c r="Q73" i="22" s="1"/>
  <c r="R73" i="22" s="1"/>
  <c r="S73" i="22" s="1"/>
  <c r="CP86" i="3"/>
  <c r="C73" i="22" s="1"/>
  <c r="B86" i="3"/>
  <c r="A86" i="3"/>
  <c r="A73" i="22" s="1"/>
  <c r="AF73" i="22" s="1"/>
  <c r="CW85" i="3"/>
  <c r="I72" i="22" s="1"/>
  <c r="AC72" i="22" s="1"/>
  <c r="AD72" i="22" s="1"/>
  <c r="AE72" i="22" s="1"/>
  <c r="CV85" i="3"/>
  <c r="H72" i="22" s="1"/>
  <c r="U72" i="22" s="1"/>
  <c r="V72" i="22" s="1"/>
  <c r="W72" i="22" s="1"/>
  <c r="CU85" i="3"/>
  <c r="G72" i="22" s="1"/>
  <c r="CS85" i="3"/>
  <c r="CT85" i="3" s="1"/>
  <c r="F72" i="22" s="1"/>
  <c r="Y72" i="22" s="1"/>
  <c r="Z72" i="22" s="1"/>
  <c r="AA72" i="22" s="1"/>
  <c r="CR85" i="3"/>
  <c r="E72" i="22" s="1"/>
  <c r="CQ85" i="3"/>
  <c r="D72" i="22" s="1"/>
  <c r="Q72" i="22" s="1"/>
  <c r="R72" i="22" s="1"/>
  <c r="S72" i="22" s="1"/>
  <c r="CP85" i="3"/>
  <c r="C72" i="22" s="1"/>
  <c r="B85" i="3"/>
  <c r="A85" i="3"/>
  <c r="A72" i="22" s="1"/>
  <c r="AF72" i="22" s="1"/>
  <c r="CW84" i="3"/>
  <c r="I71" i="22" s="1"/>
  <c r="AC71" i="22" s="1"/>
  <c r="AD71" i="22" s="1"/>
  <c r="AE71" i="22" s="1"/>
  <c r="CV84" i="3"/>
  <c r="H71" i="22" s="1"/>
  <c r="U71" i="22" s="1"/>
  <c r="V71" i="22" s="1"/>
  <c r="W71" i="22" s="1"/>
  <c r="CU84" i="3"/>
  <c r="CS84" i="3"/>
  <c r="CT84" i="3" s="1"/>
  <c r="F71" i="22" s="1"/>
  <c r="Y71" i="22" s="1"/>
  <c r="Z71" i="22" s="1"/>
  <c r="AA71" i="22" s="1"/>
  <c r="CR84" i="3"/>
  <c r="E71" i="22" s="1"/>
  <c r="CQ84" i="3"/>
  <c r="D71" i="22" s="1"/>
  <c r="Q71" i="22" s="1"/>
  <c r="R71" i="22" s="1"/>
  <c r="S71" i="22" s="1"/>
  <c r="CP84" i="3"/>
  <c r="C71" i="22" s="1"/>
  <c r="B84" i="3"/>
  <c r="A84" i="3"/>
  <c r="A71" i="22" s="1"/>
  <c r="AF71" i="22" s="1"/>
  <c r="CW83" i="3"/>
  <c r="I70" i="22" s="1"/>
  <c r="AC70" i="22" s="1"/>
  <c r="AD70" i="22" s="1"/>
  <c r="AE70" i="22" s="1"/>
  <c r="CV83" i="3"/>
  <c r="H70" i="22" s="1"/>
  <c r="U70" i="22" s="1"/>
  <c r="V70" i="22" s="1"/>
  <c r="W70" i="22" s="1"/>
  <c r="CU83" i="3"/>
  <c r="G70" i="22" s="1"/>
  <c r="CS83" i="3"/>
  <c r="CT83" i="3" s="1"/>
  <c r="F70" i="22" s="1"/>
  <c r="Y70" i="22" s="1"/>
  <c r="Z70" i="22" s="1"/>
  <c r="AA70" i="22" s="1"/>
  <c r="CR83" i="3"/>
  <c r="E70" i="22" s="1"/>
  <c r="CQ83" i="3"/>
  <c r="D70" i="22" s="1"/>
  <c r="Q70" i="22" s="1"/>
  <c r="R70" i="22" s="1"/>
  <c r="S70" i="22" s="1"/>
  <c r="CP83" i="3"/>
  <c r="C70" i="22" s="1"/>
  <c r="B83" i="3"/>
  <c r="A83" i="3"/>
  <c r="A70" i="22" s="1"/>
  <c r="AF70" i="22" s="1"/>
  <c r="CW82" i="3"/>
  <c r="I69" i="22" s="1"/>
  <c r="AC69" i="22" s="1"/>
  <c r="AD69" i="22" s="1"/>
  <c r="AE69" i="22" s="1"/>
  <c r="CV82" i="3"/>
  <c r="H69" i="22" s="1"/>
  <c r="U69" i="22" s="1"/>
  <c r="V69" i="22" s="1"/>
  <c r="W69" i="22" s="1"/>
  <c r="CU82" i="3"/>
  <c r="G69" i="22" s="1"/>
  <c r="CS82" i="3"/>
  <c r="CR82" i="3"/>
  <c r="E69" i="22" s="1"/>
  <c r="CQ82" i="3"/>
  <c r="D69" i="22" s="1"/>
  <c r="Q69" i="22" s="1"/>
  <c r="R69" i="22" s="1"/>
  <c r="S69" i="22" s="1"/>
  <c r="CP82" i="3"/>
  <c r="C69" i="22" s="1"/>
  <c r="B82" i="3"/>
  <c r="A82" i="3"/>
  <c r="A69" i="22" s="1"/>
  <c r="AF69" i="22" s="1"/>
  <c r="CW81" i="3"/>
  <c r="I68" i="22" s="1"/>
  <c r="AC68" i="22" s="1"/>
  <c r="AD68" i="22" s="1"/>
  <c r="AE68" i="22" s="1"/>
  <c r="CV81" i="3"/>
  <c r="H68" i="22" s="1"/>
  <c r="U68" i="22" s="1"/>
  <c r="V68" i="22" s="1"/>
  <c r="W68" i="22" s="1"/>
  <c r="CU81" i="3"/>
  <c r="CS81" i="3"/>
  <c r="CT81" i="3" s="1"/>
  <c r="F68" i="22" s="1"/>
  <c r="Y68" i="22" s="1"/>
  <c r="Z68" i="22" s="1"/>
  <c r="AA68" i="22" s="1"/>
  <c r="CR81" i="3"/>
  <c r="E68" i="22" s="1"/>
  <c r="CQ81" i="3"/>
  <c r="D68" i="22" s="1"/>
  <c r="Q68" i="22" s="1"/>
  <c r="R68" i="22" s="1"/>
  <c r="S68" i="22" s="1"/>
  <c r="CP81" i="3"/>
  <c r="C68" i="22" s="1"/>
  <c r="B81" i="3"/>
  <c r="A81" i="3"/>
  <c r="A68" i="22" s="1"/>
  <c r="AF68" i="22" s="1"/>
  <c r="CW80" i="3"/>
  <c r="I67" i="22" s="1"/>
  <c r="AC67" i="22" s="1"/>
  <c r="AD67" i="22" s="1"/>
  <c r="AE67" i="22" s="1"/>
  <c r="CV80" i="3"/>
  <c r="H67" i="22" s="1"/>
  <c r="U67" i="22" s="1"/>
  <c r="V67" i="22" s="1"/>
  <c r="W67" i="22" s="1"/>
  <c r="CU80" i="3"/>
  <c r="G67" i="22" s="1"/>
  <c r="CS80" i="3"/>
  <c r="CT80" i="3" s="1"/>
  <c r="F67" i="22" s="1"/>
  <c r="Y67" i="22" s="1"/>
  <c r="Z67" i="22" s="1"/>
  <c r="AA67" i="22" s="1"/>
  <c r="CR80" i="3"/>
  <c r="E67" i="22" s="1"/>
  <c r="CQ80" i="3"/>
  <c r="D67" i="22" s="1"/>
  <c r="Q67" i="22" s="1"/>
  <c r="R67" i="22" s="1"/>
  <c r="S67" i="22" s="1"/>
  <c r="CP80" i="3"/>
  <c r="C67" i="22" s="1"/>
  <c r="B80" i="3"/>
  <c r="A80" i="3"/>
  <c r="A67" i="22" s="1"/>
  <c r="AF67" i="22" s="1"/>
  <c r="CW79" i="3"/>
  <c r="I66" i="22" s="1"/>
  <c r="AC66" i="22" s="1"/>
  <c r="AD66" i="22" s="1"/>
  <c r="AE66" i="22" s="1"/>
  <c r="CV79" i="3"/>
  <c r="H66" i="22" s="1"/>
  <c r="U66" i="22" s="1"/>
  <c r="V66" i="22" s="1"/>
  <c r="W66" i="22" s="1"/>
  <c r="CU79" i="3"/>
  <c r="G66" i="22" s="1"/>
  <c r="CT79" i="3"/>
  <c r="F66" i="22" s="1"/>
  <c r="Y66" i="22" s="1"/>
  <c r="Z66" i="22" s="1"/>
  <c r="AA66" i="22" s="1"/>
  <c r="CS79" i="3"/>
  <c r="CR79" i="3"/>
  <c r="E66" i="22" s="1"/>
  <c r="CQ79" i="3"/>
  <c r="D66" i="22" s="1"/>
  <c r="Q66" i="22" s="1"/>
  <c r="R66" i="22" s="1"/>
  <c r="S66" i="22" s="1"/>
  <c r="CP79" i="3"/>
  <c r="C66" i="22" s="1"/>
  <c r="B79" i="3"/>
  <c r="A79" i="3"/>
  <c r="A66" i="22" s="1"/>
  <c r="AF66" i="22" s="1"/>
  <c r="CW78" i="3"/>
  <c r="I65" i="22" s="1"/>
  <c r="AC65" i="22" s="1"/>
  <c r="AD65" i="22" s="1"/>
  <c r="AE65" i="22" s="1"/>
  <c r="CV78" i="3"/>
  <c r="H65" i="22" s="1"/>
  <c r="U65" i="22" s="1"/>
  <c r="V65" i="22" s="1"/>
  <c r="W65" i="22" s="1"/>
  <c r="CU78" i="3"/>
  <c r="G65" i="22" s="1"/>
  <c r="CS78" i="3"/>
  <c r="CT78" i="3" s="1"/>
  <c r="F65" i="22" s="1"/>
  <c r="Y65" i="22" s="1"/>
  <c r="Z65" i="22" s="1"/>
  <c r="AA65" i="22" s="1"/>
  <c r="CR78" i="3"/>
  <c r="E65" i="22" s="1"/>
  <c r="CQ78" i="3"/>
  <c r="D65" i="22" s="1"/>
  <c r="Q65" i="22" s="1"/>
  <c r="R65" i="22" s="1"/>
  <c r="S65" i="22" s="1"/>
  <c r="CP78" i="3"/>
  <c r="C65" i="22" s="1"/>
  <c r="B78" i="3"/>
  <c r="A78" i="3"/>
  <c r="A65" i="22" s="1"/>
  <c r="AF65" i="22" s="1"/>
  <c r="CX77" i="3"/>
  <c r="J64" i="22" s="1"/>
  <c r="M64" i="22" s="1"/>
  <c r="N64" i="22" s="1"/>
  <c r="O64" i="22" s="1"/>
  <c r="CW77" i="3"/>
  <c r="I64" i="22" s="1"/>
  <c r="AC64" i="22" s="1"/>
  <c r="AD64" i="22" s="1"/>
  <c r="AE64" i="22" s="1"/>
  <c r="CV77" i="3"/>
  <c r="H64" i="22" s="1"/>
  <c r="U64" i="22" s="1"/>
  <c r="V64" i="22" s="1"/>
  <c r="W64" i="22" s="1"/>
  <c r="CU77" i="3"/>
  <c r="G64" i="22" s="1"/>
  <c r="CS77" i="3"/>
  <c r="CT77" i="3" s="1"/>
  <c r="F64" i="22" s="1"/>
  <c r="Y64" i="22" s="1"/>
  <c r="Z64" i="22" s="1"/>
  <c r="AA64" i="22" s="1"/>
  <c r="CR77" i="3"/>
  <c r="E64" i="22" s="1"/>
  <c r="CQ77" i="3"/>
  <c r="D64" i="22" s="1"/>
  <c r="Q64" i="22" s="1"/>
  <c r="R64" i="22" s="1"/>
  <c r="S64" i="22" s="1"/>
  <c r="CP77" i="3"/>
  <c r="C64" i="22" s="1"/>
  <c r="B77" i="3"/>
  <c r="A77" i="3"/>
  <c r="A64" i="22" s="1"/>
  <c r="AF64" i="22" s="1"/>
  <c r="CW76" i="3"/>
  <c r="I63" i="22" s="1"/>
  <c r="AC63" i="22" s="1"/>
  <c r="AD63" i="22" s="1"/>
  <c r="AE63" i="22" s="1"/>
  <c r="CV76" i="3"/>
  <c r="H63" i="22" s="1"/>
  <c r="U63" i="22" s="1"/>
  <c r="V63" i="22" s="1"/>
  <c r="W63" i="22" s="1"/>
  <c r="CU76" i="3"/>
  <c r="CS76" i="3"/>
  <c r="CT76" i="3" s="1"/>
  <c r="F63" i="22" s="1"/>
  <c r="Y63" i="22" s="1"/>
  <c r="Z63" i="22" s="1"/>
  <c r="AA63" i="22" s="1"/>
  <c r="CR76" i="3"/>
  <c r="E63" i="22" s="1"/>
  <c r="CQ76" i="3"/>
  <c r="D63" i="22" s="1"/>
  <c r="Q63" i="22" s="1"/>
  <c r="R63" i="22" s="1"/>
  <c r="S63" i="22" s="1"/>
  <c r="CP76" i="3"/>
  <c r="C63" i="22" s="1"/>
  <c r="B76" i="3"/>
  <c r="A76" i="3"/>
  <c r="A63" i="22" s="1"/>
  <c r="AF63" i="22" s="1"/>
  <c r="CW75" i="3"/>
  <c r="I62" i="22" s="1"/>
  <c r="AC62" i="22" s="1"/>
  <c r="AD62" i="22" s="1"/>
  <c r="AE62" i="22" s="1"/>
  <c r="CV75" i="3"/>
  <c r="H62" i="22" s="1"/>
  <c r="U62" i="22" s="1"/>
  <c r="V62" i="22" s="1"/>
  <c r="W62" i="22" s="1"/>
  <c r="CU75" i="3"/>
  <c r="G62" i="22" s="1"/>
  <c r="CS75" i="3"/>
  <c r="CX75" i="3" s="1"/>
  <c r="J62" i="22" s="1"/>
  <c r="M62" i="22" s="1"/>
  <c r="N62" i="22" s="1"/>
  <c r="O62" i="22" s="1"/>
  <c r="CR75" i="3"/>
  <c r="E62" i="22" s="1"/>
  <c r="CQ75" i="3"/>
  <c r="D62" i="22" s="1"/>
  <c r="Q62" i="22" s="1"/>
  <c r="R62" i="22" s="1"/>
  <c r="S62" i="22" s="1"/>
  <c r="CP75" i="3"/>
  <c r="C62" i="22" s="1"/>
  <c r="B75" i="3"/>
  <c r="A75" i="3"/>
  <c r="A62" i="22" s="1"/>
  <c r="AF62" i="22" s="1"/>
  <c r="CW74" i="3"/>
  <c r="I61" i="22" s="1"/>
  <c r="AC61" i="22" s="1"/>
  <c r="AD61" i="22" s="1"/>
  <c r="AE61" i="22" s="1"/>
  <c r="CV74" i="3"/>
  <c r="H61" i="22" s="1"/>
  <c r="U61" i="22" s="1"/>
  <c r="V61" i="22" s="1"/>
  <c r="W61" i="22" s="1"/>
  <c r="CU74" i="3"/>
  <c r="G61" i="22" s="1"/>
  <c r="CS74" i="3"/>
  <c r="CT74" i="3" s="1"/>
  <c r="F61" i="22" s="1"/>
  <c r="Y61" i="22" s="1"/>
  <c r="Z61" i="22" s="1"/>
  <c r="AA61" i="22" s="1"/>
  <c r="CR74" i="3"/>
  <c r="E61" i="22" s="1"/>
  <c r="CQ74" i="3"/>
  <c r="D61" i="22" s="1"/>
  <c r="Q61" i="22" s="1"/>
  <c r="R61" i="22" s="1"/>
  <c r="S61" i="22" s="1"/>
  <c r="CP74" i="3"/>
  <c r="C61" i="22" s="1"/>
  <c r="B74" i="3"/>
  <c r="A74" i="3"/>
  <c r="A61" i="22" s="1"/>
  <c r="AF61" i="22" s="1"/>
  <c r="CW73" i="3"/>
  <c r="I60" i="22" s="1"/>
  <c r="AC60" i="22" s="1"/>
  <c r="AD60" i="22" s="1"/>
  <c r="AE60" i="22" s="1"/>
  <c r="CV73" i="3"/>
  <c r="H60" i="22" s="1"/>
  <c r="U60" i="22" s="1"/>
  <c r="V60" i="22" s="1"/>
  <c r="W60" i="22" s="1"/>
  <c r="CU73" i="3"/>
  <c r="G60" i="22" s="1"/>
  <c r="CS73" i="3"/>
  <c r="CT73" i="3" s="1"/>
  <c r="F60" i="22" s="1"/>
  <c r="Y60" i="22" s="1"/>
  <c r="Z60" i="22" s="1"/>
  <c r="AA60" i="22" s="1"/>
  <c r="CR73" i="3"/>
  <c r="E60" i="22" s="1"/>
  <c r="CQ73" i="3"/>
  <c r="D60" i="22" s="1"/>
  <c r="Q60" i="22" s="1"/>
  <c r="R60" i="22" s="1"/>
  <c r="S60" i="22" s="1"/>
  <c r="CP73" i="3"/>
  <c r="C60" i="22" s="1"/>
  <c r="B73" i="3"/>
  <c r="A73" i="3"/>
  <c r="A60" i="22" s="1"/>
  <c r="AF60" i="22" s="1"/>
  <c r="CW72" i="3"/>
  <c r="I59" i="22" s="1"/>
  <c r="AC59" i="22" s="1"/>
  <c r="AD59" i="22" s="1"/>
  <c r="AE59" i="22" s="1"/>
  <c r="CV72" i="3"/>
  <c r="H59" i="22" s="1"/>
  <c r="U59" i="22" s="1"/>
  <c r="V59" i="22" s="1"/>
  <c r="W59" i="22" s="1"/>
  <c r="CU72" i="3"/>
  <c r="G59" i="22" s="1"/>
  <c r="CS72" i="3"/>
  <c r="CT72" i="3" s="1"/>
  <c r="F59" i="22" s="1"/>
  <c r="Y59" i="22" s="1"/>
  <c r="Z59" i="22" s="1"/>
  <c r="AA59" i="22" s="1"/>
  <c r="CR72" i="3"/>
  <c r="E59" i="22" s="1"/>
  <c r="CQ72" i="3"/>
  <c r="D59" i="22" s="1"/>
  <c r="Q59" i="22" s="1"/>
  <c r="R59" i="22" s="1"/>
  <c r="S59" i="22" s="1"/>
  <c r="CP72" i="3"/>
  <c r="C59" i="22" s="1"/>
  <c r="B72" i="3"/>
  <c r="A72" i="3"/>
  <c r="A59" i="22" s="1"/>
  <c r="AF59" i="22" s="1"/>
  <c r="CW71" i="3"/>
  <c r="I58" i="22" s="1"/>
  <c r="AC58" i="22" s="1"/>
  <c r="AD58" i="22" s="1"/>
  <c r="AE58" i="22" s="1"/>
  <c r="CV71" i="3"/>
  <c r="H58" i="22" s="1"/>
  <c r="U58" i="22" s="1"/>
  <c r="V58" i="22" s="1"/>
  <c r="W58" i="22" s="1"/>
  <c r="CU71" i="3"/>
  <c r="G58" i="22" s="1"/>
  <c r="CT71" i="3"/>
  <c r="F58" i="22" s="1"/>
  <c r="Y58" i="22" s="1"/>
  <c r="Z58" i="22" s="1"/>
  <c r="AA58" i="22" s="1"/>
  <c r="CS71" i="3"/>
  <c r="CR71" i="3"/>
  <c r="E58" i="22" s="1"/>
  <c r="CQ71" i="3"/>
  <c r="D58" i="22" s="1"/>
  <c r="Q58" i="22" s="1"/>
  <c r="R58" i="22" s="1"/>
  <c r="S58" i="22" s="1"/>
  <c r="CP71" i="3"/>
  <c r="C58" i="22" s="1"/>
  <c r="B71" i="3"/>
  <c r="A71" i="3"/>
  <c r="A58" i="22" s="1"/>
  <c r="AF58" i="22" s="1"/>
  <c r="CX70" i="3"/>
  <c r="J57" i="22" s="1"/>
  <c r="M57" i="22" s="1"/>
  <c r="N57" i="22" s="1"/>
  <c r="O57" i="22" s="1"/>
  <c r="CW70" i="3"/>
  <c r="I57" i="22" s="1"/>
  <c r="AC57" i="22" s="1"/>
  <c r="AD57" i="22" s="1"/>
  <c r="AE57" i="22" s="1"/>
  <c r="CV70" i="3"/>
  <c r="H57" i="22" s="1"/>
  <c r="U57" i="22" s="1"/>
  <c r="V57" i="22" s="1"/>
  <c r="W57" i="22" s="1"/>
  <c r="CU70" i="3"/>
  <c r="G57" i="22" s="1"/>
  <c r="CS70" i="3"/>
  <c r="CT70" i="3" s="1"/>
  <c r="F57" i="22" s="1"/>
  <c r="Y57" i="22" s="1"/>
  <c r="Z57" i="22" s="1"/>
  <c r="AA57" i="22" s="1"/>
  <c r="CR70" i="3"/>
  <c r="E57" i="22" s="1"/>
  <c r="CQ70" i="3"/>
  <c r="D57" i="22" s="1"/>
  <c r="Q57" i="22" s="1"/>
  <c r="R57" i="22" s="1"/>
  <c r="S57" i="22" s="1"/>
  <c r="CP70" i="3"/>
  <c r="C57" i="22" s="1"/>
  <c r="B70" i="3"/>
  <c r="A70" i="3"/>
  <c r="A57" i="22" s="1"/>
  <c r="AF57" i="22" s="1"/>
  <c r="CW69" i="3"/>
  <c r="I56" i="22" s="1"/>
  <c r="AC56" i="22" s="1"/>
  <c r="AD56" i="22" s="1"/>
  <c r="AE56" i="22" s="1"/>
  <c r="CV69" i="3"/>
  <c r="H56" i="22" s="1"/>
  <c r="U56" i="22" s="1"/>
  <c r="V56" i="22" s="1"/>
  <c r="W56" i="22" s="1"/>
  <c r="CU69" i="3"/>
  <c r="CS69" i="3"/>
  <c r="CT69" i="3" s="1"/>
  <c r="F56" i="22" s="1"/>
  <c r="Y56" i="22" s="1"/>
  <c r="Z56" i="22" s="1"/>
  <c r="AA56" i="22" s="1"/>
  <c r="CR69" i="3"/>
  <c r="E56" i="22" s="1"/>
  <c r="CQ69" i="3"/>
  <c r="D56" i="22" s="1"/>
  <c r="Q56" i="22" s="1"/>
  <c r="R56" i="22" s="1"/>
  <c r="S56" i="22" s="1"/>
  <c r="CP69" i="3"/>
  <c r="C56" i="22" s="1"/>
  <c r="B69" i="3"/>
  <c r="A69" i="3"/>
  <c r="A56" i="22" s="1"/>
  <c r="AF56" i="22" s="1"/>
  <c r="CW68" i="3"/>
  <c r="I55" i="22" s="1"/>
  <c r="AC55" i="22" s="1"/>
  <c r="AD55" i="22" s="1"/>
  <c r="AE55" i="22" s="1"/>
  <c r="CV68" i="3"/>
  <c r="H55" i="22" s="1"/>
  <c r="U55" i="22" s="1"/>
  <c r="V55" i="22" s="1"/>
  <c r="W55" i="22" s="1"/>
  <c r="CU68" i="3"/>
  <c r="G55" i="22" s="1"/>
  <c r="CS68" i="3"/>
  <c r="CT68" i="3" s="1"/>
  <c r="F55" i="22" s="1"/>
  <c r="Y55" i="22" s="1"/>
  <c r="Z55" i="22" s="1"/>
  <c r="AA55" i="22" s="1"/>
  <c r="CR68" i="3"/>
  <c r="E55" i="22" s="1"/>
  <c r="CQ68" i="3"/>
  <c r="D55" i="22" s="1"/>
  <c r="Q55" i="22" s="1"/>
  <c r="R55" i="22" s="1"/>
  <c r="S55" i="22" s="1"/>
  <c r="CP68" i="3"/>
  <c r="C55" i="22" s="1"/>
  <c r="B68" i="3"/>
  <c r="A68" i="3"/>
  <c r="A55" i="22" s="1"/>
  <c r="AF55" i="22" s="1"/>
  <c r="CW67" i="3"/>
  <c r="I54" i="22" s="1"/>
  <c r="AC54" i="22" s="1"/>
  <c r="AD54" i="22" s="1"/>
  <c r="AE54" i="22" s="1"/>
  <c r="CV67" i="3"/>
  <c r="H54" i="22" s="1"/>
  <c r="U54" i="22" s="1"/>
  <c r="V54" i="22" s="1"/>
  <c r="W54" i="22" s="1"/>
  <c r="CU67" i="3"/>
  <c r="CS67" i="3"/>
  <c r="CR67" i="3"/>
  <c r="E54" i="22" s="1"/>
  <c r="CQ67" i="3"/>
  <c r="CP67" i="3"/>
  <c r="C54" i="22" s="1"/>
  <c r="B67" i="3"/>
  <c r="A67" i="3"/>
  <c r="A54" i="22" s="1"/>
  <c r="AF54" i="22" s="1"/>
  <c r="CW66" i="3"/>
  <c r="CV66" i="3"/>
  <c r="CU66" i="3"/>
  <c r="G53" i="22" s="1"/>
  <c r="CS66" i="3"/>
  <c r="CR66" i="3"/>
  <c r="E53" i="22" s="1"/>
  <c r="CQ66" i="3"/>
  <c r="D53" i="22" s="1"/>
  <c r="Q53" i="22" s="1"/>
  <c r="R53" i="22" s="1"/>
  <c r="S53" i="22" s="1"/>
  <c r="CP66" i="3"/>
  <c r="C53" i="22" s="1"/>
  <c r="B66" i="3"/>
  <c r="A66" i="3"/>
  <c r="A53" i="22" s="1"/>
  <c r="AF53" i="22" s="1"/>
  <c r="P61" i="3"/>
  <c r="Q82" i="21" s="1"/>
  <c r="O61" i="3"/>
  <c r="P82" i="21" s="1"/>
  <c r="N61" i="3"/>
  <c r="O82" i="21" s="1"/>
  <c r="M61" i="3"/>
  <c r="N82" i="21" s="1"/>
  <c r="L61" i="3"/>
  <c r="M82" i="21" s="1"/>
  <c r="AS82" i="21" s="1"/>
  <c r="AT82" i="21" s="1"/>
  <c r="AU82" i="21" s="1"/>
  <c r="K61" i="3"/>
  <c r="L82" i="21" s="1"/>
  <c r="J61" i="3"/>
  <c r="K82" i="21" s="1"/>
  <c r="I61" i="3"/>
  <c r="J82" i="21" s="1"/>
  <c r="AK82" i="21" s="1"/>
  <c r="AL82" i="21" s="1"/>
  <c r="AM82" i="21" s="1"/>
  <c r="H61" i="3"/>
  <c r="I82" i="21" s="1"/>
  <c r="AG82" i="21" s="1"/>
  <c r="AH82" i="21" s="1"/>
  <c r="AI82" i="21" s="1"/>
  <c r="G61" i="3"/>
  <c r="H82" i="21" s="1"/>
  <c r="F61" i="3"/>
  <c r="G82" i="21" s="1"/>
  <c r="E61" i="3"/>
  <c r="F82" i="21" s="1"/>
  <c r="AO82" i="21" s="1"/>
  <c r="AP82" i="21" s="1"/>
  <c r="AQ82" i="21" s="1"/>
  <c r="D61" i="3"/>
  <c r="E82" i="21" s="1"/>
  <c r="AW82" i="21" s="1"/>
  <c r="AX82" i="21" s="1"/>
  <c r="AY82" i="21" s="1"/>
  <c r="C61" i="3"/>
  <c r="D82" i="21" s="1"/>
  <c r="B61" i="3"/>
  <c r="B82" i="21" s="1"/>
  <c r="A61" i="3"/>
  <c r="A82" i="21" s="1"/>
  <c r="P60" i="3"/>
  <c r="Q81" i="21" s="1"/>
  <c r="O60" i="3"/>
  <c r="P81" i="21" s="1"/>
  <c r="N60" i="3"/>
  <c r="O81" i="21" s="1"/>
  <c r="M60" i="3"/>
  <c r="N81" i="21" s="1"/>
  <c r="L60" i="3"/>
  <c r="M81" i="21" s="1"/>
  <c r="AS81" i="21" s="1"/>
  <c r="AT81" i="21" s="1"/>
  <c r="AU81" i="21" s="1"/>
  <c r="K60" i="3"/>
  <c r="L81" i="21" s="1"/>
  <c r="J60" i="3"/>
  <c r="K81" i="21" s="1"/>
  <c r="I60" i="3"/>
  <c r="J81" i="21" s="1"/>
  <c r="AK81" i="21" s="1"/>
  <c r="AL81" i="21" s="1"/>
  <c r="AM81" i="21" s="1"/>
  <c r="H60" i="3"/>
  <c r="I81" i="21" s="1"/>
  <c r="AG81" i="21" s="1"/>
  <c r="AH81" i="21" s="1"/>
  <c r="AI81" i="21" s="1"/>
  <c r="G60" i="3"/>
  <c r="H81" i="21" s="1"/>
  <c r="F60" i="3"/>
  <c r="G81" i="21" s="1"/>
  <c r="E60" i="3"/>
  <c r="F81" i="21" s="1"/>
  <c r="AO81" i="21" s="1"/>
  <c r="AP81" i="21" s="1"/>
  <c r="AQ81" i="21" s="1"/>
  <c r="D60" i="3"/>
  <c r="E81" i="21" s="1"/>
  <c r="AW81" i="21" s="1"/>
  <c r="AX81" i="21" s="1"/>
  <c r="AY81" i="21" s="1"/>
  <c r="C60" i="3"/>
  <c r="D81" i="21" s="1"/>
  <c r="B60" i="3"/>
  <c r="B81" i="21" s="1"/>
  <c r="A60" i="3"/>
  <c r="A81" i="21" s="1"/>
  <c r="P59" i="3"/>
  <c r="Q80" i="21" s="1"/>
  <c r="O59" i="3"/>
  <c r="P80" i="21" s="1"/>
  <c r="N59" i="3"/>
  <c r="O80" i="21" s="1"/>
  <c r="M59" i="3"/>
  <c r="N80" i="21" s="1"/>
  <c r="L59" i="3"/>
  <c r="M80" i="21" s="1"/>
  <c r="AS80" i="21" s="1"/>
  <c r="AT80" i="21" s="1"/>
  <c r="AU80" i="21" s="1"/>
  <c r="K59" i="3"/>
  <c r="L80" i="21" s="1"/>
  <c r="J59" i="3"/>
  <c r="K80" i="21" s="1"/>
  <c r="I59" i="3"/>
  <c r="J80" i="21" s="1"/>
  <c r="AK80" i="21" s="1"/>
  <c r="AL80" i="21" s="1"/>
  <c r="AM80" i="21" s="1"/>
  <c r="H59" i="3"/>
  <c r="I80" i="21" s="1"/>
  <c r="AG80" i="21" s="1"/>
  <c r="AH80" i="21" s="1"/>
  <c r="AI80" i="21" s="1"/>
  <c r="G59" i="3"/>
  <c r="H80" i="21" s="1"/>
  <c r="F59" i="3"/>
  <c r="G80" i="21" s="1"/>
  <c r="E59" i="3"/>
  <c r="F80" i="21" s="1"/>
  <c r="AO80" i="21" s="1"/>
  <c r="AP80" i="21" s="1"/>
  <c r="AQ80" i="21" s="1"/>
  <c r="D59" i="3"/>
  <c r="E80" i="21" s="1"/>
  <c r="AW80" i="21" s="1"/>
  <c r="AX80" i="21" s="1"/>
  <c r="AY80" i="21" s="1"/>
  <c r="C59" i="3"/>
  <c r="D80" i="21" s="1"/>
  <c r="B59" i="3"/>
  <c r="B80" i="21" s="1"/>
  <c r="A59" i="3"/>
  <c r="A80" i="21" s="1"/>
  <c r="P58" i="3"/>
  <c r="Q79" i="21" s="1"/>
  <c r="O58" i="3"/>
  <c r="P79" i="21" s="1"/>
  <c r="N58" i="3"/>
  <c r="O79" i="21" s="1"/>
  <c r="M58" i="3"/>
  <c r="N79" i="21" s="1"/>
  <c r="L58" i="3"/>
  <c r="M79" i="21" s="1"/>
  <c r="AS79" i="21" s="1"/>
  <c r="AT79" i="21" s="1"/>
  <c r="AU79" i="21" s="1"/>
  <c r="K58" i="3"/>
  <c r="L79" i="21" s="1"/>
  <c r="J58" i="3"/>
  <c r="K79" i="21" s="1"/>
  <c r="I58" i="3"/>
  <c r="J79" i="21" s="1"/>
  <c r="AK79" i="21" s="1"/>
  <c r="AL79" i="21" s="1"/>
  <c r="AM79" i="21" s="1"/>
  <c r="H58" i="3"/>
  <c r="I79" i="21" s="1"/>
  <c r="AG79" i="21" s="1"/>
  <c r="AH79" i="21" s="1"/>
  <c r="AI79" i="21" s="1"/>
  <c r="G58" i="3"/>
  <c r="H79" i="21" s="1"/>
  <c r="F58" i="3"/>
  <c r="G79" i="21" s="1"/>
  <c r="E58" i="3"/>
  <c r="F79" i="21" s="1"/>
  <c r="AO79" i="21" s="1"/>
  <c r="AP79" i="21" s="1"/>
  <c r="AQ79" i="21" s="1"/>
  <c r="D58" i="3"/>
  <c r="E79" i="21" s="1"/>
  <c r="AW79" i="21" s="1"/>
  <c r="AX79" i="21" s="1"/>
  <c r="AY79" i="21" s="1"/>
  <c r="C58" i="3"/>
  <c r="D79" i="21" s="1"/>
  <c r="B58" i="3"/>
  <c r="B79" i="21" s="1"/>
  <c r="A58" i="3"/>
  <c r="A79" i="21" s="1"/>
  <c r="P57" i="3"/>
  <c r="Q78" i="21" s="1"/>
  <c r="O57" i="3"/>
  <c r="P78" i="21" s="1"/>
  <c r="N57" i="3"/>
  <c r="O78" i="21" s="1"/>
  <c r="M57" i="3"/>
  <c r="N78" i="21" s="1"/>
  <c r="L57" i="3"/>
  <c r="M78" i="21" s="1"/>
  <c r="AS78" i="21" s="1"/>
  <c r="AT78" i="21" s="1"/>
  <c r="AU78" i="21" s="1"/>
  <c r="K57" i="3"/>
  <c r="L78" i="21" s="1"/>
  <c r="J57" i="3"/>
  <c r="K78" i="21" s="1"/>
  <c r="I57" i="3"/>
  <c r="J78" i="21" s="1"/>
  <c r="AK78" i="21" s="1"/>
  <c r="AL78" i="21" s="1"/>
  <c r="AM78" i="21" s="1"/>
  <c r="H57" i="3"/>
  <c r="I78" i="21" s="1"/>
  <c r="AG78" i="21" s="1"/>
  <c r="AH78" i="21" s="1"/>
  <c r="AI78" i="21" s="1"/>
  <c r="G57" i="3"/>
  <c r="H78" i="21" s="1"/>
  <c r="F57" i="3"/>
  <c r="G78" i="21" s="1"/>
  <c r="E57" i="3"/>
  <c r="F78" i="21" s="1"/>
  <c r="AO78" i="21" s="1"/>
  <c r="AP78" i="21" s="1"/>
  <c r="AQ78" i="21" s="1"/>
  <c r="D57" i="3"/>
  <c r="E78" i="21" s="1"/>
  <c r="AW78" i="21" s="1"/>
  <c r="AX78" i="21" s="1"/>
  <c r="AY78" i="21" s="1"/>
  <c r="C57" i="3"/>
  <c r="D78" i="21" s="1"/>
  <c r="B57" i="3"/>
  <c r="B78" i="21" s="1"/>
  <c r="A57" i="3"/>
  <c r="A78" i="21" s="1"/>
  <c r="P56" i="3"/>
  <c r="Q77" i="21" s="1"/>
  <c r="O56" i="3"/>
  <c r="P77" i="21" s="1"/>
  <c r="N56" i="3"/>
  <c r="O77" i="21" s="1"/>
  <c r="M56" i="3"/>
  <c r="N77" i="21" s="1"/>
  <c r="L56" i="3"/>
  <c r="M77" i="21" s="1"/>
  <c r="AS77" i="21" s="1"/>
  <c r="AT77" i="21" s="1"/>
  <c r="AU77" i="21" s="1"/>
  <c r="K56" i="3"/>
  <c r="L77" i="21" s="1"/>
  <c r="J56" i="3"/>
  <c r="K77" i="21" s="1"/>
  <c r="I56" i="3"/>
  <c r="J77" i="21" s="1"/>
  <c r="AK77" i="21" s="1"/>
  <c r="AL77" i="21" s="1"/>
  <c r="AM77" i="21" s="1"/>
  <c r="H56" i="3"/>
  <c r="I77" i="21" s="1"/>
  <c r="AG77" i="21" s="1"/>
  <c r="AH77" i="21" s="1"/>
  <c r="AI77" i="21" s="1"/>
  <c r="G56" i="3"/>
  <c r="H77" i="21" s="1"/>
  <c r="F56" i="3"/>
  <c r="G77" i="21" s="1"/>
  <c r="E56" i="3"/>
  <c r="F77" i="21" s="1"/>
  <c r="AO77" i="21" s="1"/>
  <c r="AP77" i="21" s="1"/>
  <c r="AQ77" i="21" s="1"/>
  <c r="D56" i="3"/>
  <c r="E77" i="21" s="1"/>
  <c r="AW77" i="21" s="1"/>
  <c r="AX77" i="21" s="1"/>
  <c r="AY77" i="21" s="1"/>
  <c r="C56" i="3"/>
  <c r="D77" i="21" s="1"/>
  <c r="B56" i="3"/>
  <c r="B77" i="21" s="1"/>
  <c r="A56" i="3"/>
  <c r="A77" i="21" s="1"/>
  <c r="P55" i="3"/>
  <c r="Q76" i="21" s="1"/>
  <c r="O55" i="3"/>
  <c r="P76" i="21" s="1"/>
  <c r="N55" i="3"/>
  <c r="O76" i="21" s="1"/>
  <c r="M55" i="3"/>
  <c r="N76" i="21" s="1"/>
  <c r="L55" i="3"/>
  <c r="M76" i="21" s="1"/>
  <c r="AS76" i="21" s="1"/>
  <c r="AT76" i="21" s="1"/>
  <c r="AU76" i="21" s="1"/>
  <c r="K55" i="3"/>
  <c r="L76" i="21" s="1"/>
  <c r="J55" i="3"/>
  <c r="K76" i="21" s="1"/>
  <c r="I55" i="3"/>
  <c r="J76" i="21" s="1"/>
  <c r="AK76" i="21" s="1"/>
  <c r="AL76" i="21" s="1"/>
  <c r="AM76" i="21" s="1"/>
  <c r="H55" i="3"/>
  <c r="I76" i="21" s="1"/>
  <c r="AG76" i="21" s="1"/>
  <c r="AH76" i="21" s="1"/>
  <c r="AI76" i="21" s="1"/>
  <c r="G55" i="3"/>
  <c r="H76" i="21" s="1"/>
  <c r="F55" i="3"/>
  <c r="G76" i="21" s="1"/>
  <c r="E55" i="3"/>
  <c r="F76" i="21" s="1"/>
  <c r="AO76" i="21" s="1"/>
  <c r="AP76" i="21" s="1"/>
  <c r="AQ76" i="21" s="1"/>
  <c r="D55" i="3"/>
  <c r="E76" i="21" s="1"/>
  <c r="AW76" i="21" s="1"/>
  <c r="AX76" i="21" s="1"/>
  <c r="AY76" i="21" s="1"/>
  <c r="C55" i="3"/>
  <c r="D76" i="21" s="1"/>
  <c r="B55" i="3"/>
  <c r="B76" i="21" s="1"/>
  <c r="A55" i="3"/>
  <c r="A76" i="21" s="1"/>
  <c r="P54" i="3"/>
  <c r="Q75" i="21" s="1"/>
  <c r="O54" i="3"/>
  <c r="P75" i="21" s="1"/>
  <c r="N54" i="3"/>
  <c r="O75" i="21" s="1"/>
  <c r="M54" i="3"/>
  <c r="N75" i="21" s="1"/>
  <c r="L54" i="3"/>
  <c r="M75" i="21" s="1"/>
  <c r="AS75" i="21" s="1"/>
  <c r="AT75" i="21" s="1"/>
  <c r="AU75" i="21" s="1"/>
  <c r="K54" i="3"/>
  <c r="L75" i="21" s="1"/>
  <c r="J54" i="3"/>
  <c r="K75" i="21" s="1"/>
  <c r="I54" i="3"/>
  <c r="J75" i="21" s="1"/>
  <c r="AK75" i="21" s="1"/>
  <c r="AL75" i="21" s="1"/>
  <c r="AM75" i="21" s="1"/>
  <c r="H54" i="3"/>
  <c r="I75" i="21" s="1"/>
  <c r="AG75" i="21" s="1"/>
  <c r="AH75" i="21" s="1"/>
  <c r="AI75" i="21" s="1"/>
  <c r="G54" i="3"/>
  <c r="H75" i="21" s="1"/>
  <c r="F54" i="3"/>
  <c r="G75" i="21" s="1"/>
  <c r="E54" i="3"/>
  <c r="F75" i="21" s="1"/>
  <c r="AO75" i="21" s="1"/>
  <c r="AP75" i="21" s="1"/>
  <c r="AQ75" i="21" s="1"/>
  <c r="D54" i="3"/>
  <c r="E75" i="21" s="1"/>
  <c r="AW75" i="21" s="1"/>
  <c r="AX75" i="21" s="1"/>
  <c r="AY75" i="21" s="1"/>
  <c r="C54" i="3"/>
  <c r="D75" i="21" s="1"/>
  <c r="B54" i="3"/>
  <c r="B75" i="21" s="1"/>
  <c r="A54" i="3"/>
  <c r="A75" i="21" s="1"/>
  <c r="P53" i="3"/>
  <c r="Q74" i="21" s="1"/>
  <c r="O53" i="3"/>
  <c r="P74" i="21" s="1"/>
  <c r="N53" i="3"/>
  <c r="O74" i="21" s="1"/>
  <c r="M53" i="3"/>
  <c r="N74" i="21" s="1"/>
  <c r="L53" i="3"/>
  <c r="M74" i="21" s="1"/>
  <c r="AS74" i="21" s="1"/>
  <c r="AT74" i="21" s="1"/>
  <c r="AU74" i="21" s="1"/>
  <c r="K53" i="3"/>
  <c r="L74" i="21" s="1"/>
  <c r="J53" i="3"/>
  <c r="K74" i="21" s="1"/>
  <c r="I53" i="3"/>
  <c r="J74" i="21" s="1"/>
  <c r="AK74" i="21" s="1"/>
  <c r="AL74" i="21" s="1"/>
  <c r="AM74" i="21" s="1"/>
  <c r="H53" i="3"/>
  <c r="I74" i="21" s="1"/>
  <c r="AG74" i="21" s="1"/>
  <c r="AH74" i="21" s="1"/>
  <c r="AI74" i="21" s="1"/>
  <c r="G53" i="3"/>
  <c r="H74" i="21" s="1"/>
  <c r="F53" i="3"/>
  <c r="G74" i="21" s="1"/>
  <c r="E53" i="3"/>
  <c r="F74" i="21" s="1"/>
  <c r="AO74" i="21" s="1"/>
  <c r="AP74" i="21" s="1"/>
  <c r="AQ74" i="21" s="1"/>
  <c r="D53" i="3"/>
  <c r="E74" i="21" s="1"/>
  <c r="AW74" i="21" s="1"/>
  <c r="AX74" i="21" s="1"/>
  <c r="AY74" i="21" s="1"/>
  <c r="C53" i="3"/>
  <c r="D74" i="21" s="1"/>
  <c r="B53" i="3"/>
  <c r="B74" i="21" s="1"/>
  <c r="A53" i="3"/>
  <c r="A74" i="21" s="1"/>
  <c r="P52" i="3"/>
  <c r="Q73" i="21" s="1"/>
  <c r="O52" i="3"/>
  <c r="P73" i="21" s="1"/>
  <c r="N52" i="3"/>
  <c r="O73" i="21" s="1"/>
  <c r="M52" i="3"/>
  <c r="N73" i="21" s="1"/>
  <c r="L52" i="3"/>
  <c r="M73" i="21" s="1"/>
  <c r="AS73" i="21" s="1"/>
  <c r="AT73" i="21" s="1"/>
  <c r="AU73" i="21" s="1"/>
  <c r="K52" i="3"/>
  <c r="L73" i="21" s="1"/>
  <c r="J52" i="3"/>
  <c r="K73" i="21" s="1"/>
  <c r="I52" i="3"/>
  <c r="J73" i="21" s="1"/>
  <c r="AK73" i="21" s="1"/>
  <c r="AL73" i="21" s="1"/>
  <c r="AM73" i="21" s="1"/>
  <c r="H52" i="3"/>
  <c r="I73" i="21" s="1"/>
  <c r="AG73" i="21" s="1"/>
  <c r="AH73" i="21" s="1"/>
  <c r="AI73" i="21" s="1"/>
  <c r="G52" i="3"/>
  <c r="H73" i="21" s="1"/>
  <c r="F52" i="3"/>
  <c r="G73" i="21" s="1"/>
  <c r="E52" i="3"/>
  <c r="F73" i="21" s="1"/>
  <c r="AO73" i="21" s="1"/>
  <c r="AP73" i="21" s="1"/>
  <c r="AQ73" i="21" s="1"/>
  <c r="D52" i="3"/>
  <c r="E73" i="21" s="1"/>
  <c r="AW73" i="21" s="1"/>
  <c r="AX73" i="21" s="1"/>
  <c r="AY73" i="21" s="1"/>
  <c r="C52" i="3"/>
  <c r="D73" i="21" s="1"/>
  <c r="B52" i="3"/>
  <c r="B73" i="21" s="1"/>
  <c r="A52" i="3"/>
  <c r="A73" i="21" s="1"/>
  <c r="P51" i="3"/>
  <c r="Q72" i="21" s="1"/>
  <c r="O51" i="3"/>
  <c r="P72" i="21" s="1"/>
  <c r="N51" i="3"/>
  <c r="O72" i="21" s="1"/>
  <c r="M51" i="3"/>
  <c r="N72" i="21" s="1"/>
  <c r="L51" i="3"/>
  <c r="M72" i="21" s="1"/>
  <c r="AS72" i="21" s="1"/>
  <c r="AT72" i="21" s="1"/>
  <c r="AU72" i="21" s="1"/>
  <c r="K51" i="3"/>
  <c r="L72" i="21" s="1"/>
  <c r="J51" i="3"/>
  <c r="K72" i="21" s="1"/>
  <c r="I51" i="3"/>
  <c r="J72" i="21" s="1"/>
  <c r="AK72" i="21" s="1"/>
  <c r="AL72" i="21" s="1"/>
  <c r="AM72" i="21" s="1"/>
  <c r="H51" i="3"/>
  <c r="I72" i="21" s="1"/>
  <c r="AG72" i="21" s="1"/>
  <c r="AH72" i="21" s="1"/>
  <c r="AI72" i="21" s="1"/>
  <c r="G51" i="3"/>
  <c r="H72" i="21" s="1"/>
  <c r="F51" i="3"/>
  <c r="G72" i="21" s="1"/>
  <c r="E51" i="3"/>
  <c r="F72" i="21" s="1"/>
  <c r="AO72" i="21" s="1"/>
  <c r="AP72" i="21" s="1"/>
  <c r="AQ72" i="21" s="1"/>
  <c r="D51" i="3"/>
  <c r="E72" i="21" s="1"/>
  <c r="AW72" i="21" s="1"/>
  <c r="AX72" i="21" s="1"/>
  <c r="AY72" i="21" s="1"/>
  <c r="C51" i="3"/>
  <c r="D72" i="21" s="1"/>
  <c r="B51" i="3"/>
  <c r="B72" i="21" s="1"/>
  <c r="A51" i="3"/>
  <c r="A72" i="21" s="1"/>
  <c r="P50" i="3"/>
  <c r="Q71" i="21" s="1"/>
  <c r="O50" i="3"/>
  <c r="P71" i="21" s="1"/>
  <c r="N50" i="3"/>
  <c r="O71" i="21" s="1"/>
  <c r="M50" i="3"/>
  <c r="N71" i="21" s="1"/>
  <c r="L50" i="3"/>
  <c r="M71" i="21" s="1"/>
  <c r="AS71" i="21" s="1"/>
  <c r="AT71" i="21" s="1"/>
  <c r="AU71" i="21" s="1"/>
  <c r="K50" i="3"/>
  <c r="L71" i="21" s="1"/>
  <c r="J50" i="3"/>
  <c r="K71" i="21" s="1"/>
  <c r="I50" i="3"/>
  <c r="J71" i="21" s="1"/>
  <c r="AK71" i="21" s="1"/>
  <c r="AL71" i="21" s="1"/>
  <c r="AM71" i="21" s="1"/>
  <c r="H50" i="3"/>
  <c r="I71" i="21" s="1"/>
  <c r="AG71" i="21" s="1"/>
  <c r="AH71" i="21" s="1"/>
  <c r="AI71" i="21" s="1"/>
  <c r="G50" i="3"/>
  <c r="H71" i="21" s="1"/>
  <c r="F50" i="3"/>
  <c r="G71" i="21" s="1"/>
  <c r="E50" i="3"/>
  <c r="F71" i="21" s="1"/>
  <c r="AO71" i="21" s="1"/>
  <c r="AP71" i="21" s="1"/>
  <c r="AQ71" i="21" s="1"/>
  <c r="D50" i="3"/>
  <c r="E71" i="21" s="1"/>
  <c r="AW71" i="21" s="1"/>
  <c r="AX71" i="21" s="1"/>
  <c r="AY71" i="21" s="1"/>
  <c r="C50" i="3"/>
  <c r="D71" i="21" s="1"/>
  <c r="B50" i="3"/>
  <c r="B71" i="21" s="1"/>
  <c r="A50" i="3"/>
  <c r="A71" i="21" s="1"/>
  <c r="P49" i="3"/>
  <c r="Q70" i="21" s="1"/>
  <c r="O49" i="3"/>
  <c r="P70" i="21" s="1"/>
  <c r="N49" i="3"/>
  <c r="O70" i="21" s="1"/>
  <c r="M49" i="3"/>
  <c r="N70" i="21" s="1"/>
  <c r="L49" i="3"/>
  <c r="M70" i="21" s="1"/>
  <c r="AS70" i="21" s="1"/>
  <c r="AT70" i="21" s="1"/>
  <c r="AU70" i="21" s="1"/>
  <c r="K49" i="3"/>
  <c r="L70" i="21" s="1"/>
  <c r="J49" i="3"/>
  <c r="K70" i="21" s="1"/>
  <c r="I49" i="3"/>
  <c r="J70" i="21" s="1"/>
  <c r="AK70" i="21" s="1"/>
  <c r="AL70" i="21" s="1"/>
  <c r="AM70" i="21" s="1"/>
  <c r="H49" i="3"/>
  <c r="I70" i="21" s="1"/>
  <c r="AG70" i="21" s="1"/>
  <c r="AH70" i="21" s="1"/>
  <c r="AI70" i="21" s="1"/>
  <c r="G49" i="3"/>
  <c r="H70" i="21" s="1"/>
  <c r="F49" i="3"/>
  <c r="G70" i="21" s="1"/>
  <c r="E49" i="3"/>
  <c r="F70" i="21" s="1"/>
  <c r="AO70" i="21" s="1"/>
  <c r="AP70" i="21" s="1"/>
  <c r="AQ70" i="21" s="1"/>
  <c r="D49" i="3"/>
  <c r="E70" i="21" s="1"/>
  <c r="AW70" i="21" s="1"/>
  <c r="AX70" i="21" s="1"/>
  <c r="AY70" i="21" s="1"/>
  <c r="C49" i="3"/>
  <c r="D70" i="21" s="1"/>
  <c r="B49" i="3"/>
  <c r="B70" i="21" s="1"/>
  <c r="A49" i="3"/>
  <c r="A70" i="21" s="1"/>
  <c r="P48" i="3"/>
  <c r="Q69" i="21" s="1"/>
  <c r="O48" i="3"/>
  <c r="P69" i="21" s="1"/>
  <c r="N48" i="3"/>
  <c r="O69" i="21" s="1"/>
  <c r="M48" i="3"/>
  <c r="N69" i="21" s="1"/>
  <c r="L48" i="3"/>
  <c r="M69" i="21" s="1"/>
  <c r="AS69" i="21" s="1"/>
  <c r="AT69" i="21" s="1"/>
  <c r="AU69" i="21" s="1"/>
  <c r="K48" i="3"/>
  <c r="L69" i="21" s="1"/>
  <c r="J48" i="3"/>
  <c r="K69" i="21" s="1"/>
  <c r="I48" i="3"/>
  <c r="J69" i="21" s="1"/>
  <c r="AK69" i="21" s="1"/>
  <c r="AL69" i="21" s="1"/>
  <c r="AM69" i="21" s="1"/>
  <c r="H48" i="3"/>
  <c r="I69" i="21" s="1"/>
  <c r="AG69" i="21" s="1"/>
  <c r="AH69" i="21" s="1"/>
  <c r="AI69" i="21" s="1"/>
  <c r="G48" i="3"/>
  <c r="H69" i="21" s="1"/>
  <c r="F48" i="3"/>
  <c r="G69" i="21" s="1"/>
  <c r="E48" i="3"/>
  <c r="F69" i="21" s="1"/>
  <c r="AO69" i="21" s="1"/>
  <c r="AP69" i="21" s="1"/>
  <c r="AQ69" i="21" s="1"/>
  <c r="D48" i="3"/>
  <c r="E69" i="21" s="1"/>
  <c r="AW69" i="21" s="1"/>
  <c r="AX69" i="21" s="1"/>
  <c r="AY69" i="21" s="1"/>
  <c r="C48" i="3"/>
  <c r="D69" i="21" s="1"/>
  <c r="B48" i="3"/>
  <c r="B69" i="21" s="1"/>
  <c r="A48" i="3"/>
  <c r="A69" i="21" s="1"/>
  <c r="P47" i="3"/>
  <c r="Q68" i="21" s="1"/>
  <c r="O47" i="3"/>
  <c r="P68" i="21" s="1"/>
  <c r="N47" i="3"/>
  <c r="O68" i="21" s="1"/>
  <c r="M47" i="3"/>
  <c r="N68" i="21" s="1"/>
  <c r="L47" i="3"/>
  <c r="M68" i="21" s="1"/>
  <c r="AS68" i="21" s="1"/>
  <c r="AT68" i="21" s="1"/>
  <c r="AU68" i="21" s="1"/>
  <c r="K47" i="3"/>
  <c r="L68" i="21" s="1"/>
  <c r="J47" i="3"/>
  <c r="K68" i="21" s="1"/>
  <c r="I47" i="3"/>
  <c r="J68" i="21" s="1"/>
  <c r="AK68" i="21" s="1"/>
  <c r="AL68" i="21" s="1"/>
  <c r="AM68" i="21" s="1"/>
  <c r="H47" i="3"/>
  <c r="I68" i="21" s="1"/>
  <c r="AG68" i="21" s="1"/>
  <c r="AH68" i="21" s="1"/>
  <c r="AI68" i="21" s="1"/>
  <c r="G47" i="3"/>
  <c r="H68" i="21" s="1"/>
  <c r="F47" i="3"/>
  <c r="G68" i="21" s="1"/>
  <c r="E47" i="3"/>
  <c r="F68" i="21" s="1"/>
  <c r="AO68" i="21" s="1"/>
  <c r="AP68" i="21" s="1"/>
  <c r="AQ68" i="21" s="1"/>
  <c r="D47" i="3"/>
  <c r="E68" i="21" s="1"/>
  <c r="AW68" i="21" s="1"/>
  <c r="AX68" i="21" s="1"/>
  <c r="AY68" i="21" s="1"/>
  <c r="C47" i="3"/>
  <c r="D68" i="21" s="1"/>
  <c r="B47" i="3"/>
  <c r="B68" i="21" s="1"/>
  <c r="A47" i="3"/>
  <c r="A68" i="21" s="1"/>
  <c r="P46" i="3"/>
  <c r="Q67" i="21" s="1"/>
  <c r="O46" i="3"/>
  <c r="P67" i="21" s="1"/>
  <c r="N46" i="3"/>
  <c r="O67" i="21" s="1"/>
  <c r="M46" i="3"/>
  <c r="N67" i="21" s="1"/>
  <c r="L46" i="3"/>
  <c r="M67" i="21" s="1"/>
  <c r="AS67" i="21" s="1"/>
  <c r="AT67" i="21" s="1"/>
  <c r="AU67" i="21" s="1"/>
  <c r="K46" i="3"/>
  <c r="L67" i="21" s="1"/>
  <c r="J46" i="3"/>
  <c r="K67" i="21" s="1"/>
  <c r="I46" i="3"/>
  <c r="J67" i="21" s="1"/>
  <c r="AK67" i="21" s="1"/>
  <c r="AL67" i="21" s="1"/>
  <c r="AM67" i="21" s="1"/>
  <c r="H46" i="3"/>
  <c r="I67" i="21" s="1"/>
  <c r="AG67" i="21" s="1"/>
  <c r="AH67" i="21" s="1"/>
  <c r="AI67" i="21" s="1"/>
  <c r="G46" i="3"/>
  <c r="H67" i="21" s="1"/>
  <c r="F46" i="3"/>
  <c r="G67" i="21" s="1"/>
  <c r="E46" i="3"/>
  <c r="F67" i="21" s="1"/>
  <c r="AO67" i="21" s="1"/>
  <c r="AP67" i="21" s="1"/>
  <c r="AQ67" i="21" s="1"/>
  <c r="D46" i="3"/>
  <c r="E67" i="21" s="1"/>
  <c r="AW67" i="21" s="1"/>
  <c r="AX67" i="21" s="1"/>
  <c r="AY67" i="21" s="1"/>
  <c r="C46" i="3"/>
  <c r="D67" i="21" s="1"/>
  <c r="B46" i="3"/>
  <c r="B67" i="21" s="1"/>
  <c r="A46" i="3"/>
  <c r="A67" i="21" s="1"/>
  <c r="P45" i="3"/>
  <c r="Q66" i="21" s="1"/>
  <c r="O45" i="3"/>
  <c r="P66" i="21" s="1"/>
  <c r="N45" i="3"/>
  <c r="O66" i="21" s="1"/>
  <c r="M45" i="3"/>
  <c r="N66" i="21" s="1"/>
  <c r="L45" i="3"/>
  <c r="M66" i="21" s="1"/>
  <c r="AS66" i="21" s="1"/>
  <c r="AT66" i="21" s="1"/>
  <c r="AU66" i="21" s="1"/>
  <c r="K45" i="3"/>
  <c r="L66" i="21" s="1"/>
  <c r="J45" i="3"/>
  <c r="K66" i="21" s="1"/>
  <c r="I45" i="3"/>
  <c r="J66" i="21" s="1"/>
  <c r="AK66" i="21" s="1"/>
  <c r="AL66" i="21" s="1"/>
  <c r="AM66" i="21" s="1"/>
  <c r="H45" i="3"/>
  <c r="I66" i="21" s="1"/>
  <c r="AG66" i="21" s="1"/>
  <c r="AH66" i="21" s="1"/>
  <c r="AI66" i="21" s="1"/>
  <c r="G45" i="3"/>
  <c r="H66" i="21" s="1"/>
  <c r="F45" i="3"/>
  <c r="G66" i="21" s="1"/>
  <c r="E45" i="3"/>
  <c r="F66" i="21" s="1"/>
  <c r="AO66" i="21" s="1"/>
  <c r="AP66" i="21" s="1"/>
  <c r="AQ66" i="21" s="1"/>
  <c r="D45" i="3"/>
  <c r="E66" i="21" s="1"/>
  <c r="AW66" i="21" s="1"/>
  <c r="AX66" i="21" s="1"/>
  <c r="AY66" i="21" s="1"/>
  <c r="C45" i="3"/>
  <c r="D66" i="21" s="1"/>
  <c r="B45" i="3"/>
  <c r="B66" i="21" s="1"/>
  <c r="A45" i="3"/>
  <c r="A66" i="21" s="1"/>
  <c r="Q44" i="3"/>
  <c r="R65" i="21" s="1"/>
  <c r="P44" i="3"/>
  <c r="Q65" i="21" s="1"/>
  <c r="O44" i="3"/>
  <c r="P65" i="21" s="1"/>
  <c r="N44" i="3"/>
  <c r="O65" i="21" s="1"/>
  <c r="M44" i="3"/>
  <c r="N65" i="21" s="1"/>
  <c r="L44" i="3"/>
  <c r="M65" i="21" s="1"/>
  <c r="AS65" i="21" s="1"/>
  <c r="AT65" i="21" s="1"/>
  <c r="AU65" i="21" s="1"/>
  <c r="K44" i="3"/>
  <c r="L65" i="21" s="1"/>
  <c r="J44" i="3"/>
  <c r="K65" i="21" s="1"/>
  <c r="I44" i="3"/>
  <c r="J65" i="21" s="1"/>
  <c r="AK65" i="21" s="1"/>
  <c r="AL65" i="21" s="1"/>
  <c r="AM65" i="21" s="1"/>
  <c r="H44" i="3"/>
  <c r="I65" i="21" s="1"/>
  <c r="AG65" i="21" s="1"/>
  <c r="AH65" i="21" s="1"/>
  <c r="AI65" i="21" s="1"/>
  <c r="G44" i="3"/>
  <c r="H65" i="21" s="1"/>
  <c r="F44" i="3"/>
  <c r="G65" i="21" s="1"/>
  <c r="E44" i="3"/>
  <c r="F65" i="21" s="1"/>
  <c r="AO65" i="21" s="1"/>
  <c r="AP65" i="21" s="1"/>
  <c r="AQ65" i="21" s="1"/>
  <c r="D44" i="3"/>
  <c r="E65" i="21" s="1"/>
  <c r="AW65" i="21" s="1"/>
  <c r="AX65" i="21" s="1"/>
  <c r="AY65" i="21" s="1"/>
  <c r="C44" i="3"/>
  <c r="D65" i="21" s="1"/>
  <c r="B44" i="3"/>
  <c r="B65" i="21" s="1"/>
  <c r="A44" i="3"/>
  <c r="A65" i="21" s="1"/>
  <c r="P43" i="3"/>
  <c r="Q64" i="21" s="1"/>
  <c r="O43" i="3"/>
  <c r="P64" i="21" s="1"/>
  <c r="N43" i="3"/>
  <c r="O64" i="21" s="1"/>
  <c r="M43" i="3"/>
  <c r="N64" i="21" s="1"/>
  <c r="L43" i="3"/>
  <c r="M64" i="21" s="1"/>
  <c r="AS64" i="21" s="1"/>
  <c r="AT64" i="21" s="1"/>
  <c r="AU64" i="21" s="1"/>
  <c r="K43" i="3"/>
  <c r="L64" i="21" s="1"/>
  <c r="J43" i="3"/>
  <c r="K64" i="21" s="1"/>
  <c r="I43" i="3"/>
  <c r="J64" i="21" s="1"/>
  <c r="AK64" i="21" s="1"/>
  <c r="AL64" i="21" s="1"/>
  <c r="AM64" i="21" s="1"/>
  <c r="H43" i="3"/>
  <c r="I64" i="21" s="1"/>
  <c r="AG64" i="21" s="1"/>
  <c r="AH64" i="21" s="1"/>
  <c r="AI64" i="21" s="1"/>
  <c r="G43" i="3"/>
  <c r="H64" i="21" s="1"/>
  <c r="F43" i="3"/>
  <c r="G64" i="21" s="1"/>
  <c r="E43" i="3"/>
  <c r="F64" i="21" s="1"/>
  <c r="AO64" i="21" s="1"/>
  <c r="AP64" i="21" s="1"/>
  <c r="AQ64" i="21" s="1"/>
  <c r="D43" i="3"/>
  <c r="E64" i="21" s="1"/>
  <c r="AW64" i="21" s="1"/>
  <c r="AX64" i="21" s="1"/>
  <c r="AY64" i="21" s="1"/>
  <c r="C43" i="3"/>
  <c r="D64" i="21" s="1"/>
  <c r="B43" i="3"/>
  <c r="B64" i="21" s="1"/>
  <c r="A43" i="3"/>
  <c r="A64" i="21" s="1"/>
  <c r="Q42" i="3"/>
  <c r="R63" i="21" s="1"/>
  <c r="P42" i="3"/>
  <c r="Q63" i="21" s="1"/>
  <c r="O42" i="3"/>
  <c r="P63" i="21" s="1"/>
  <c r="N42" i="3"/>
  <c r="O63" i="21" s="1"/>
  <c r="M42" i="3"/>
  <c r="N63" i="21" s="1"/>
  <c r="L42" i="3"/>
  <c r="M63" i="21" s="1"/>
  <c r="AS63" i="21" s="1"/>
  <c r="AT63" i="21" s="1"/>
  <c r="AU63" i="21" s="1"/>
  <c r="K42" i="3"/>
  <c r="L63" i="21" s="1"/>
  <c r="J42" i="3"/>
  <c r="K63" i="21" s="1"/>
  <c r="I42" i="3"/>
  <c r="J63" i="21" s="1"/>
  <c r="AK63" i="21" s="1"/>
  <c r="AL63" i="21" s="1"/>
  <c r="AM63" i="21" s="1"/>
  <c r="H42" i="3"/>
  <c r="I63" i="21" s="1"/>
  <c r="AG63" i="21" s="1"/>
  <c r="AH63" i="21" s="1"/>
  <c r="AI63" i="21" s="1"/>
  <c r="G42" i="3"/>
  <c r="H63" i="21" s="1"/>
  <c r="F42" i="3"/>
  <c r="G63" i="21" s="1"/>
  <c r="E42" i="3"/>
  <c r="F63" i="21" s="1"/>
  <c r="AO63" i="21" s="1"/>
  <c r="AP63" i="21" s="1"/>
  <c r="AQ63" i="21" s="1"/>
  <c r="D42" i="3"/>
  <c r="E63" i="21" s="1"/>
  <c r="AW63" i="21" s="1"/>
  <c r="AX63" i="21" s="1"/>
  <c r="AY63" i="21" s="1"/>
  <c r="C42" i="3"/>
  <c r="D63" i="21" s="1"/>
  <c r="B42" i="3"/>
  <c r="B63" i="21" s="1"/>
  <c r="A42" i="3"/>
  <c r="A63" i="21" s="1"/>
  <c r="P41" i="3"/>
  <c r="Q62" i="21" s="1"/>
  <c r="O41" i="3"/>
  <c r="P62" i="21" s="1"/>
  <c r="N41" i="3"/>
  <c r="O62" i="21" s="1"/>
  <c r="M41" i="3"/>
  <c r="N62" i="21" s="1"/>
  <c r="L41" i="3"/>
  <c r="M62" i="21" s="1"/>
  <c r="AS62" i="21" s="1"/>
  <c r="AT62" i="21" s="1"/>
  <c r="AU62" i="21" s="1"/>
  <c r="K41" i="3"/>
  <c r="L62" i="21" s="1"/>
  <c r="J41" i="3"/>
  <c r="K62" i="21" s="1"/>
  <c r="I41" i="3"/>
  <c r="J62" i="21" s="1"/>
  <c r="AK62" i="21" s="1"/>
  <c r="AL62" i="21" s="1"/>
  <c r="AM62" i="21" s="1"/>
  <c r="H41" i="3"/>
  <c r="I62" i="21" s="1"/>
  <c r="AG62" i="21" s="1"/>
  <c r="AH62" i="21" s="1"/>
  <c r="AI62" i="21" s="1"/>
  <c r="G41" i="3"/>
  <c r="H62" i="21" s="1"/>
  <c r="F41" i="3"/>
  <c r="G62" i="21" s="1"/>
  <c r="E41" i="3"/>
  <c r="F62" i="21" s="1"/>
  <c r="AO62" i="21" s="1"/>
  <c r="AP62" i="21" s="1"/>
  <c r="AQ62" i="21" s="1"/>
  <c r="D41" i="3"/>
  <c r="E62" i="21" s="1"/>
  <c r="AW62" i="21" s="1"/>
  <c r="AX62" i="21" s="1"/>
  <c r="AY62" i="21" s="1"/>
  <c r="C41" i="3"/>
  <c r="D62" i="21" s="1"/>
  <c r="B41" i="3"/>
  <c r="B62" i="21" s="1"/>
  <c r="A41" i="3"/>
  <c r="A62" i="21" s="1"/>
  <c r="P40" i="3"/>
  <c r="Q61" i="21" s="1"/>
  <c r="O40" i="3"/>
  <c r="P61" i="21" s="1"/>
  <c r="N40" i="3"/>
  <c r="O61" i="21" s="1"/>
  <c r="M40" i="3"/>
  <c r="N61" i="21" s="1"/>
  <c r="L40" i="3"/>
  <c r="M61" i="21" s="1"/>
  <c r="AS61" i="21" s="1"/>
  <c r="AT61" i="21" s="1"/>
  <c r="AU61" i="21" s="1"/>
  <c r="K40" i="3"/>
  <c r="L61" i="21" s="1"/>
  <c r="J40" i="3"/>
  <c r="K61" i="21" s="1"/>
  <c r="I40" i="3"/>
  <c r="J61" i="21" s="1"/>
  <c r="AK61" i="21" s="1"/>
  <c r="AL61" i="21" s="1"/>
  <c r="AM61" i="21" s="1"/>
  <c r="H40" i="3"/>
  <c r="I61" i="21" s="1"/>
  <c r="AG61" i="21" s="1"/>
  <c r="AH61" i="21" s="1"/>
  <c r="AI61" i="21" s="1"/>
  <c r="G40" i="3"/>
  <c r="H61" i="21" s="1"/>
  <c r="F40" i="3"/>
  <c r="G61" i="21" s="1"/>
  <c r="E40" i="3"/>
  <c r="F61" i="21" s="1"/>
  <c r="AO61" i="21" s="1"/>
  <c r="AP61" i="21" s="1"/>
  <c r="AQ61" i="21" s="1"/>
  <c r="D40" i="3"/>
  <c r="E61" i="21" s="1"/>
  <c r="AW61" i="21" s="1"/>
  <c r="AX61" i="21" s="1"/>
  <c r="AY61" i="21" s="1"/>
  <c r="C40" i="3"/>
  <c r="D61" i="21" s="1"/>
  <c r="B40" i="3"/>
  <c r="B61" i="21" s="1"/>
  <c r="A40" i="3"/>
  <c r="A61" i="21" s="1"/>
  <c r="P39" i="3"/>
  <c r="Q60" i="21" s="1"/>
  <c r="O39" i="3"/>
  <c r="P60" i="21" s="1"/>
  <c r="N39" i="3"/>
  <c r="O60" i="21" s="1"/>
  <c r="M39" i="3"/>
  <c r="N60" i="21" s="1"/>
  <c r="L39" i="3"/>
  <c r="M60" i="21" s="1"/>
  <c r="AS60" i="21" s="1"/>
  <c r="AT60" i="21" s="1"/>
  <c r="AU60" i="21" s="1"/>
  <c r="K39" i="3"/>
  <c r="L60" i="21" s="1"/>
  <c r="J39" i="3"/>
  <c r="K60" i="21" s="1"/>
  <c r="I39" i="3"/>
  <c r="J60" i="21" s="1"/>
  <c r="AK60" i="21" s="1"/>
  <c r="AL60" i="21" s="1"/>
  <c r="AM60" i="21" s="1"/>
  <c r="H39" i="3"/>
  <c r="I60" i="21" s="1"/>
  <c r="AG60" i="21" s="1"/>
  <c r="AH60" i="21" s="1"/>
  <c r="AI60" i="21" s="1"/>
  <c r="G39" i="3"/>
  <c r="H60" i="21" s="1"/>
  <c r="F39" i="3"/>
  <c r="G60" i="21" s="1"/>
  <c r="E39" i="3"/>
  <c r="F60" i="21" s="1"/>
  <c r="AO60" i="21" s="1"/>
  <c r="AP60" i="21" s="1"/>
  <c r="AQ60" i="21" s="1"/>
  <c r="D39" i="3"/>
  <c r="E60" i="21" s="1"/>
  <c r="AW60" i="21" s="1"/>
  <c r="AX60" i="21" s="1"/>
  <c r="AY60" i="21" s="1"/>
  <c r="C39" i="3"/>
  <c r="D60" i="21" s="1"/>
  <c r="B39" i="3"/>
  <c r="B60" i="21" s="1"/>
  <c r="A39" i="3"/>
  <c r="A60" i="21" s="1"/>
  <c r="P38" i="3"/>
  <c r="Q59" i="21" s="1"/>
  <c r="O38" i="3"/>
  <c r="P59" i="21" s="1"/>
  <c r="N38" i="3"/>
  <c r="O59" i="21" s="1"/>
  <c r="M38" i="3"/>
  <c r="N59" i="21" s="1"/>
  <c r="L38" i="3"/>
  <c r="M59" i="21" s="1"/>
  <c r="AS59" i="21" s="1"/>
  <c r="AT59" i="21" s="1"/>
  <c r="AU59" i="21" s="1"/>
  <c r="K38" i="3"/>
  <c r="L59" i="21" s="1"/>
  <c r="J38" i="3"/>
  <c r="K59" i="21" s="1"/>
  <c r="I38" i="3"/>
  <c r="J59" i="21" s="1"/>
  <c r="AK59" i="21" s="1"/>
  <c r="AL59" i="21" s="1"/>
  <c r="AM59" i="21" s="1"/>
  <c r="H38" i="3"/>
  <c r="I59" i="21" s="1"/>
  <c r="AG59" i="21" s="1"/>
  <c r="AH59" i="21" s="1"/>
  <c r="AI59" i="21" s="1"/>
  <c r="G38" i="3"/>
  <c r="H59" i="21" s="1"/>
  <c r="F38" i="3"/>
  <c r="G59" i="21" s="1"/>
  <c r="E38" i="3"/>
  <c r="F59" i="21" s="1"/>
  <c r="AO59" i="21" s="1"/>
  <c r="AP59" i="21" s="1"/>
  <c r="AQ59" i="21" s="1"/>
  <c r="D38" i="3"/>
  <c r="E59" i="21" s="1"/>
  <c r="AW59" i="21" s="1"/>
  <c r="AX59" i="21" s="1"/>
  <c r="AY59" i="21" s="1"/>
  <c r="C38" i="3"/>
  <c r="D59" i="21" s="1"/>
  <c r="B38" i="3"/>
  <c r="B59" i="21" s="1"/>
  <c r="A38" i="3"/>
  <c r="A59" i="21" s="1"/>
  <c r="P37" i="3"/>
  <c r="O37" i="3"/>
  <c r="P58" i="21" s="1"/>
  <c r="N37" i="3"/>
  <c r="O58" i="21" s="1"/>
  <c r="M37" i="3"/>
  <c r="N58" i="21" s="1"/>
  <c r="L37" i="3"/>
  <c r="K37" i="3"/>
  <c r="L58" i="21" s="1"/>
  <c r="J37" i="3"/>
  <c r="K58" i="21" s="1"/>
  <c r="I37" i="3"/>
  <c r="J58" i="21" s="1"/>
  <c r="AK58" i="21" s="1"/>
  <c r="AL58" i="21" s="1"/>
  <c r="AM58" i="21" s="1"/>
  <c r="H37" i="3"/>
  <c r="I58" i="21" s="1"/>
  <c r="AG58" i="21" s="1"/>
  <c r="AH58" i="21" s="1"/>
  <c r="AI58" i="21" s="1"/>
  <c r="G37" i="3"/>
  <c r="H58" i="21" s="1"/>
  <c r="F37" i="3"/>
  <c r="G58" i="21" s="1"/>
  <c r="E37" i="3"/>
  <c r="F58" i="21" s="1"/>
  <c r="AO58" i="21" s="1"/>
  <c r="AP58" i="21" s="1"/>
  <c r="AQ58" i="21" s="1"/>
  <c r="D37" i="3"/>
  <c r="C37" i="3"/>
  <c r="D58" i="21" s="1"/>
  <c r="B37" i="3"/>
  <c r="B58" i="21" s="1"/>
  <c r="A37" i="3"/>
  <c r="A58" i="21" s="1"/>
  <c r="IV33" i="3"/>
  <c r="IU33" i="3"/>
  <c r="IT33" i="3"/>
  <c r="IS33" i="3"/>
  <c r="IR33" i="3"/>
  <c r="IQ33" i="3"/>
  <c r="IP33" i="3"/>
  <c r="IO33" i="3"/>
  <c r="IN33" i="3"/>
  <c r="IM33" i="3"/>
  <c r="IL33" i="3"/>
  <c r="IK33" i="3"/>
  <c r="IJ33" i="3"/>
  <c r="II33" i="3"/>
  <c r="IH33" i="3"/>
  <c r="IG33" i="3"/>
  <c r="IE33" i="3"/>
  <c r="ID33" i="3"/>
  <c r="IC33" i="3"/>
  <c r="IB33" i="3"/>
  <c r="IA33" i="3"/>
  <c r="HZ33" i="3"/>
  <c r="HY33" i="3"/>
  <c r="HX33" i="3"/>
  <c r="HW33" i="3"/>
  <c r="HV33" i="3"/>
  <c r="HU33" i="3"/>
  <c r="HT33" i="3"/>
  <c r="HS33" i="3"/>
  <c r="HR33" i="3"/>
  <c r="HQ33" i="3"/>
  <c r="HP33" i="3"/>
  <c r="HN33" i="3"/>
  <c r="HM33" i="3"/>
  <c r="HL33" i="3"/>
  <c r="HK33" i="3"/>
  <c r="HJ33" i="3"/>
  <c r="HI33" i="3"/>
  <c r="HH33" i="3"/>
  <c r="HG33" i="3"/>
  <c r="HF33" i="3"/>
  <c r="HE33" i="3"/>
  <c r="HD33" i="3"/>
  <c r="HC33" i="3"/>
  <c r="HB33" i="3"/>
  <c r="HA33" i="3"/>
  <c r="GZ33" i="3"/>
  <c r="GY33" i="3"/>
  <c r="GW33" i="3"/>
  <c r="GV33" i="3"/>
  <c r="GU33" i="3"/>
  <c r="GT33" i="3"/>
  <c r="GS33" i="3"/>
  <c r="GR33" i="3"/>
  <c r="GQ33" i="3"/>
  <c r="GP33" i="3"/>
  <c r="GO33" i="3"/>
  <c r="GN33" i="3"/>
  <c r="GM33" i="3"/>
  <c r="GL33" i="3"/>
  <c r="GK33" i="3"/>
  <c r="GJ33" i="3"/>
  <c r="GI33" i="3"/>
  <c r="GH33" i="3"/>
  <c r="GF33" i="3"/>
  <c r="GE33" i="3"/>
  <c r="GD33" i="3"/>
  <c r="GC33" i="3"/>
  <c r="GB33" i="3"/>
  <c r="GA33" i="3"/>
  <c r="FZ33" i="3"/>
  <c r="FY33" i="3"/>
  <c r="FX33" i="3"/>
  <c r="FW33" i="3"/>
  <c r="FV33" i="3"/>
  <c r="FU33" i="3"/>
  <c r="FT33" i="3"/>
  <c r="FS33" i="3"/>
  <c r="FR33" i="3"/>
  <c r="FQ33" i="3"/>
  <c r="FO33" i="3"/>
  <c r="FN33" i="3"/>
  <c r="FM33" i="3"/>
  <c r="FL33" i="3"/>
  <c r="FK33" i="3"/>
  <c r="FJ33" i="3"/>
  <c r="FI33" i="3"/>
  <c r="FH33" i="3"/>
  <c r="FG33" i="3"/>
  <c r="FF33" i="3"/>
  <c r="FE33" i="3"/>
  <c r="FD33" i="3"/>
  <c r="FC33" i="3"/>
  <c r="FB33" i="3"/>
  <c r="FA33" i="3"/>
  <c r="EZ33" i="3"/>
  <c r="EX33" i="3"/>
  <c r="EW33" i="3"/>
  <c r="EV33" i="3"/>
  <c r="EU33" i="3"/>
  <c r="ET33" i="3"/>
  <c r="ES33" i="3"/>
  <c r="ER33" i="3"/>
  <c r="EQ33" i="3"/>
  <c r="EP33" i="3"/>
  <c r="EO33" i="3"/>
  <c r="EN33" i="3"/>
  <c r="EM33" i="3"/>
  <c r="EL33" i="3"/>
  <c r="EK33" i="3"/>
  <c r="EJ33" i="3"/>
  <c r="EI33" i="3"/>
  <c r="EG33" i="3"/>
  <c r="EF33" i="3"/>
  <c r="EE33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DR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AI32" i="3"/>
  <c r="AH32" i="3"/>
  <c r="R32" i="3"/>
  <c r="Q32" i="3"/>
  <c r="AI31" i="3"/>
  <c r="AH31" i="3"/>
  <c r="R31" i="3"/>
  <c r="Q31" i="3"/>
  <c r="Q60" i="3" s="1"/>
  <c r="AI30" i="3"/>
  <c r="AH30" i="3"/>
  <c r="R30" i="3"/>
  <c r="R59" i="3" s="1"/>
  <c r="S80" i="21" s="1"/>
  <c r="Q30" i="3"/>
  <c r="AI29" i="3"/>
  <c r="AH29" i="3"/>
  <c r="R29" i="3"/>
  <c r="Q29" i="3"/>
  <c r="Q58" i="3" s="1"/>
  <c r="AI28" i="3"/>
  <c r="AH28" i="3"/>
  <c r="R28" i="3"/>
  <c r="Q28" i="3"/>
  <c r="Q57" i="3" s="1"/>
  <c r="R78" i="21" s="1"/>
  <c r="AI27" i="3"/>
  <c r="AH27" i="3"/>
  <c r="R27" i="3"/>
  <c r="R56" i="3" s="1"/>
  <c r="S77" i="21" s="1"/>
  <c r="Q27" i="3"/>
  <c r="Q56" i="3" s="1"/>
  <c r="R77" i="21" s="1"/>
  <c r="AI26" i="3"/>
  <c r="AH26" i="3"/>
  <c r="R26" i="3"/>
  <c r="Q26" i="3"/>
  <c r="Q55" i="3" s="1"/>
  <c r="AI25" i="3"/>
  <c r="AH25" i="3"/>
  <c r="R25" i="3"/>
  <c r="Q25" i="3"/>
  <c r="AI24" i="3"/>
  <c r="AH24" i="3"/>
  <c r="R24" i="3"/>
  <c r="R53" i="3" s="1"/>
  <c r="S74" i="21" s="1"/>
  <c r="Q24" i="3"/>
  <c r="Q53" i="3" s="1"/>
  <c r="R74" i="21" s="1"/>
  <c r="AI23" i="3"/>
  <c r="AH23" i="3"/>
  <c r="R23" i="3"/>
  <c r="Q23" i="3"/>
  <c r="AI22" i="3"/>
  <c r="AH22" i="3"/>
  <c r="R22" i="3"/>
  <c r="Q22" i="3"/>
  <c r="Q51" i="3" s="1"/>
  <c r="R72" i="21" s="1"/>
  <c r="AI21" i="3"/>
  <c r="AH21" i="3"/>
  <c r="Q50" i="3" s="1"/>
  <c r="R71" i="21" s="1"/>
  <c r="R21" i="3"/>
  <c r="R50" i="3" s="1"/>
  <c r="S71" i="21" s="1"/>
  <c r="Q21" i="3"/>
  <c r="AI20" i="3"/>
  <c r="AH20" i="3"/>
  <c r="R20" i="3"/>
  <c r="Q20" i="3"/>
  <c r="Q49" i="3" s="1"/>
  <c r="AI19" i="3"/>
  <c r="AH19" i="3"/>
  <c r="R19" i="3"/>
  <c r="Q19" i="3"/>
  <c r="Q48" i="3" s="1"/>
  <c r="R69" i="21" s="1"/>
  <c r="AI18" i="3"/>
  <c r="AH18" i="3"/>
  <c r="R18" i="3"/>
  <c r="R47" i="3" s="1"/>
  <c r="S68" i="21" s="1"/>
  <c r="Q18" i="3"/>
  <c r="AI17" i="3"/>
  <c r="AH17" i="3"/>
  <c r="R17" i="3"/>
  <c r="Q17" i="3"/>
  <c r="AI16" i="3"/>
  <c r="AH16" i="3"/>
  <c r="Q45" i="3" s="1"/>
  <c r="R66" i="21" s="1"/>
  <c r="R16" i="3"/>
  <c r="Q16" i="3"/>
  <c r="AI15" i="3"/>
  <c r="AH15" i="3"/>
  <c r="R15" i="3"/>
  <c r="R44" i="3" s="1"/>
  <c r="S65" i="21" s="1"/>
  <c r="Q15" i="3"/>
  <c r="AI14" i="3"/>
  <c r="AH14" i="3"/>
  <c r="R14" i="3"/>
  <c r="Q14" i="3"/>
  <c r="AI13" i="3"/>
  <c r="AH13" i="3"/>
  <c r="R13" i="3"/>
  <c r="Q13" i="3"/>
  <c r="AI12" i="3"/>
  <c r="AH12" i="3"/>
  <c r="R12" i="3"/>
  <c r="R41" i="3" s="1"/>
  <c r="S62" i="21" s="1"/>
  <c r="Q12" i="3"/>
  <c r="AI11" i="3"/>
  <c r="AH11" i="3"/>
  <c r="R11" i="3"/>
  <c r="Q11" i="3"/>
  <c r="Q40" i="3" s="1"/>
  <c r="AI10" i="3"/>
  <c r="AH10" i="3"/>
  <c r="R10" i="3"/>
  <c r="Q10" i="3"/>
  <c r="Q39" i="3" s="1"/>
  <c r="R60" i="21" s="1"/>
  <c r="AI9" i="3"/>
  <c r="AH9" i="3"/>
  <c r="Q38" i="3" s="1"/>
  <c r="R59" i="21" s="1"/>
  <c r="R9" i="3"/>
  <c r="R38" i="3" s="1"/>
  <c r="S59" i="21" s="1"/>
  <c r="Q9" i="3"/>
  <c r="AI8" i="3"/>
  <c r="AH8" i="3"/>
  <c r="R8" i="3"/>
  <c r="Q8" i="3"/>
  <c r="Q37" i="3" s="1"/>
  <c r="G111" i="2"/>
  <c r="G4" i="23" s="1"/>
  <c r="J4" i="23" s="1"/>
  <c r="F111" i="2"/>
  <c r="F4" i="23" s="1"/>
  <c r="E111" i="2"/>
  <c r="E4" i="23" s="1"/>
  <c r="D111" i="2"/>
  <c r="D4" i="23" s="1"/>
  <c r="C111" i="2"/>
  <c r="C4" i="23" s="1"/>
  <c r="B111" i="2"/>
  <c r="B4" i="23" s="1"/>
  <c r="CW90" i="2"/>
  <c r="I52" i="22" s="1"/>
  <c r="AC52" i="22" s="1"/>
  <c r="AD52" i="22" s="1"/>
  <c r="AE52" i="22" s="1"/>
  <c r="CV90" i="2"/>
  <c r="H52" i="22" s="1"/>
  <c r="U52" i="22" s="1"/>
  <c r="V52" i="22" s="1"/>
  <c r="W52" i="22" s="1"/>
  <c r="CU90" i="2"/>
  <c r="G52" i="22" s="1"/>
  <c r="CS90" i="2"/>
  <c r="CT90" i="2" s="1"/>
  <c r="F52" i="22" s="1"/>
  <c r="Y52" i="22" s="1"/>
  <c r="Z52" i="22" s="1"/>
  <c r="AA52" i="22" s="1"/>
  <c r="CR90" i="2"/>
  <c r="E52" i="22" s="1"/>
  <c r="CQ90" i="2"/>
  <c r="D52" i="22" s="1"/>
  <c r="Q52" i="22" s="1"/>
  <c r="R52" i="22" s="1"/>
  <c r="S52" i="22" s="1"/>
  <c r="CP90" i="2"/>
  <c r="C52" i="22" s="1"/>
  <c r="B90" i="2"/>
  <c r="A90" i="2"/>
  <c r="A52" i="22" s="1"/>
  <c r="AF52" i="22" s="1"/>
  <c r="CW89" i="2"/>
  <c r="I51" i="22" s="1"/>
  <c r="AC51" i="22" s="1"/>
  <c r="AD51" i="22" s="1"/>
  <c r="AE51" i="22" s="1"/>
  <c r="CV89" i="2"/>
  <c r="H51" i="22" s="1"/>
  <c r="U51" i="22" s="1"/>
  <c r="V51" i="22" s="1"/>
  <c r="W51" i="22" s="1"/>
  <c r="CU89" i="2"/>
  <c r="CS89" i="2"/>
  <c r="CT89" i="2" s="1"/>
  <c r="F51" i="22" s="1"/>
  <c r="Y51" i="22" s="1"/>
  <c r="Z51" i="22" s="1"/>
  <c r="AA51" i="22" s="1"/>
  <c r="CR89" i="2"/>
  <c r="E51" i="22" s="1"/>
  <c r="CQ89" i="2"/>
  <c r="D51" i="22" s="1"/>
  <c r="Q51" i="22" s="1"/>
  <c r="R51" i="22" s="1"/>
  <c r="S51" i="22" s="1"/>
  <c r="CP89" i="2"/>
  <c r="C51" i="22" s="1"/>
  <c r="B89" i="2"/>
  <c r="A89" i="2"/>
  <c r="A51" i="22" s="1"/>
  <c r="AF51" i="22" s="1"/>
  <c r="CW88" i="2"/>
  <c r="I50" i="22" s="1"/>
  <c r="AC50" i="22" s="1"/>
  <c r="AD50" i="22" s="1"/>
  <c r="AE50" i="22" s="1"/>
  <c r="CV88" i="2"/>
  <c r="H50" i="22" s="1"/>
  <c r="U50" i="22" s="1"/>
  <c r="V50" i="22" s="1"/>
  <c r="W50" i="22" s="1"/>
  <c r="CU88" i="2"/>
  <c r="G50" i="22" s="1"/>
  <c r="CS88" i="2"/>
  <c r="CT88" i="2" s="1"/>
  <c r="F50" i="22" s="1"/>
  <c r="Y50" i="22" s="1"/>
  <c r="Z50" i="22" s="1"/>
  <c r="AA50" i="22" s="1"/>
  <c r="CR88" i="2"/>
  <c r="E50" i="22" s="1"/>
  <c r="CQ88" i="2"/>
  <c r="D50" i="22" s="1"/>
  <c r="Q50" i="22" s="1"/>
  <c r="R50" i="22" s="1"/>
  <c r="S50" i="22" s="1"/>
  <c r="CP88" i="2"/>
  <c r="C50" i="22" s="1"/>
  <c r="B88" i="2"/>
  <c r="A88" i="2"/>
  <c r="A50" i="22" s="1"/>
  <c r="AF50" i="22" s="1"/>
  <c r="CW87" i="2"/>
  <c r="I49" i="22" s="1"/>
  <c r="AC49" i="22" s="1"/>
  <c r="AD49" i="22" s="1"/>
  <c r="AE49" i="22" s="1"/>
  <c r="CV87" i="2"/>
  <c r="H49" i="22" s="1"/>
  <c r="U49" i="22" s="1"/>
  <c r="V49" i="22" s="1"/>
  <c r="W49" i="22" s="1"/>
  <c r="CU87" i="2"/>
  <c r="G49" i="22" s="1"/>
  <c r="CS87" i="2"/>
  <c r="CT87" i="2" s="1"/>
  <c r="F49" i="22" s="1"/>
  <c r="Y49" i="22" s="1"/>
  <c r="Z49" i="22" s="1"/>
  <c r="AA49" i="22" s="1"/>
  <c r="CR87" i="2"/>
  <c r="E49" i="22" s="1"/>
  <c r="CQ87" i="2"/>
  <c r="D49" i="22" s="1"/>
  <c r="Q49" i="22" s="1"/>
  <c r="R49" i="22" s="1"/>
  <c r="S49" i="22" s="1"/>
  <c r="CP87" i="2"/>
  <c r="C49" i="22" s="1"/>
  <c r="B87" i="2"/>
  <c r="A87" i="2"/>
  <c r="A49" i="22" s="1"/>
  <c r="AF49" i="22" s="1"/>
  <c r="CW86" i="2"/>
  <c r="I48" i="22" s="1"/>
  <c r="AC48" i="22" s="1"/>
  <c r="AD48" i="22" s="1"/>
  <c r="AE48" i="22" s="1"/>
  <c r="CV86" i="2"/>
  <c r="H48" i="22" s="1"/>
  <c r="U48" i="22" s="1"/>
  <c r="V48" i="22" s="1"/>
  <c r="W48" i="22" s="1"/>
  <c r="CU86" i="2"/>
  <c r="G48" i="22" s="1"/>
  <c r="CT86" i="2"/>
  <c r="F48" i="22" s="1"/>
  <c r="Y48" i="22" s="1"/>
  <c r="Z48" i="22" s="1"/>
  <c r="AA48" i="22" s="1"/>
  <c r="CS86" i="2"/>
  <c r="CR86" i="2"/>
  <c r="E48" i="22" s="1"/>
  <c r="CQ86" i="2"/>
  <c r="D48" i="22" s="1"/>
  <c r="Q48" i="22" s="1"/>
  <c r="R48" i="22" s="1"/>
  <c r="S48" i="22" s="1"/>
  <c r="CP86" i="2"/>
  <c r="C48" i="22" s="1"/>
  <c r="B86" i="2"/>
  <c r="A86" i="2"/>
  <c r="A48" i="22" s="1"/>
  <c r="AF48" i="22" s="1"/>
  <c r="CW85" i="2"/>
  <c r="I47" i="22" s="1"/>
  <c r="AC47" i="22" s="1"/>
  <c r="AD47" i="22" s="1"/>
  <c r="AE47" i="22" s="1"/>
  <c r="CV85" i="2"/>
  <c r="H47" i="22" s="1"/>
  <c r="U47" i="22" s="1"/>
  <c r="V47" i="22" s="1"/>
  <c r="W47" i="22" s="1"/>
  <c r="CU85" i="2"/>
  <c r="CS85" i="2"/>
  <c r="CT85" i="2" s="1"/>
  <c r="F47" i="22" s="1"/>
  <c r="Y47" i="22" s="1"/>
  <c r="Z47" i="22" s="1"/>
  <c r="AA47" i="22" s="1"/>
  <c r="CR85" i="2"/>
  <c r="E47" i="22" s="1"/>
  <c r="CQ85" i="2"/>
  <c r="D47" i="22" s="1"/>
  <c r="Q47" i="22" s="1"/>
  <c r="R47" i="22" s="1"/>
  <c r="S47" i="22" s="1"/>
  <c r="CP85" i="2"/>
  <c r="C47" i="22" s="1"/>
  <c r="B85" i="2"/>
  <c r="A85" i="2"/>
  <c r="A47" i="22" s="1"/>
  <c r="AF47" i="22" s="1"/>
  <c r="CX84" i="2"/>
  <c r="J46" i="22" s="1"/>
  <c r="M46" i="22" s="1"/>
  <c r="N46" i="22" s="1"/>
  <c r="O46" i="22" s="1"/>
  <c r="CW84" i="2"/>
  <c r="I46" i="22" s="1"/>
  <c r="AC46" i="22" s="1"/>
  <c r="AD46" i="22" s="1"/>
  <c r="AE46" i="22" s="1"/>
  <c r="CV84" i="2"/>
  <c r="H46" i="22" s="1"/>
  <c r="U46" i="22" s="1"/>
  <c r="V46" i="22" s="1"/>
  <c r="W46" i="22" s="1"/>
  <c r="CU84" i="2"/>
  <c r="G46" i="22" s="1"/>
  <c r="CS84" i="2"/>
  <c r="CT84" i="2" s="1"/>
  <c r="F46" i="22" s="1"/>
  <c r="Y46" i="22" s="1"/>
  <c r="Z46" i="22" s="1"/>
  <c r="AA46" i="22" s="1"/>
  <c r="CR84" i="2"/>
  <c r="E46" i="22" s="1"/>
  <c r="CQ84" i="2"/>
  <c r="D46" i="22" s="1"/>
  <c r="Q46" i="22" s="1"/>
  <c r="R46" i="22" s="1"/>
  <c r="S46" i="22" s="1"/>
  <c r="CP84" i="2"/>
  <c r="C46" i="22" s="1"/>
  <c r="B84" i="2"/>
  <c r="A84" i="2"/>
  <c r="A46" i="22" s="1"/>
  <c r="AF46" i="22" s="1"/>
  <c r="CW83" i="2"/>
  <c r="I45" i="22" s="1"/>
  <c r="AC45" i="22" s="1"/>
  <c r="AD45" i="22" s="1"/>
  <c r="AE45" i="22" s="1"/>
  <c r="CV83" i="2"/>
  <c r="H45" i="22" s="1"/>
  <c r="U45" i="22" s="1"/>
  <c r="V45" i="22" s="1"/>
  <c r="W45" i="22" s="1"/>
  <c r="CU83" i="2"/>
  <c r="G45" i="22" s="1"/>
  <c r="CS83" i="2"/>
  <c r="CT83" i="2" s="1"/>
  <c r="F45" i="22" s="1"/>
  <c r="Y45" i="22" s="1"/>
  <c r="Z45" i="22" s="1"/>
  <c r="AA45" i="22" s="1"/>
  <c r="CR83" i="2"/>
  <c r="E45" i="22" s="1"/>
  <c r="CQ83" i="2"/>
  <c r="D45" i="22" s="1"/>
  <c r="Q45" i="22" s="1"/>
  <c r="R45" i="22" s="1"/>
  <c r="S45" i="22" s="1"/>
  <c r="CP83" i="2"/>
  <c r="C45" i="22" s="1"/>
  <c r="B83" i="2"/>
  <c r="A83" i="2"/>
  <c r="A45" i="22" s="1"/>
  <c r="AF45" i="22" s="1"/>
  <c r="CW82" i="2"/>
  <c r="I44" i="22" s="1"/>
  <c r="AC44" i="22" s="1"/>
  <c r="AD44" i="22" s="1"/>
  <c r="AE44" i="22" s="1"/>
  <c r="CV82" i="2"/>
  <c r="H44" i="22" s="1"/>
  <c r="U44" i="22" s="1"/>
  <c r="V44" i="22" s="1"/>
  <c r="W44" i="22" s="1"/>
  <c r="CU82" i="2"/>
  <c r="G44" i="22" s="1"/>
  <c r="CS82" i="2"/>
  <c r="CT82" i="2" s="1"/>
  <c r="F44" i="22" s="1"/>
  <c r="Y44" i="22" s="1"/>
  <c r="Z44" i="22" s="1"/>
  <c r="AA44" i="22" s="1"/>
  <c r="CR82" i="2"/>
  <c r="E44" i="22" s="1"/>
  <c r="CQ82" i="2"/>
  <c r="D44" i="22" s="1"/>
  <c r="Q44" i="22" s="1"/>
  <c r="R44" i="22" s="1"/>
  <c r="S44" i="22" s="1"/>
  <c r="CP82" i="2"/>
  <c r="C44" i="22" s="1"/>
  <c r="B82" i="2"/>
  <c r="A82" i="2"/>
  <c r="A44" i="22" s="1"/>
  <c r="AF44" i="22" s="1"/>
  <c r="CW81" i="2"/>
  <c r="I43" i="22" s="1"/>
  <c r="AC43" i="22" s="1"/>
  <c r="AD43" i="22" s="1"/>
  <c r="AE43" i="22" s="1"/>
  <c r="CV81" i="2"/>
  <c r="H43" i="22" s="1"/>
  <c r="U43" i="22" s="1"/>
  <c r="V43" i="22" s="1"/>
  <c r="W43" i="22" s="1"/>
  <c r="CU81" i="2"/>
  <c r="G43" i="22" s="1"/>
  <c r="CS81" i="2"/>
  <c r="CT81" i="2" s="1"/>
  <c r="F43" i="22" s="1"/>
  <c r="Y43" i="22" s="1"/>
  <c r="Z43" i="22" s="1"/>
  <c r="AA43" i="22" s="1"/>
  <c r="CR81" i="2"/>
  <c r="E43" i="22" s="1"/>
  <c r="CQ81" i="2"/>
  <c r="D43" i="22" s="1"/>
  <c r="Q43" i="22" s="1"/>
  <c r="R43" i="22" s="1"/>
  <c r="S43" i="22" s="1"/>
  <c r="CP81" i="2"/>
  <c r="C43" i="22" s="1"/>
  <c r="B81" i="2"/>
  <c r="A81" i="2"/>
  <c r="A43" i="22" s="1"/>
  <c r="AF43" i="22" s="1"/>
  <c r="CW80" i="2"/>
  <c r="I42" i="22" s="1"/>
  <c r="AC42" i="22" s="1"/>
  <c r="AD42" i="22" s="1"/>
  <c r="AE42" i="22" s="1"/>
  <c r="CV80" i="2"/>
  <c r="H42" i="22" s="1"/>
  <c r="U42" i="22" s="1"/>
  <c r="V42" i="22" s="1"/>
  <c r="W42" i="22" s="1"/>
  <c r="CU80" i="2"/>
  <c r="G42" i="22" s="1"/>
  <c r="CT80" i="2"/>
  <c r="F42" i="22" s="1"/>
  <c r="Y42" i="22" s="1"/>
  <c r="Z42" i="22" s="1"/>
  <c r="AA42" i="22" s="1"/>
  <c r="CS80" i="2"/>
  <c r="CR80" i="2"/>
  <c r="E42" i="22" s="1"/>
  <c r="CQ80" i="2"/>
  <c r="D42" i="22" s="1"/>
  <c r="Q42" i="22" s="1"/>
  <c r="R42" i="22" s="1"/>
  <c r="S42" i="22" s="1"/>
  <c r="CP80" i="2"/>
  <c r="C42" i="22" s="1"/>
  <c r="B80" i="2"/>
  <c r="A80" i="2"/>
  <c r="A42" i="22" s="1"/>
  <c r="AF42" i="22" s="1"/>
  <c r="CW79" i="2"/>
  <c r="I41" i="22" s="1"/>
  <c r="AC41" i="22" s="1"/>
  <c r="AD41" i="22" s="1"/>
  <c r="AE41" i="22" s="1"/>
  <c r="CV79" i="2"/>
  <c r="H41" i="22" s="1"/>
  <c r="U41" i="22" s="1"/>
  <c r="V41" i="22" s="1"/>
  <c r="W41" i="22" s="1"/>
  <c r="CU79" i="2"/>
  <c r="G41" i="22" s="1"/>
  <c r="CS79" i="2"/>
  <c r="CT79" i="2" s="1"/>
  <c r="F41" i="22" s="1"/>
  <c r="Y41" i="22" s="1"/>
  <c r="Z41" i="22" s="1"/>
  <c r="AA41" i="22" s="1"/>
  <c r="CR79" i="2"/>
  <c r="E41" i="22" s="1"/>
  <c r="CQ79" i="2"/>
  <c r="D41" i="22" s="1"/>
  <c r="Q41" i="22" s="1"/>
  <c r="R41" i="22" s="1"/>
  <c r="S41" i="22" s="1"/>
  <c r="CP79" i="2"/>
  <c r="C41" i="22" s="1"/>
  <c r="B79" i="2"/>
  <c r="A79" i="2"/>
  <c r="A41" i="22" s="1"/>
  <c r="AF41" i="22" s="1"/>
  <c r="CX78" i="2"/>
  <c r="J40" i="22" s="1"/>
  <c r="M40" i="22" s="1"/>
  <c r="N40" i="22" s="1"/>
  <c r="O40" i="22" s="1"/>
  <c r="CW78" i="2"/>
  <c r="I40" i="22" s="1"/>
  <c r="AC40" i="22" s="1"/>
  <c r="AD40" i="22" s="1"/>
  <c r="AE40" i="22" s="1"/>
  <c r="CV78" i="2"/>
  <c r="H40" i="22" s="1"/>
  <c r="U40" i="22" s="1"/>
  <c r="V40" i="22" s="1"/>
  <c r="W40" i="22" s="1"/>
  <c r="CU78" i="2"/>
  <c r="G40" i="22" s="1"/>
  <c r="CS78" i="2"/>
  <c r="CT78" i="2" s="1"/>
  <c r="F40" i="22" s="1"/>
  <c r="Y40" i="22" s="1"/>
  <c r="Z40" i="22" s="1"/>
  <c r="AA40" i="22" s="1"/>
  <c r="CR78" i="2"/>
  <c r="E40" i="22" s="1"/>
  <c r="CQ78" i="2"/>
  <c r="D40" i="22" s="1"/>
  <c r="Q40" i="22" s="1"/>
  <c r="R40" i="22" s="1"/>
  <c r="S40" i="22" s="1"/>
  <c r="CP78" i="2"/>
  <c r="C40" i="22" s="1"/>
  <c r="B78" i="2"/>
  <c r="A78" i="2"/>
  <c r="A40" i="22" s="1"/>
  <c r="AF40" i="22" s="1"/>
  <c r="CW77" i="2"/>
  <c r="I39" i="22" s="1"/>
  <c r="AC39" i="22" s="1"/>
  <c r="AD39" i="22" s="1"/>
  <c r="AE39" i="22" s="1"/>
  <c r="CV77" i="2"/>
  <c r="H39" i="22" s="1"/>
  <c r="U39" i="22" s="1"/>
  <c r="V39" i="22" s="1"/>
  <c r="W39" i="22" s="1"/>
  <c r="CU77" i="2"/>
  <c r="CS77" i="2"/>
  <c r="CT77" i="2" s="1"/>
  <c r="F39" i="22" s="1"/>
  <c r="Y39" i="22" s="1"/>
  <c r="Z39" i="22" s="1"/>
  <c r="AA39" i="22" s="1"/>
  <c r="CR77" i="2"/>
  <c r="E39" i="22" s="1"/>
  <c r="CQ77" i="2"/>
  <c r="D39" i="22" s="1"/>
  <c r="Q39" i="22" s="1"/>
  <c r="R39" i="22" s="1"/>
  <c r="S39" i="22" s="1"/>
  <c r="CP77" i="2"/>
  <c r="C39" i="22" s="1"/>
  <c r="B77" i="2"/>
  <c r="A77" i="2"/>
  <c r="A39" i="22" s="1"/>
  <c r="AF39" i="22" s="1"/>
  <c r="CW76" i="2"/>
  <c r="I38" i="22" s="1"/>
  <c r="AC38" i="22" s="1"/>
  <c r="AD38" i="22" s="1"/>
  <c r="AE38" i="22" s="1"/>
  <c r="CV76" i="2"/>
  <c r="H38" i="22" s="1"/>
  <c r="U38" i="22" s="1"/>
  <c r="V38" i="22" s="1"/>
  <c r="W38" i="22" s="1"/>
  <c r="CU76" i="2"/>
  <c r="G38" i="22" s="1"/>
  <c r="CS76" i="2"/>
  <c r="CT76" i="2" s="1"/>
  <c r="F38" i="22" s="1"/>
  <c r="Y38" i="22" s="1"/>
  <c r="Z38" i="22" s="1"/>
  <c r="AA38" i="22" s="1"/>
  <c r="CR76" i="2"/>
  <c r="E38" i="22" s="1"/>
  <c r="CQ76" i="2"/>
  <c r="D38" i="22" s="1"/>
  <c r="Q38" i="22" s="1"/>
  <c r="R38" i="22" s="1"/>
  <c r="S38" i="22" s="1"/>
  <c r="CP76" i="2"/>
  <c r="C38" i="22" s="1"/>
  <c r="B76" i="2"/>
  <c r="A76" i="2"/>
  <c r="A38" i="22" s="1"/>
  <c r="AF38" i="22" s="1"/>
  <c r="CW75" i="2"/>
  <c r="I37" i="22" s="1"/>
  <c r="AC37" i="22" s="1"/>
  <c r="AD37" i="22" s="1"/>
  <c r="AE37" i="22" s="1"/>
  <c r="CV75" i="2"/>
  <c r="H37" i="22" s="1"/>
  <c r="U37" i="22" s="1"/>
  <c r="V37" i="22" s="1"/>
  <c r="W37" i="22" s="1"/>
  <c r="CU75" i="2"/>
  <c r="G37" i="22" s="1"/>
  <c r="CT75" i="2"/>
  <c r="F37" i="22" s="1"/>
  <c r="Y37" i="22" s="1"/>
  <c r="Z37" i="22" s="1"/>
  <c r="AA37" i="22" s="1"/>
  <c r="CS75" i="2"/>
  <c r="CR75" i="2"/>
  <c r="E37" i="22" s="1"/>
  <c r="CQ75" i="2"/>
  <c r="D37" i="22" s="1"/>
  <c r="Q37" i="22" s="1"/>
  <c r="R37" i="22" s="1"/>
  <c r="S37" i="22" s="1"/>
  <c r="CP75" i="2"/>
  <c r="C37" i="22" s="1"/>
  <c r="B75" i="2"/>
  <c r="A75" i="2"/>
  <c r="A37" i="22" s="1"/>
  <c r="AF37" i="22" s="1"/>
  <c r="CW74" i="2"/>
  <c r="I36" i="22" s="1"/>
  <c r="AC36" i="22" s="1"/>
  <c r="AD36" i="22" s="1"/>
  <c r="AE36" i="22" s="1"/>
  <c r="CV74" i="2"/>
  <c r="H36" i="22" s="1"/>
  <c r="U36" i="22" s="1"/>
  <c r="V36" i="22" s="1"/>
  <c r="W36" i="22" s="1"/>
  <c r="CU74" i="2"/>
  <c r="G36" i="22" s="1"/>
  <c r="CS74" i="2"/>
  <c r="CX74" i="2" s="1"/>
  <c r="J36" i="22" s="1"/>
  <c r="M36" i="22" s="1"/>
  <c r="N36" i="22" s="1"/>
  <c r="O36" i="22" s="1"/>
  <c r="CR74" i="2"/>
  <c r="E36" i="22" s="1"/>
  <c r="CQ74" i="2"/>
  <c r="D36" i="22" s="1"/>
  <c r="Q36" i="22" s="1"/>
  <c r="R36" i="22" s="1"/>
  <c r="S36" i="22" s="1"/>
  <c r="CP74" i="2"/>
  <c r="C36" i="22" s="1"/>
  <c r="B74" i="2"/>
  <c r="A74" i="2"/>
  <c r="A36" i="22" s="1"/>
  <c r="AF36" i="22" s="1"/>
  <c r="CW73" i="2"/>
  <c r="I35" i="22" s="1"/>
  <c r="AC35" i="22" s="1"/>
  <c r="AD35" i="22" s="1"/>
  <c r="AE35" i="22" s="1"/>
  <c r="CV73" i="2"/>
  <c r="H35" i="22" s="1"/>
  <c r="U35" i="22" s="1"/>
  <c r="V35" i="22" s="1"/>
  <c r="W35" i="22" s="1"/>
  <c r="CU73" i="2"/>
  <c r="CS73" i="2"/>
  <c r="CT73" i="2" s="1"/>
  <c r="F35" i="22" s="1"/>
  <c r="Y35" i="22" s="1"/>
  <c r="Z35" i="22" s="1"/>
  <c r="AA35" i="22" s="1"/>
  <c r="CR73" i="2"/>
  <c r="E35" i="22" s="1"/>
  <c r="CQ73" i="2"/>
  <c r="D35" i="22" s="1"/>
  <c r="Q35" i="22" s="1"/>
  <c r="R35" i="22" s="1"/>
  <c r="S35" i="22" s="1"/>
  <c r="CP73" i="2"/>
  <c r="C35" i="22" s="1"/>
  <c r="B73" i="2"/>
  <c r="A73" i="2"/>
  <c r="A35" i="22" s="1"/>
  <c r="AF35" i="22" s="1"/>
  <c r="CW72" i="2"/>
  <c r="I34" i="22" s="1"/>
  <c r="AC34" i="22" s="1"/>
  <c r="AD34" i="22" s="1"/>
  <c r="AE34" i="22" s="1"/>
  <c r="CV72" i="2"/>
  <c r="H34" i="22" s="1"/>
  <c r="U34" i="22" s="1"/>
  <c r="V34" i="22" s="1"/>
  <c r="W34" i="22" s="1"/>
  <c r="CU72" i="2"/>
  <c r="G34" i="22" s="1"/>
  <c r="CS72" i="2"/>
  <c r="CT72" i="2" s="1"/>
  <c r="F34" i="22" s="1"/>
  <c r="Y34" i="22" s="1"/>
  <c r="Z34" i="22" s="1"/>
  <c r="AA34" i="22" s="1"/>
  <c r="CR72" i="2"/>
  <c r="E34" i="22" s="1"/>
  <c r="CQ72" i="2"/>
  <c r="D34" i="22" s="1"/>
  <c r="Q34" i="22" s="1"/>
  <c r="R34" i="22" s="1"/>
  <c r="S34" i="22" s="1"/>
  <c r="CP72" i="2"/>
  <c r="C34" i="22" s="1"/>
  <c r="B72" i="2"/>
  <c r="A72" i="2"/>
  <c r="A34" i="22" s="1"/>
  <c r="AF34" i="22" s="1"/>
  <c r="CW71" i="2"/>
  <c r="I33" i="22" s="1"/>
  <c r="AC33" i="22" s="1"/>
  <c r="AD33" i="22" s="1"/>
  <c r="AE33" i="22" s="1"/>
  <c r="CV71" i="2"/>
  <c r="H33" i="22" s="1"/>
  <c r="U33" i="22" s="1"/>
  <c r="V33" i="22" s="1"/>
  <c r="W33" i="22" s="1"/>
  <c r="CU71" i="2"/>
  <c r="G33" i="22" s="1"/>
  <c r="CS71" i="2"/>
  <c r="CT71" i="2" s="1"/>
  <c r="F33" i="22" s="1"/>
  <c r="Y33" i="22" s="1"/>
  <c r="Z33" i="22" s="1"/>
  <c r="AA33" i="22" s="1"/>
  <c r="CR71" i="2"/>
  <c r="E33" i="22" s="1"/>
  <c r="CQ71" i="2"/>
  <c r="D33" i="22" s="1"/>
  <c r="Q33" i="22" s="1"/>
  <c r="R33" i="22" s="1"/>
  <c r="S33" i="22" s="1"/>
  <c r="CP71" i="2"/>
  <c r="C33" i="22" s="1"/>
  <c r="B71" i="2"/>
  <c r="A71" i="2"/>
  <c r="A33" i="22" s="1"/>
  <c r="AF33" i="22" s="1"/>
  <c r="CW70" i="2"/>
  <c r="I32" i="22" s="1"/>
  <c r="AC32" i="22" s="1"/>
  <c r="AD32" i="22" s="1"/>
  <c r="AE32" i="22" s="1"/>
  <c r="CV70" i="2"/>
  <c r="H32" i="22" s="1"/>
  <c r="U32" i="22" s="1"/>
  <c r="V32" i="22" s="1"/>
  <c r="W32" i="22" s="1"/>
  <c r="CU70" i="2"/>
  <c r="G32" i="22" s="1"/>
  <c r="CT70" i="2"/>
  <c r="F32" i="22" s="1"/>
  <c r="Y32" i="22" s="1"/>
  <c r="Z32" i="22" s="1"/>
  <c r="AA32" i="22" s="1"/>
  <c r="CS70" i="2"/>
  <c r="CR70" i="2"/>
  <c r="E32" i="22" s="1"/>
  <c r="CQ70" i="2"/>
  <c r="D32" i="22" s="1"/>
  <c r="Q32" i="22" s="1"/>
  <c r="R32" i="22" s="1"/>
  <c r="S32" i="22" s="1"/>
  <c r="CP70" i="2"/>
  <c r="C32" i="22" s="1"/>
  <c r="B70" i="2"/>
  <c r="A70" i="2"/>
  <c r="A32" i="22" s="1"/>
  <c r="AF32" i="22" s="1"/>
  <c r="CW69" i="2"/>
  <c r="I31" i="22" s="1"/>
  <c r="AC31" i="22" s="1"/>
  <c r="AD31" i="22" s="1"/>
  <c r="AE31" i="22" s="1"/>
  <c r="CV69" i="2"/>
  <c r="H31" i="22" s="1"/>
  <c r="U31" i="22" s="1"/>
  <c r="V31" i="22" s="1"/>
  <c r="W31" i="22" s="1"/>
  <c r="CU69" i="2"/>
  <c r="G31" i="22" s="1"/>
  <c r="CS69" i="2"/>
  <c r="CT69" i="2" s="1"/>
  <c r="F31" i="22" s="1"/>
  <c r="Y31" i="22" s="1"/>
  <c r="Z31" i="22" s="1"/>
  <c r="AA31" i="22" s="1"/>
  <c r="CR69" i="2"/>
  <c r="E31" i="22" s="1"/>
  <c r="CQ69" i="2"/>
  <c r="D31" i="22" s="1"/>
  <c r="Q31" i="22" s="1"/>
  <c r="R31" i="22" s="1"/>
  <c r="S31" i="22" s="1"/>
  <c r="CP69" i="2"/>
  <c r="C31" i="22" s="1"/>
  <c r="B69" i="2"/>
  <c r="A69" i="2"/>
  <c r="A31" i="22" s="1"/>
  <c r="AF31" i="22" s="1"/>
  <c r="CX68" i="2"/>
  <c r="J30" i="22" s="1"/>
  <c r="M30" i="22" s="1"/>
  <c r="N30" i="22" s="1"/>
  <c r="O30" i="22" s="1"/>
  <c r="CW68" i="2"/>
  <c r="I30" i="22" s="1"/>
  <c r="AC30" i="22" s="1"/>
  <c r="AD30" i="22" s="1"/>
  <c r="AE30" i="22" s="1"/>
  <c r="CV68" i="2"/>
  <c r="H30" i="22" s="1"/>
  <c r="U30" i="22" s="1"/>
  <c r="V30" i="22" s="1"/>
  <c r="W30" i="22" s="1"/>
  <c r="CU68" i="2"/>
  <c r="G30" i="22" s="1"/>
  <c r="CS68" i="2"/>
  <c r="CT68" i="2" s="1"/>
  <c r="F30" i="22" s="1"/>
  <c r="Y30" i="22" s="1"/>
  <c r="Z30" i="22" s="1"/>
  <c r="AA30" i="22" s="1"/>
  <c r="CR68" i="2"/>
  <c r="E30" i="22" s="1"/>
  <c r="CQ68" i="2"/>
  <c r="D30" i="22" s="1"/>
  <c r="Q30" i="22" s="1"/>
  <c r="R30" i="22" s="1"/>
  <c r="S30" i="22" s="1"/>
  <c r="CP68" i="2"/>
  <c r="C30" i="22" s="1"/>
  <c r="B68" i="2"/>
  <c r="A68" i="2"/>
  <c r="A30" i="22" s="1"/>
  <c r="AF30" i="22" s="1"/>
  <c r="CW67" i="2"/>
  <c r="I29" i="22" s="1"/>
  <c r="AC29" i="22" s="1"/>
  <c r="AD29" i="22" s="1"/>
  <c r="AE29" i="22" s="1"/>
  <c r="CV67" i="2"/>
  <c r="H29" i="22" s="1"/>
  <c r="U29" i="22" s="1"/>
  <c r="V29" i="22" s="1"/>
  <c r="W29" i="22" s="1"/>
  <c r="CU67" i="2"/>
  <c r="G29" i="22" s="1"/>
  <c r="CS67" i="2"/>
  <c r="CT67" i="2" s="1"/>
  <c r="F29" i="22" s="1"/>
  <c r="Y29" i="22" s="1"/>
  <c r="Z29" i="22" s="1"/>
  <c r="AA29" i="22" s="1"/>
  <c r="CR67" i="2"/>
  <c r="E29" i="22" s="1"/>
  <c r="CQ67" i="2"/>
  <c r="D29" i="22" s="1"/>
  <c r="Q29" i="22" s="1"/>
  <c r="R29" i="22" s="1"/>
  <c r="S29" i="22" s="1"/>
  <c r="CP67" i="2"/>
  <c r="C29" i="22" s="1"/>
  <c r="B67" i="2"/>
  <c r="A67" i="2"/>
  <c r="A29" i="22" s="1"/>
  <c r="AF29" i="22" s="1"/>
  <c r="CW66" i="2"/>
  <c r="I28" i="22" s="1"/>
  <c r="AC28" i="22" s="1"/>
  <c r="AD28" i="22" s="1"/>
  <c r="AE28" i="22" s="1"/>
  <c r="CV66" i="2"/>
  <c r="H28" i="22" s="1"/>
  <c r="U28" i="22" s="1"/>
  <c r="V28" i="22" s="1"/>
  <c r="W28" i="22" s="1"/>
  <c r="CU66" i="2"/>
  <c r="G28" i="22" s="1"/>
  <c r="CS66" i="2"/>
  <c r="CS91" i="2" s="1"/>
  <c r="CR66" i="2"/>
  <c r="E28" i="22" s="1"/>
  <c r="CQ66" i="2"/>
  <c r="D28" i="22" s="1"/>
  <c r="Q28" i="22" s="1"/>
  <c r="R28" i="22" s="1"/>
  <c r="S28" i="22" s="1"/>
  <c r="CP66" i="2"/>
  <c r="B66" i="2"/>
  <c r="A66" i="2"/>
  <c r="A28" i="22" s="1"/>
  <c r="AF28" i="22" s="1"/>
  <c r="P61" i="2"/>
  <c r="Q57" i="21" s="1"/>
  <c r="O61" i="2"/>
  <c r="P57" i="21" s="1"/>
  <c r="N61" i="2"/>
  <c r="O57" i="21" s="1"/>
  <c r="M61" i="2"/>
  <c r="N57" i="21" s="1"/>
  <c r="L61" i="2"/>
  <c r="M57" i="21" s="1"/>
  <c r="AS57" i="21" s="1"/>
  <c r="AT57" i="21" s="1"/>
  <c r="AU57" i="21" s="1"/>
  <c r="K61" i="2"/>
  <c r="L57" i="21" s="1"/>
  <c r="J61" i="2"/>
  <c r="K57" i="21" s="1"/>
  <c r="I61" i="2"/>
  <c r="J57" i="21" s="1"/>
  <c r="AK57" i="21" s="1"/>
  <c r="AL57" i="21" s="1"/>
  <c r="AM57" i="21" s="1"/>
  <c r="H61" i="2"/>
  <c r="I57" i="21" s="1"/>
  <c r="AG57" i="21" s="1"/>
  <c r="AH57" i="21" s="1"/>
  <c r="AI57" i="21" s="1"/>
  <c r="G61" i="2"/>
  <c r="H57" i="21" s="1"/>
  <c r="F61" i="2"/>
  <c r="G57" i="21" s="1"/>
  <c r="E61" i="2"/>
  <c r="F57" i="21" s="1"/>
  <c r="AO57" i="21" s="1"/>
  <c r="AP57" i="21" s="1"/>
  <c r="AQ57" i="21" s="1"/>
  <c r="D61" i="2"/>
  <c r="E57" i="21" s="1"/>
  <c r="AW57" i="21" s="1"/>
  <c r="AX57" i="21" s="1"/>
  <c r="AY57" i="21" s="1"/>
  <c r="C61" i="2"/>
  <c r="D57" i="21" s="1"/>
  <c r="B61" i="2"/>
  <c r="B57" i="21" s="1"/>
  <c r="A61" i="2"/>
  <c r="A57" i="21" s="1"/>
  <c r="R60" i="2"/>
  <c r="S56" i="21" s="1"/>
  <c r="P60" i="2"/>
  <c r="Q56" i="21" s="1"/>
  <c r="O60" i="2"/>
  <c r="P56" i="21" s="1"/>
  <c r="N60" i="2"/>
  <c r="O56" i="21" s="1"/>
  <c r="M60" i="2"/>
  <c r="N56" i="21" s="1"/>
  <c r="L60" i="2"/>
  <c r="M56" i="21" s="1"/>
  <c r="AS56" i="21" s="1"/>
  <c r="AT56" i="21" s="1"/>
  <c r="AU56" i="21" s="1"/>
  <c r="K60" i="2"/>
  <c r="L56" i="21" s="1"/>
  <c r="J60" i="2"/>
  <c r="K56" i="21" s="1"/>
  <c r="I60" i="2"/>
  <c r="J56" i="21" s="1"/>
  <c r="AK56" i="21" s="1"/>
  <c r="AL56" i="21" s="1"/>
  <c r="AM56" i="21" s="1"/>
  <c r="H60" i="2"/>
  <c r="I56" i="21" s="1"/>
  <c r="AG56" i="21" s="1"/>
  <c r="AH56" i="21" s="1"/>
  <c r="AI56" i="21" s="1"/>
  <c r="G60" i="2"/>
  <c r="H56" i="21" s="1"/>
  <c r="F60" i="2"/>
  <c r="G56" i="21" s="1"/>
  <c r="E60" i="2"/>
  <c r="F56" i="21" s="1"/>
  <c r="AO56" i="21" s="1"/>
  <c r="AP56" i="21" s="1"/>
  <c r="AQ56" i="21" s="1"/>
  <c r="D60" i="2"/>
  <c r="E56" i="21" s="1"/>
  <c r="AW56" i="21" s="1"/>
  <c r="AX56" i="21" s="1"/>
  <c r="AY56" i="21" s="1"/>
  <c r="C60" i="2"/>
  <c r="D56" i="21" s="1"/>
  <c r="B60" i="2"/>
  <c r="B56" i="21" s="1"/>
  <c r="A60" i="2"/>
  <c r="A56" i="21" s="1"/>
  <c r="P59" i="2"/>
  <c r="Q55" i="21" s="1"/>
  <c r="O59" i="2"/>
  <c r="P55" i="21" s="1"/>
  <c r="N59" i="2"/>
  <c r="O55" i="21" s="1"/>
  <c r="M59" i="2"/>
  <c r="N55" i="21" s="1"/>
  <c r="L59" i="2"/>
  <c r="M55" i="21" s="1"/>
  <c r="AS55" i="21" s="1"/>
  <c r="AT55" i="21" s="1"/>
  <c r="AU55" i="21" s="1"/>
  <c r="K59" i="2"/>
  <c r="L55" i="21" s="1"/>
  <c r="J59" i="2"/>
  <c r="K55" i="21" s="1"/>
  <c r="I59" i="2"/>
  <c r="J55" i="21" s="1"/>
  <c r="AK55" i="21" s="1"/>
  <c r="AL55" i="21" s="1"/>
  <c r="AM55" i="21" s="1"/>
  <c r="H59" i="2"/>
  <c r="I55" i="21" s="1"/>
  <c r="AG55" i="21" s="1"/>
  <c r="AH55" i="21" s="1"/>
  <c r="AI55" i="21" s="1"/>
  <c r="G59" i="2"/>
  <c r="H55" i="21" s="1"/>
  <c r="F59" i="2"/>
  <c r="G55" i="21" s="1"/>
  <c r="E59" i="2"/>
  <c r="F55" i="21" s="1"/>
  <c r="AO55" i="21" s="1"/>
  <c r="AP55" i="21" s="1"/>
  <c r="AQ55" i="21" s="1"/>
  <c r="D59" i="2"/>
  <c r="E55" i="21" s="1"/>
  <c r="AW55" i="21" s="1"/>
  <c r="AX55" i="21" s="1"/>
  <c r="AY55" i="21" s="1"/>
  <c r="C59" i="2"/>
  <c r="D55" i="21" s="1"/>
  <c r="B59" i="2"/>
  <c r="B55" i="21" s="1"/>
  <c r="A59" i="2"/>
  <c r="A55" i="21" s="1"/>
  <c r="P58" i="2"/>
  <c r="Q54" i="21" s="1"/>
  <c r="O58" i="2"/>
  <c r="P54" i="21" s="1"/>
  <c r="N58" i="2"/>
  <c r="O54" i="21" s="1"/>
  <c r="M58" i="2"/>
  <c r="N54" i="21" s="1"/>
  <c r="L58" i="2"/>
  <c r="M54" i="21" s="1"/>
  <c r="AS54" i="21" s="1"/>
  <c r="AT54" i="21" s="1"/>
  <c r="AU54" i="21" s="1"/>
  <c r="K58" i="2"/>
  <c r="L54" i="21" s="1"/>
  <c r="J58" i="2"/>
  <c r="K54" i="21" s="1"/>
  <c r="I58" i="2"/>
  <c r="J54" i="21" s="1"/>
  <c r="AK54" i="21" s="1"/>
  <c r="AL54" i="21" s="1"/>
  <c r="AM54" i="21" s="1"/>
  <c r="H58" i="2"/>
  <c r="I54" i="21" s="1"/>
  <c r="AG54" i="21" s="1"/>
  <c r="AH54" i="21" s="1"/>
  <c r="AI54" i="21" s="1"/>
  <c r="G58" i="2"/>
  <c r="H54" i="21" s="1"/>
  <c r="F58" i="2"/>
  <c r="G54" i="21" s="1"/>
  <c r="E58" i="2"/>
  <c r="F54" i="21" s="1"/>
  <c r="AO54" i="21" s="1"/>
  <c r="AP54" i="21" s="1"/>
  <c r="AQ54" i="21" s="1"/>
  <c r="D58" i="2"/>
  <c r="E54" i="21" s="1"/>
  <c r="AW54" i="21" s="1"/>
  <c r="AX54" i="21" s="1"/>
  <c r="AY54" i="21" s="1"/>
  <c r="C58" i="2"/>
  <c r="D54" i="21" s="1"/>
  <c r="B58" i="2"/>
  <c r="B54" i="21" s="1"/>
  <c r="A58" i="2"/>
  <c r="A54" i="21" s="1"/>
  <c r="P57" i="2"/>
  <c r="Q53" i="21" s="1"/>
  <c r="O57" i="2"/>
  <c r="P53" i="21" s="1"/>
  <c r="N57" i="2"/>
  <c r="O53" i="21" s="1"/>
  <c r="M57" i="2"/>
  <c r="N53" i="21" s="1"/>
  <c r="L57" i="2"/>
  <c r="M53" i="21" s="1"/>
  <c r="AS53" i="21" s="1"/>
  <c r="AT53" i="21" s="1"/>
  <c r="AU53" i="21" s="1"/>
  <c r="K57" i="2"/>
  <c r="L53" i="21" s="1"/>
  <c r="J57" i="2"/>
  <c r="K53" i="21" s="1"/>
  <c r="I57" i="2"/>
  <c r="J53" i="21" s="1"/>
  <c r="AK53" i="21" s="1"/>
  <c r="AL53" i="21" s="1"/>
  <c r="AM53" i="21" s="1"/>
  <c r="H57" i="2"/>
  <c r="I53" i="21" s="1"/>
  <c r="AG53" i="21" s="1"/>
  <c r="AH53" i="21" s="1"/>
  <c r="AI53" i="21" s="1"/>
  <c r="G57" i="2"/>
  <c r="H53" i="21" s="1"/>
  <c r="F57" i="2"/>
  <c r="G53" i="21" s="1"/>
  <c r="E57" i="2"/>
  <c r="F53" i="21" s="1"/>
  <c r="AO53" i="21" s="1"/>
  <c r="AP53" i="21" s="1"/>
  <c r="AQ53" i="21" s="1"/>
  <c r="D57" i="2"/>
  <c r="E53" i="21" s="1"/>
  <c r="AW53" i="21" s="1"/>
  <c r="AX53" i="21" s="1"/>
  <c r="AY53" i="21" s="1"/>
  <c r="C57" i="2"/>
  <c r="D53" i="21" s="1"/>
  <c r="B57" i="2"/>
  <c r="B53" i="21" s="1"/>
  <c r="A57" i="2"/>
  <c r="A53" i="21" s="1"/>
  <c r="P56" i="2"/>
  <c r="Q52" i="21" s="1"/>
  <c r="O56" i="2"/>
  <c r="P52" i="21" s="1"/>
  <c r="N56" i="2"/>
  <c r="O52" i="21" s="1"/>
  <c r="M56" i="2"/>
  <c r="N52" i="21" s="1"/>
  <c r="L56" i="2"/>
  <c r="M52" i="21" s="1"/>
  <c r="AS52" i="21" s="1"/>
  <c r="AT52" i="21" s="1"/>
  <c r="AU52" i="21" s="1"/>
  <c r="K56" i="2"/>
  <c r="L52" i="21" s="1"/>
  <c r="J56" i="2"/>
  <c r="K52" i="21" s="1"/>
  <c r="I56" i="2"/>
  <c r="J52" i="21" s="1"/>
  <c r="AK52" i="21" s="1"/>
  <c r="AL52" i="21" s="1"/>
  <c r="AM52" i="21" s="1"/>
  <c r="H56" i="2"/>
  <c r="I52" i="21" s="1"/>
  <c r="AG52" i="21" s="1"/>
  <c r="AH52" i="21" s="1"/>
  <c r="AI52" i="21" s="1"/>
  <c r="G56" i="2"/>
  <c r="H52" i="21" s="1"/>
  <c r="F56" i="2"/>
  <c r="G52" i="21" s="1"/>
  <c r="E56" i="2"/>
  <c r="F52" i="21" s="1"/>
  <c r="AO52" i="21" s="1"/>
  <c r="AP52" i="21" s="1"/>
  <c r="AQ52" i="21" s="1"/>
  <c r="D56" i="2"/>
  <c r="E52" i="21" s="1"/>
  <c r="AW52" i="21" s="1"/>
  <c r="AX52" i="21" s="1"/>
  <c r="AY52" i="21" s="1"/>
  <c r="C56" i="2"/>
  <c r="D52" i="21" s="1"/>
  <c r="B56" i="2"/>
  <c r="B52" i="21" s="1"/>
  <c r="A56" i="2"/>
  <c r="A52" i="21" s="1"/>
  <c r="P55" i="2"/>
  <c r="Q51" i="21" s="1"/>
  <c r="O55" i="2"/>
  <c r="P51" i="21" s="1"/>
  <c r="N55" i="2"/>
  <c r="O51" i="21" s="1"/>
  <c r="M55" i="2"/>
  <c r="N51" i="21" s="1"/>
  <c r="L55" i="2"/>
  <c r="M51" i="21" s="1"/>
  <c r="AS51" i="21" s="1"/>
  <c r="AT51" i="21" s="1"/>
  <c r="AU51" i="21" s="1"/>
  <c r="K55" i="2"/>
  <c r="L51" i="21" s="1"/>
  <c r="J55" i="2"/>
  <c r="K51" i="21" s="1"/>
  <c r="I55" i="2"/>
  <c r="J51" i="21" s="1"/>
  <c r="AK51" i="21" s="1"/>
  <c r="AL51" i="21" s="1"/>
  <c r="AM51" i="21" s="1"/>
  <c r="H55" i="2"/>
  <c r="I51" i="21" s="1"/>
  <c r="AG51" i="21" s="1"/>
  <c r="AH51" i="21" s="1"/>
  <c r="AI51" i="21" s="1"/>
  <c r="G55" i="2"/>
  <c r="H51" i="21" s="1"/>
  <c r="F55" i="2"/>
  <c r="G51" i="21" s="1"/>
  <c r="E55" i="2"/>
  <c r="F51" i="21" s="1"/>
  <c r="AO51" i="21" s="1"/>
  <c r="AP51" i="21" s="1"/>
  <c r="AQ51" i="21" s="1"/>
  <c r="D55" i="2"/>
  <c r="E51" i="21" s="1"/>
  <c r="AW51" i="21" s="1"/>
  <c r="AX51" i="21" s="1"/>
  <c r="AY51" i="21" s="1"/>
  <c r="C55" i="2"/>
  <c r="D51" i="21" s="1"/>
  <c r="B55" i="2"/>
  <c r="B51" i="21" s="1"/>
  <c r="A55" i="2"/>
  <c r="A51" i="21" s="1"/>
  <c r="P54" i="2"/>
  <c r="Q50" i="21" s="1"/>
  <c r="O54" i="2"/>
  <c r="P50" i="21" s="1"/>
  <c r="N54" i="2"/>
  <c r="O50" i="21" s="1"/>
  <c r="M54" i="2"/>
  <c r="N50" i="21" s="1"/>
  <c r="L54" i="2"/>
  <c r="M50" i="21" s="1"/>
  <c r="AS50" i="21" s="1"/>
  <c r="AT50" i="21" s="1"/>
  <c r="AU50" i="21" s="1"/>
  <c r="K54" i="2"/>
  <c r="L50" i="21" s="1"/>
  <c r="J54" i="2"/>
  <c r="K50" i="21" s="1"/>
  <c r="I54" i="2"/>
  <c r="J50" i="21" s="1"/>
  <c r="AK50" i="21" s="1"/>
  <c r="AL50" i="21" s="1"/>
  <c r="AM50" i="21" s="1"/>
  <c r="H54" i="2"/>
  <c r="I50" i="21" s="1"/>
  <c r="AG50" i="21" s="1"/>
  <c r="AH50" i="21" s="1"/>
  <c r="AI50" i="21" s="1"/>
  <c r="G54" i="2"/>
  <c r="H50" i="21" s="1"/>
  <c r="F54" i="2"/>
  <c r="G50" i="21" s="1"/>
  <c r="E54" i="2"/>
  <c r="F50" i="21" s="1"/>
  <c r="AO50" i="21" s="1"/>
  <c r="AP50" i="21" s="1"/>
  <c r="AQ50" i="21" s="1"/>
  <c r="D54" i="2"/>
  <c r="E50" i="21" s="1"/>
  <c r="AW50" i="21" s="1"/>
  <c r="AX50" i="21" s="1"/>
  <c r="AY50" i="21" s="1"/>
  <c r="C54" i="2"/>
  <c r="D50" i="21" s="1"/>
  <c r="B54" i="2"/>
  <c r="B50" i="21" s="1"/>
  <c r="A54" i="2"/>
  <c r="A50" i="21" s="1"/>
  <c r="P53" i="2"/>
  <c r="Q49" i="21" s="1"/>
  <c r="O53" i="2"/>
  <c r="P49" i="21" s="1"/>
  <c r="N53" i="2"/>
  <c r="O49" i="21" s="1"/>
  <c r="M53" i="2"/>
  <c r="N49" i="21" s="1"/>
  <c r="L53" i="2"/>
  <c r="M49" i="21" s="1"/>
  <c r="AS49" i="21" s="1"/>
  <c r="AT49" i="21" s="1"/>
  <c r="AU49" i="21" s="1"/>
  <c r="K53" i="2"/>
  <c r="L49" i="21" s="1"/>
  <c r="J53" i="2"/>
  <c r="K49" i="21" s="1"/>
  <c r="I53" i="2"/>
  <c r="J49" i="21" s="1"/>
  <c r="AK49" i="21" s="1"/>
  <c r="AL49" i="21" s="1"/>
  <c r="AM49" i="21" s="1"/>
  <c r="H53" i="2"/>
  <c r="I49" i="21" s="1"/>
  <c r="AG49" i="21" s="1"/>
  <c r="AH49" i="21" s="1"/>
  <c r="AI49" i="21" s="1"/>
  <c r="G53" i="2"/>
  <c r="H49" i="21" s="1"/>
  <c r="F53" i="2"/>
  <c r="G49" i="21" s="1"/>
  <c r="E53" i="2"/>
  <c r="F49" i="21" s="1"/>
  <c r="AO49" i="21" s="1"/>
  <c r="AP49" i="21" s="1"/>
  <c r="AQ49" i="21" s="1"/>
  <c r="D53" i="2"/>
  <c r="E49" i="21" s="1"/>
  <c r="AW49" i="21" s="1"/>
  <c r="AX49" i="21" s="1"/>
  <c r="AY49" i="21" s="1"/>
  <c r="C53" i="2"/>
  <c r="D49" i="21" s="1"/>
  <c r="B53" i="2"/>
  <c r="B49" i="21" s="1"/>
  <c r="A53" i="2"/>
  <c r="A49" i="21" s="1"/>
  <c r="P52" i="2"/>
  <c r="Q48" i="21" s="1"/>
  <c r="O52" i="2"/>
  <c r="P48" i="21" s="1"/>
  <c r="N52" i="2"/>
  <c r="O48" i="21" s="1"/>
  <c r="M52" i="2"/>
  <c r="N48" i="21" s="1"/>
  <c r="L52" i="2"/>
  <c r="M48" i="21" s="1"/>
  <c r="AS48" i="21" s="1"/>
  <c r="AT48" i="21" s="1"/>
  <c r="AU48" i="21" s="1"/>
  <c r="K52" i="2"/>
  <c r="L48" i="21" s="1"/>
  <c r="J52" i="2"/>
  <c r="K48" i="21" s="1"/>
  <c r="I52" i="2"/>
  <c r="J48" i="21" s="1"/>
  <c r="AK48" i="21" s="1"/>
  <c r="AL48" i="21" s="1"/>
  <c r="AM48" i="21" s="1"/>
  <c r="H52" i="2"/>
  <c r="I48" i="21" s="1"/>
  <c r="AG48" i="21" s="1"/>
  <c r="AH48" i="21" s="1"/>
  <c r="AI48" i="21" s="1"/>
  <c r="G52" i="2"/>
  <c r="H48" i="21" s="1"/>
  <c r="F52" i="2"/>
  <c r="G48" i="21" s="1"/>
  <c r="E52" i="2"/>
  <c r="F48" i="21" s="1"/>
  <c r="AO48" i="21" s="1"/>
  <c r="AP48" i="21" s="1"/>
  <c r="AQ48" i="21" s="1"/>
  <c r="D52" i="2"/>
  <c r="E48" i="21" s="1"/>
  <c r="AW48" i="21" s="1"/>
  <c r="AX48" i="21" s="1"/>
  <c r="AY48" i="21" s="1"/>
  <c r="C52" i="2"/>
  <c r="D48" i="21" s="1"/>
  <c r="B52" i="2"/>
  <c r="B48" i="21" s="1"/>
  <c r="A52" i="2"/>
  <c r="A48" i="21" s="1"/>
  <c r="P51" i="2"/>
  <c r="Q47" i="21" s="1"/>
  <c r="O51" i="2"/>
  <c r="P47" i="21" s="1"/>
  <c r="N51" i="2"/>
  <c r="O47" i="21" s="1"/>
  <c r="M51" i="2"/>
  <c r="N47" i="21" s="1"/>
  <c r="L51" i="2"/>
  <c r="M47" i="21" s="1"/>
  <c r="AS47" i="21" s="1"/>
  <c r="AT47" i="21" s="1"/>
  <c r="AU47" i="21" s="1"/>
  <c r="K51" i="2"/>
  <c r="L47" i="21" s="1"/>
  <c r="J51" i="2"/>
  <c r="K47" i="21" s="1"/>
  <c r="I51" i="2"/>
  <c r="J47" i="21" s="1"/>
  <c r="AK47" i="21" s="1"/>
  <c r="AL47" i="21" s="1"/>
  <c r="AM47" i="21" s="1"/>
  <c r="H51" i="2"/>
  <c r="I47" i="21" s="1"/>
  <c r="AG47" i="21" s="1"/>
  <c r="AH47" i="21" s="1"/>
  <c r="AI47" i="21" s="1"/>
  <c r="G51" i="2"/>
  <c r="H47" i="21" s="1"/>
  <c r="F51" i="2"/>
  <c r="G47" i="21" s="1"/>
  <c r="E51" i="2"/>
  <c r="F47" i="21" s="1"/>
  <c r="AO47" i="21" s="1"/>
  <c r="AP47" i="21" s="1"/>
  <c r="AQ47" i="21" s="1"/>
  <c r="D51" i="2"/>
  <c r="E47" i="21" s="1"/>
  <c r="AW47" i="21" s="1"/>
  <c r="AX47" i="21" s="1"/>
  <c r="AY47" i="21" s="1"/>
  <c r="C51" i="2"/>
  <c r="D47" i="21" s="1"/>
  <c r="B51" i="2"/>
  <c r="B47" i="21" s="1"/>
  <c r="A51" i="2"/>
  <c r="A47" i="21" s="1"/>
  <c r="P50" i="2"/>
  <c r="Q46" i="21" s="1"/>
  <c r="O50" i="2"/>
  <c r="P46" i="21" s="1"/>
  <c r="N50" i="2"/>
  <c r="O46" i="21" s="1"/>
  <c r="M50" i="2"/>
  <c r="N46" i="21" s="1"/>
  <c r="L50" i="2"/>
  <c r="M46" i="21" s="1"/>
  <c r="AS46" i="21" s="1"/>
  <c r="AT46" i="21" s="1"/>
  <c r="AU46" i="21" s="1"/>
  <c r="K50" i="2"/>
  <c r="L46" i="21" s="1"/>
  <c r="J50" i="2"/>
  <c r="K46" i="21" s="1"/>
  <c r="I50" i="2"/>
  <c r="J46" i="21" s="1"/>
  <c r="AK46" i="21" s="1"/>
  <c r="AL46" i="21" s="1"/>
  <c r="AM46" i="21" s="1"/>
  <c r="H50" i="2"/>
  <c r="I46" i="21" s="1"/>
  <c r="AG46" i="21" s="1"/>
  <c r="AH46" i="21" s="1"/>
  <c r="AI46" i="21" s="1"/>
  <c r="G50" i="2"/>
  <c r="H46" i="21" s="1"/>
  <c r="F50" i="2"/>
  <c r="G46" i="21" s="1"/>
  <c r="E50" i="2"/>
  <c r="F46" i="21" s="1"/>
  <c r="AO46" i="21" s="1"/>
  <c r="AP46" i="21" s="1"/>
  <c r="AQ46" i="21" s="1"/>
  <c r="D50" i="2"/>
  <c r="E46" i="21" s="1"/>
  <c r="AW46" i="21" s="1"/>
  <c r="AX46" i="21" s="1"/>
  <c r="AY46" i="21" s="1"/>
  <c r="C50" i="2"/>
  <c r="D46" i="21" s="1"/>
  <c r="B50" i="2"/>
  <c r="B46" i="21" s="1"/>
  <c r="A50" i="2"/>
  <c r="A46" i="21" s="1"/>
  <c r="P49" i="2"/>
  <c r="Q45" i="21" s="1"/>
  <c r="O49" i="2"/>
  <c r="P45" i="21" s="1"/>
  <c r="N49" i="2"/>
  <c r="O45" i="21" s="1"/>
  <c r="M49" i="2"/>
  <c r="N45" i="21" s="1"/>
  <c r="L49" i="2"/>
  <c r="M45" i="21" s="1"/>
  <c r="AS45" i="21" s="1"/>
  <c r="AT45" i="21" s="1"/>
  <c r="AU45" i="21" s="1"/>
  <c r="K49" i="2"/>
  <c r="L45" i="21" s="1"/>
  <c r="J49" i="2"/>
  <c r="K45" i="21" s="1"/>
  <c r="I49" i="2"/>
  <c r="J45" i="21" s="1"/>
  <c r="AK45" i="21" s="1"/>
  <c r="AL45" i="21" s="1"/>
  <c r="AM45" i="21" s="1"/>
  <c r="H49" i="2"/>
  <c r="I45" i="21" s="1"/>
  <c r="AG45" i="21" s="1"/>
  <c r="AH45" i="21" s="1"/>
  <c r="AI45" i="21" s="1"/>
  <c r="G49" i="2"/>
  <c r="H45" i="21" s="1"/>
  <c r="F49" i="2"/>
  <c r="G45" i="21" s="1"/>
  <c r="E49" i="2"/>
  <c r="F45" i="21" s="1"/>
  <c r="AO45" i="21" s="1"/>
  <c r="AP45" i="21" s="1"/>
  <c r="AQ45" i="21" s="1"/>
  <c r="D49" i="2"/>
  <c r="E45" i="21" s="1"/>
  <c r="AW45" i="21" s="1"/>
  <c r="AX45" i="21" s="1"/>
  <c r="AY45" i="21" s="1"/>
  <c r="C49" i="2"/>
  <c r="D45" i="21" s="1"/>
  <c r="B49" i="2"/>
  <c r="B45" i="21" s="1"/>
  <c r="A49" i="2"/>
  <c r="A45" i="21" s="1"/>
  <c r="R48" i="2"/>
  <c r="S44" i="21" s="1"/>
  <c r="Q48" i="2"/>
  <c r="R44" i="21" s="1"/>
  <c r="P48" i="2"/>
  <c r="Q44" i="21" s="1"/>
  <c r="O48" i="2"/>
  <c r="P44" i="21" s="1"/>
  <c r="N48" i="2"/>
  <c r="O44" i="21" s="1"/>
  <c r="M48" i="2"/>
  <c r="N44" i="21" s="1"/>
  <c r="L48" i="2"/>
  <c r="M44" i="21" s="1"/>
  <c r="AS44" i="21" s="1"/>
  <c r="AT44" i="21" s="1"/>
  <c r="AU44" i="21" s="1"/>
  <c r="K48" i="2"/>
  <c r="L44" i="21" s="1"/>
  <c r="J48" i="2"/>
  <c r="K44" i="21" s="1"/>
  <c r="I48" i="2"/>
  <c r="J44" i="21" s="1"/>
  <c r="AK44" i="21" s="1"/>
  <c r="AL44" i="21" s="1"/>
  <c r="AM44" i="21" s="1"/>
  <c r="H48" i="2"/>
  <c r="I44" i="21" s="1"/>
  <c r="AG44" i="21" s="1"/>
  <c r="AH44" i="21" s="1"/>
  <c r="AI44" i="21" s="1"/>
  <c r="G48" i="2"/>
  <c r="H44" i="21" s="1"/>
  <c r="F48" i="2"/>
  <c r="G44" i="21" s="1"/>
  <c r="E48" i="2"/>
  <c r="F44" i="21" s="1"/>
  <c r="AO44" i="21" s="1"/>
  <c r="AP44" i="21" s="1"/>
  <c r="AQ44" i="21" s="1"/>
  <c r="D48" i="2"/>
  <c r="E44" i="21" s="1"/>
  <c r="AW44" i="21" s="1"/>
  <c r="AX44" i="21" s="1"/>
  <c r="AY44" i="21" s="1"/>
  <c r="C48" i="2"/>
  <c r="D44" i="21" s="1"/>
  <c r="B48" i="2"/>
  <c r="B44" i="21" s="1"/>
  <c r="A48" i="2"/>
  <c r="A44" i="21" s="1"/>
  <c r="P47" i="2"/>
  <c r="Q43" i="21" s="1"/>
  <c r="O47" i="2"/>
  <c r="P43" i="21" s="1"/>
  <c r="N47" i="2"/>
  <c r="O43" i="21" s="1"/>
  <c r="M47" i="2"/>
  <c r="N43" i="21" s="1"/>
  <c r="L47" i="2"/>
  <c r="M43" i="21" s="1"/>
  <c r="AS43" i="21" s="1"/>
  <c r="AT43" i="21" s="1"/>
  <c r="AU43" i="21" s="1"/>
  <c r="K47" i="2"/>
  <c r="L43" i="21" s="1"/>
  <c r="J47" i="2"/>
  <c r="K43" i="21" s="1"/>
  <c r="I47" i="2"/>
  <c r="J43" i="21" s="1"/>
  <c r="AK43" i="21" s="1"/>
  <c r="AL43" i="21" s="1"/>
  <c r="AM43" i="21" s="1"/>
  <c r="H47" i="2"/>
  <c r="I43" i="21" s="1"/>
  <c r="AG43" i="21" s="1"/>
  <c r="AH43" i="21" s="1"/>
  <c r="AI43" i="21" s="1"/>
  <c r="G47" i="2"/>
  <c r="H43" i="21" s="1"/>
  <c r="F47" i="2"/>
  <c r="G43" i="21" s="1"/>
  <c r="E47" i="2"/>
  <c r="F43" i="21" s="1"/>
  <c r="AO43" i="21" s="1"/>
  <c r="AP43" i="21" s="1"/>
  <c r="AQ43" i="21" s="1"/>
  <c r="D47" i="2"/>
  <c r="E43" i="21" s="1"/>
  <c r="AW43" i="21" s="1"/>
  <c r="AX43" i="21" s="1"/>
  <c r="AY43" i="21" s="1"/>
  <c r="C47" i="2"/>
  <c r="D43" i="21" s="1"/>
  <c r="B47" i="2"/>
  <c r="B43" i="21" s="1"/>
  <c r="A47" i="2"/>
  <c r="A43" i="21" s="1"/>
  <c r="P46" i="2"/>
  <c r="Q42" i="21" s="1"/>
  <c r="O46" i="2"/>
  <c r="P42" i="21" s="1"/>
  <c r="N46" i="2"/>
  <c r="O42" i="21" s="1"/>
  <c r="M46" i="2"/>
  <c r="N42" i="21" s="1"/>
  <c r="L46" i="2"/>
  <c r="M42" i="21" s="1"/>
  <c r="AS42" i="21" s="1"/>
  <c r="AT42" i="21" s="1"/>
  <c r="AU42" i="21" s="1"/>
  <c r="K46" i="2"/>
  <c r="L42" i="21" s="1"/>
  <c r="J46" i="2"/>
  <c r="K42" i="21" s="1"/>
  <c r="I46" i="2"/>
  <c r="J42" i="21" s="1"/>
  <c r="AK42" i="21" s="1"/>
  <c r="AL42" i="21" s="1"/>
  <c r="AM42" i="21" s="1"/>
  <c r="H46" i="2"/>
  <c r="I42" i="21" s="1"/>
  <c r="AG42" i="21" s="1"/>
  <c r="AH42" i="21" s="1"/>
  <c r="AI42" i="21" s="1"/>
  <c r="G46" i="2"/>
  <c r="H42" i="21" s="1"/>
  <c r="F46" i="2"/>
  <c r="G42" i="21" s="1"/>
  <c r="E46" i="2"/>
  <c r="F42" i="21" s="1"/>
  <c r="AO42" i="21" s="1"/>
  <c r="AP42" i="21" s="1"/>
  <c r="AQ42" i="21" s="1"/>
  <c r="D46" i="2"/>
  <c r="E42" i="21" s="1"/>
  <c r="AW42" i="21" s="1"/>
  <c r="AX42" i="21" s="1"/>
  <c r="AY42" i="21" s="1"/>
  <c r="C46" i="2"/>
  <c r="D42" i="21" s="1"/>
  <c r="B46" i="2"/>
  <c r="B42" i="21" s="1"/>
  <c r="A46" i="2"/>
  <c r="A42" i="21" s="1"/>
  <c r="Q45" i="2"/>
  <c r="R41" i="21" s="1"/>
  <c r="P45" i="2"/>
  <c r="Q41" i="21" s="1"/>
  <c r="O45" i="2"/>
  <c r="P41" i="21" s="1"/>
  <c r="N45" i="2"/>
  <c r="O41" i="21" s="1"/>
  <c r="M45" i="2"/>
  <c r="N41" i="21" s="1"/>
  <c r="L45" i="2"/>
  <c r="M41" i="21" s="1"/>
  <c r="AS41" i="21" s="1"/>
  <c r="AT41" i="21" s="1"/>
  <c r="AU41" i="21" s="1"/>
  <c r="K45" i="2"/>
  <c r="L41" i="21" s="1"/>
  <c r="J45" i="2"/>
  <c r="K41" i="21" s="1"/>
  <c r="I45" i="2"/>
  <c r="J41" i="21" s="1"/>
  <c r="AK41" i="21" s="1"/>
  <c r="AL41" i="21" s="1"/>
  <c r="AM41" i="21" s="1"/>
  <c r="H45" i="2"/>
  <c r="I41" i="21" s="1"/>
  <c r="AG41" i="21" s="1"/>
  <c r="AH41" i="21" s="1"/>
  <c r="AI41" i="21" s="1"/>
  <c r="G45" i="2"/>
  <c r="H41" i="21" s="1"/>
  <c r="F45" i="2"/>
  <c r="G41" i="21" s="1"/>
  <c r="E45" i="2"/>
  <c r="F41" i="21" s="1"/>
  <c r="AO41" i="21" s="1"/>
  <c r="AP41" i="21" s="1"/>
  <c r="AQ41" i="21" s="1"/>
  <c r="D45" i="2"/>
  <c r="E41" i="21" s="1"/>
  <c r="AW41" i="21" s="1"/>
  <c r="AX41" i="21" s="1"/>
  <c r="AY41" i="21" s="1"/>
  <c r="C45" i="2"/>
  <c r="D41" i="21" s="1"/>
  <c r="B45" i="2"/>
  <c r="B41" i="21" s="1"/>
  <c r="A45" i="2"/>
  <c r="A41" i="21" s="1"/>
  <c r="P44" i="2"/>
  <c r="Q40" i="21" s="1"/>
  <c r="O44" i="2"/>
  <c r="P40" i="21" s="1"/>
  <c r="N44" i="2"/>
  <c r="O40" i="21" s="1"/>
  <c r="M44" i="2"/>
  <c r="N40" i="21" s="1"/>
  <c r="L44" i="2"/>
  <c r="M40" i="21" s="1"/>
  <c r="AS40" i="21" s="1"/>
  <c r="AT40" i="21" s="1"/>
  <c r="AU40" i="21" s="1"/>
  <c r="K44" i="2"/>
  <c r="L40" i="21" s="1"/>
  <c r="J44" i="2"/>
  <c r="K40" i="21" s="1"/>
  <c r="I44" i="2"/>
  <c r="J40" i="21" s="1"/>
  <c r="AK40" i="21" s="1"/>
  <c r="AL40" i="21" s="1"/>
  <c r="AM40" i="21" s="1"/>
  <c r="H44" i="2"/>
  <c r="I40" i="21" s="1"/>
  <c r="AG40" i="21" s="1"/>
  <c r="AH40" i="21" s="1"/>
  <c r="AI40" i="21" s="1"/>
  <c r="G44" i="2"/>
  <c r="H40" i="21" s="1"/>
  <c r="F44" i="2"/>
  <c r="G40" i="21" s="1"/>
  <c r="E44" i="2"/>
  <c r="F40" i="21" s="1"/>
  <c r="AO40" i="21" s="1"/>
  <c r="AP40" i="21" s="1"/>
  <c r="AQ40" i="21" s="1"/>
  <c r="D44" i="2"/>
  <c r="E40" i="21" s="1"/>
  <c r="AW40" i="21" s="1"/>
  <c r="AX40" i="21" s="1"/>
  <c r="AY40" i="21" s="1"/>
  <c r="C44" i="2"/>
  <c r="D40" i="21" s="1"/>
  <c r="B44" i="2"/>
  <c r="B40" i="21" s="1"/>
  <c r="A44" i="2"/>
  <c r="A40" i="21" s="1"/>
  <c r="P43" i="2"/>
  <c r="Q39" i="21" s="1"/>
  <c r="O43" i="2"/>
  <c r="P39" i="21" s="1"/>
  <c r="N43" i="2"/>
  <c r="O39" i="21" s="1"/>
  <c r="M43" i="2"/>
  <c r="N39" i="21" s="1"/>
  <c r="L43" i="2"/>
  <c r="M39" i="21" s="1"/>
  <c r="AS39" i="21" s="1"/>
  <c r="AT39" i="21" s="1"/>
  <c r="AU39" i="21" s="1"/>
  <c r="K43" i="2"/>
  <c r="L39" i="21" s="1"/>
  <c r="J43" i="2"/>
  <c r="K39" i="21" s="1"/>
  <c r="I43" i="2"/>
  <c r="J39" i="21" s="1"/>
  <c r="AK39" i="21" s="1"/>
  <c r="AL39" i="21" s="1"/>
  <c r="AM39" i="21" s="1"/>
  <c r="H43" i="2"/>
  <c r="I39" i="21" s="1"/>
  <c r="AG39" i="21" s="1"/>
  <c r="AH39" i="21" s="1"/>
  <c r="AI39" i="21" s="1"/>
  <c r="G43" i="2"/>
  <c r="H39" i="21" s="1"/>
  <c r="F43" i="2"/>
  <c r="G39" i="21" s="1"/>
  <c r="E43" i="2"/>
  <c r="F39" i="21" s="1"/>
  <c r="AO39" i="21" s="1"/>
  <c r="AP39" i="21" s="1"/>
  <c r="AQ39" i="21" s="1"/>
  <c r="D43" i="2"/>
  <c r="E39" i="21" s="1"/>
  <c r="AW39" i="21" s="1"/>
  <c r="AX39" i="21" s="1"/>
  <c r="AY39" i="21" s="1"/>
  <c r="C43" i="2"/>
  <c r="D39" i="21" s="1"/>
  <c r="B43" i="2"/>
  <c r="B39" i="21" s="1"/>
  <c r="A43" i="2"/>
  <c r="A39" i="21" s="1"/>
  <c r="P42" i="2"/>
  <c r="Q38" i="21" s="1"/>
  <c r="O42" i="2"/>
  <c r="P38" i="21" s="1"/>
  <c r="N42" i="2"/>
  <c r="O38" i="21" s="1"/>
  <c r="M42" i="2"/>
  <c r="N38" i="21" s="1"/>
  <c r="L42" i="2"/>
  <c r="M38" i="21" s="1"/>
  <c r="AS38" i="21" s="1"/>
  <c r="AT38" i="21" s="1"/>
  <c r="AU38" i="21" s="1"/>
  <c r="K42" i="2"/>
  <c r="L38" i="21" s="1"/>
  <c r="J42" i="2"/>
  <c r="K38" i="21" s="1"/>
  <c r="I42" i="2"/>
  <c r="J38" i="21" s="1"/>
  <c r="AK38" i="21" s="1"/>
  <c r="AL38" i="21" s="1"/>
  <c r="AM38" i="21" s="1"/>
  <c r="H42" i="2"/>
  <c r="I38" i="21" s="1"/>
  <c r="AG38" i="21" s="1"/>
  <c r="AH38" i="21" s="1"/>
  <c r="AI38" i="21" s="1"/>
  <c r="G42" i="2"/>
  <c r="H38" i="21" s="1"/>
  <c r="F42" i="2"/>
  <c r="G38" i="21" s="1"/>
  <c r="E42" i="2"/>
  <c r="F38" i="21" s="1"/>
  <c r="AO38" i="21" s="1"/>
  <c r="AP38" i="21" s="1"/>
  <c r="AQ38" i="21" s="1"/>
  <c r="D42" i="2"/>
  <c r="E38" i="21" s="1"/>
  <c r="AW38" i="21" s="1"/>
  <c r="AX38" i="21" s="1"/>
  <c r="AY38" i="21" s="1"/>
  <c r="C42" i="2"/>
  <c r="D38" i="21" s="1"/>
  <c r="B42" i="2"/>
  <c r="B38" i="21" s="1"/>
  <c r="A42" i="2"/>
  <c r="A38" i="21" s="1"/>
  <c r="P41" i="2"/>
  <c r="Q37" i="21" s="1"/>
  <c r="O41" i="2"/>
  <c r="P37" i="21" s="1"/>
  <c r="N41" i="2"/>
  <c r="O37" i="21" s="1"/>
  <c r="M41" i="2"/>
  <c r="N37" i="21" s="1"/>
  <c r="L41" i="2"/>
  <c r="M37" i="21" s="1"/>
  <c r="AS37" i="21" s="1"/>
  <c r="AT37" i="21" s="1"/>
  <c r="AU37" i="21" s="1"/>
  <c r="K41" i="2"/>
  <c r="L37" i="21" s="1"/>
  <c r="J41" i="2"/>
  <c r="K37" i="21" s="1"/>
  <c r="I41" i="2"/>
  <c r="J37" i="21" s="1"/>
  <c r="AK37" i="21" s="1"/>
  <c r="AL37" i="21" s="1"/>
  <c r="AM37" i="21" s="1"/>
  <c r="H41" i="2"/>
  <c r="I37" i="21" s="1"/>
  <c r="AG37" i="21" s="1"/>
  <c r="AH37" i="21" s="1"/>
  <c r="AI37" i="21" s="1"/>
  <c r="G41" i="2"/>
  <c r="H37" i="21" s="1"/>
  <c r="F41" i="2"/>
  <c r="G37" i="21" s="1"/>
  <c r="E41" i="2"/>
  <c r="F37" i="21" s="1"/>
  <c r="AO37" i="21" s="1"/>
  <c r="AP37" i="21" s="1"/>
  <c r="AQ37" i="21" s="1"/>
  <c r="D41" i="2"/>
  <c r="E37" i="21" s="1"/>
  <c r="AW37" i="21" s="1"/>
  <c r="AX37" i="21" s="1"/>
  <c r="AY37" i="21" s="1"/>
  <c r="C41" i="2"/>
  <c r="D37" i="21" s="1"/>
  <c r="B41" i="2"/>
  <c r="B37" i="21" s="1"/>
  <c r="A41" i="2"/>
  <c r="A37" i="21" s="1"/>
  <c r="Q40" i="2"/>
  <c r="R36" i="21" s="1"/>
  <c r="P40" i="2"/>
  <c r="Q36" i="21" s="1"/>
  <c r="O40" i="2"/>
  <c r="P36" i="21" s="1"/>
  <c r="N40" i="2"/>
  <c r="O36" i="21" s="1"/>
  <c r="M40" i="2"/>
  <c r="N36" i="21" s="1"/>
  <c r="L40" i="2"/>
  <c r="M36" i="21" s="1"/>
  <c r="AS36" i="21" s="1"/>
  <c r="AT36" i="21" s="1"/>
  <c r="AU36" i="21" s="1"/>
  <c r="K40" i="2"/>
  <c r="L36" i="21" s="1"/>
  <c r="J40" i="2"/>
  <c r="K36" i="21" s="1"/>
  <c r="I40" i="2"/>
  <c r="J36" i="21" s="1"/>
  <c r="AK36" i="21" s="1"/>
  <c r="AL36" i="21" s="1"/>
  <c r="AM36" i="21" s="1"/>
  <c r="H40" i="2"/>
  <c r="I36" i="21" s="1"/>
  <c r="AG36" i="21" s="1"/>
  <c r="AH36" i="21" s="1"/>
  <c r="AI36" i="21" s="1"/>
  <c r="G40" i="2"/>
  <c r="H36" i="21" s="1"/>
  <c r="F40" i="2"/>
  <c r="G36" i="21" s="1"/>
  <c r="E40" i="2"/>
  <c r="F36" i="21" s="1"/>
  <c r="AO36" i="21" s="1"/>
  <c r="AP36" i="21" s="1"/>
  <c r="AQ36" i="21" s="1"/>
  <c r="D40" i="2"/>
  <c r="E36" i="21" s="1"/>
  <c r="AW36" i="21" s="1"/>
  <c r="AX36" i="21" s="1"/>
  <c r="AY36" i="21" s="1"/>
  <c r="C40" i="2"/>
  <c r="D36" i="21" s="1"/>
  <c r="B40" i="2"/>
  <c r="B36" i="21" s="1"/>
  <c r="A40" i="2"/>
  <c r="A36" i="21" s="1"/>
  <c r="P39" i="2"/>
  <c r="Q35" i="21" s="1"/>
  <c r="O39" i="2"/>
  <c r="P35" i="21" s="1"/>
  <c r="N39" i="2"/>
  <c r="O35" i="21" s="1"/>
  <c r="M39" i="2"/>
  <c r="N35" i="21" s="1"/>
  <c r="L39" i="2"/>
  <c r="M35" i="21" s="1"/>
  <c r="AS35" i="21" s="1"/>
  <c r="AT35" i="21" s="1"/>
  <c r="AU35" i="21" s="1"/>
  <c r="K39" i="2"/>
  <c r="L35" i="21" s="1"/>
  <c r="J39" i="2"/>
  <c r="K35" i="21" s="1"/>
  <c r="I39" i="2"/>
  <c r="J35" i="21" s="1"/>
  <c r="AK35" i="21" s="1"/>
  <c r="AL35" i="21" s="1"/>
  <c r="AM35" i="21" s="1"/>
  <c r="H39" i="2"/>
  <c r="I35" i="21" s="1"/>
  <c r="AG35" i="21" s="1"/>
  <c r="AH35" i="21" s="1"/>
  <c r="AI35" i="21" s="1"/>
  <c r="G39" i="2"/>
  <c r="H35" i="21" s="1"/>
  <c r="F39" i="2"/>
  <c r="G35" i="21" s="1"/>
  <c r="E39" i="2"/>
  <c r="F35" i="21" s="1"/>
  <c r="AO35" i="21" s="1"/>
  <c r="AP35" i="21" s="1"/>
  <c r="AQ35" i="21" s="1"/>
  <c r="D39" i="2"/>
  <c r="E35" i="21" s="1"/>
  <c r="AW35" i="21" s="1"/>
  <c r="AX35" i="21" s="1"/>
  <c r="AY35" i="21" s="1"/>
  <c r="C39" i="2"/>
  <c r="D35" i="21" s="1"/>
  <c r="B39" i="2"/>
  <c r="B35" i="21" s="1"/>
  <c r="A39" i="2"/>
  <c r="A35" i="21" s="1"/>
  <c r="P38" i="2"/>
  <c r="Q34" i="21" s="1"/>
  <c r="O38" i="2"/>
  <c r="P34" i="21" s="1"/>
  <c r="N38" i="2"/>
  <c r="O34" i="21" s="1"/>
  <c r="M38" i="2"/>
  <c r="N34" i="21" s="1"/>
  <c r="L38" i="2"/>
  <c r="M34" i="21" s="1"/>
  <c r="AS34" i="21" s="1"/>
  <c r="AT34" i="21" s="1"/>
  <c r="AU34" i="21" s="1"/>
  <c r="K38" i="2"/>
  <c r="L34" i="21" s="1"/>
  <c r="J38" i="2"/>
  <c r="K34" i="21" s="1"/>
  <c r="I38" i="2"/>
  <c r="J34" i="21" s="1"/>
  <c r="AK34" i="21" s="1"/>
  <c r="AL34" i="21" s="1"/>
  <c r="AM34" i="21" s="1"/>
  <c r="H38" i="2"/>
  <c r="I34" i="21" s="1"/>
  <c r="AG34" i="21" s="1"/>
  <c r="AH34" i="21" s="1"/>
  <c r="AI34" i="21" s="1"/>
  <c r="G38" i="2"/>
  <c r="H34" i="21" s="1"/>
  <c r="F38" i="2"/>
  <c r="G34" i="21" s="1"/>
  <c r="E38" i="2"/>
  <c r="F34" i="21" s="1"/>
  <c r="AO34" i="21" s="1"/>
  <c r="AP34" i="21" s="1"/>
  <c r="AQ34" i="21" s="1"/>
  <c r="D38" i="2"/>
  <c r="E34" i="21" s="1"/>
  <c r="AW34" i="21" s="1"/>
  <c r="AX34" i="21" s="1"/>
  <c r="AY34" i="21" s="1"/>
  <c r="C38" i="2"/>
  <c r="D34" i="21" s="1"/>
  <c r="B38" i="2"/>
  <c r="B34" i="21" s="1"/>
  <c r="A38" i="2"/>
  <c r="A34" i="21" s="1"/>
  <c r="P37" i="2"/>
  <c r="Q33" i="21" s="1"/>
  <c r="O37" i="2"/>
  <c r="P33" i="21" s="1"/>
  <c r="N37" i="2"/>
  <c r="O33" i="21" s="1"/>
  <c r="M37" i="2"/>
  <c r="N33" i="21" s="1"/>
  <c r="L37" i="2"/>
  <c r="K37" i="2"/>
  <c r="L33" i="21" s="1"/>
  <c r="J37" i="2"/>
  <c r="K33" i="21" s="1"/>
  <c r="I37" i="2"/>
  <c r="J33" i="21" s="1"/>
  <c r="AK33" i="21" s="1"/>
  <c r="AL33" i="21" s="1"/>
  <c r="AM33" i="21" s="1"/>
  <c r="H37" i="2"/>
  <c r="G37" i="2"/>
  <c r="H33" i="21" s="1"/>
  <c r="F37" i="2"/>
  <c r="G33" i="21" s="1"/>
  <c r="E37" i="2"/>
  <c r="F33" i="21" s="1"/>
  <c r="AO33" i="21" s="1"/>
  <c r="AP33" i="21" s="1"/>
  <c r="AQ33" i="21" s="1"/>
  <c r="D37" i="2"/>
  <c r="E33" i="21" s="1"/>
  <c r="AW33" i="21" s="1"/>
  <c r="AX33" i="21" s="1"/>
  <c r="AY33" i="21" s="1"/>
  <c r="C37" i="2"/>
  <c r="D33" i="21" s="1"/>
  <c r="B37" i="2"/>
  <c r="B33" i="21" s="1"/>
  <c r="A37" i="2"/>
  <c r="A33" i="21" s="1"/>
  <c r="IV33" i="2"/>
  <c r="IU33" i="2"/>
  <c r="IT33" i="2"/>
  <c r="IS33" i="2"/>
  <c r="IR33" i="2"/>
  <c r="IQ33" i="2"/>
  <c r="IP33" i="2"/>
  <c r="IO33" i="2"/>
  <c r="IN33" i="2"/>
  <c r="IM33" i="2"/>
  <c r="IL33" i="2"/>
  <c r="IK33" i="2"/>
  <c r="IJ33" i="2"/>
  <c r="II33" i="2"/>
  <c r="IH33" i="2"/>
  <c r="IG33" i="2"/>
  <c r="IE33" i="2"/>
  <c r="ID33" i="2"/>
  <c r="IC33" i="2"/>
  <c r="IB33" i="2"/>
  <c r="IA33" i="2"/>
  <c r="HZ33" i="2"/>
  <c r="HY33" i="2"/>
  <c r="HX33" i="2"/>
  <c r="HW33" i="2"/>
  <c r="HV33" i="2"/>
  <c r="HU33" i="2"/>
  <c r="HT33" i="2"/>
  <c r="HS33" i="2"/>
  <c r="HR33" i="2"/>
  <c r="HQ33" i="2"/>
  <c r="HP33" i="2"/>
  <c r="HN33" i="2"/>
  <c r="HM33" i="2"/>
  <c r="HL33" i="2"/>
  <c r="HK33" i="2"/>
  <c r="HJ33" i="2"/>
  <c r="HI33" i="2"/>
  <c r="HH33" i="2"/>
  <c r="HG33" i="2"/>
  <c r="HF33" i="2"/>
  <c r="HE33" i="2"/>
  <c r="HD33" i="2"/>
  <c r="HC33" i="2"/>
  <c r="HB33" i="2"/>
  <c r="HA33" i="2"/>
  <c r="GZ33" i="2"/>
  <c r="GY33" i="2"/>
  <c r="GW33" i="2"/>
  <c r="GV33" i="2"/>
  <c r="GU33" i="2"/>
  <c r="GT33" i="2"/>
  <c r="GS33" i="2"/>
  <c r="GR33" i="2"/>
  <c r="GQ33" i="2"/>
  <c r="GP33" i="2"/>
  <c r="GO33" i="2"/>
  <c r="GN33" i="2"/>
  <c r="GM33" i="2"/>
  <c r="GL33" i="2"/>
  <c r="GK33" i="2"/>
  <c r="GJ33" i="2"/>
  <c r="GI33" i="2"/>
  <c r="GH33" i="2"/>
  <c r="GF33" i="2"/>
  <c r="GE33" i="2"/>
  <c r="GD33" i="2"/>
  <c r="GC33" i="2"/>
  <c r="GB33" i="2"/>
  <c r="GA33" i="2"/>
  <c r="FZ33" i="2"/>
  <c r="FY33" i="2"/>
  <c r="FX33" i="2"/>
  <c r="FW33" i="2"/>
  <c r="FV33" i="2"/>
  <c r="FU33" i="2"/>
  <c r="FT33" i="2"/>
  <c r="FS33" i="2"/>
  <c r="FR33" i="2"/>
  <c r="FQ33" i="2"/>
  <c r="FO33" i="2"/>
  <c r="FN33" i="2"/>
  <c r="FM33" i="2"/>
  <c r="FL33" i="2"/>
  <c r="FK33" i="2"/>
  <c r="FJ33" i="2"/>
  <c r="FI33" i="2"/>
  <c r="FH33" i="2"/>
  <c r="FG33" i="2"/>
  <c r="FF33" i="2"/>
  <c r="FE33" i="2"/>
  <c r="FD33" i="2"/>
  <c r="FC33" i="2"/>
  <c r="FB33" i="2"/>
  <c r="FA33" i="2"/>
  <c r="EZ33" i="2"/>
  <c r="EX33" i="2"/>
  <c r="EW33" i="2"/>
  <c r="EV33" i="2"/>
  <c r="EU33" i="2"/>
  <c r="ET33" i="2"/>
  <c r="ES33" i="2"/>
  <c r="ER33" i="2"/>
  <c r="EQ33" i="2"/>
  <c r="EP33" i="2"/>
  <c r="EO33" i="2"/>
  <c r="EN33" i="2"/>
  <c r="EM33" i="2"/>
  <c r="EL33" i="2"/>
  <c r="EK33" i="2"/>
  <c r="EJ33" i="2"/>
  <c r="EI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AI32" i="2"/>
  <c r="AH32" i="2"/>
  <c r="R32" i="2"/>
  <c r="R61" i="2" s="1"/>
  <c r="S57" i="21" s="1"/>
  <c r="Q32" i="2"/>
  <c r="Q61" i="2" s="1"/>
  <c r="R57" i="21" s="1"/>
  <c r="AI31" i="2"/>
  <c r="AH31" i="2"/>
  <c r="R31" i="2"/>
  <c r="Q31" i="2"/>
  <c r="Q60" i="2" s="1"/>
  <c r="AI30" i="2"/>
  <c r="AH30" i="2"/>
  <c r="R30" i="2"/>
  <c r="Q30" i="2"/>
  <c r="AI29" i="2"/>
  <c r="AH29" i="2"/>
  <c r="R29" i="2"/>
  <c r="R58" i="2" s="1"/>
  <c r="S54" i="21" s="1"/>
  <c r="Q29" i="2"/>
  <c r="Q58" i="2" s="1"/>
  <c r="AI28" i="2"/>
  <c r="R57" i="2" s="1"/>
  <c r="S53" i="21" s="1"/>
  <c r="AH28" i="2"/>
  <c r="R28" i="2"/>
  <c r="Q28" i="2"/>
  <c r="AI27" i="2"/>
  <c r="AH27" i="2"/>
  <c r="R27" i="2"/>
  <c r="Q27" i="2"/>
  <c r="AI26" i="2"/>
  <c r="AH26" i="2"/>
  <c r="R26" i="2"/>
  <c r="R55" i="2" s="1"/>
  <c r="S51" i="21" s="1"/>
  <c r="Q26" i="2"/>
  <c r="Q55" i="2" s="1"/>
  <c r="AI25" i="2"/>
  <c r="AH25" i="2"/>
  <c r="R25" i="2"/>
  <c r="R54" i="2" s="1"/>
  <c r="S50" i="21" s="1"/>
  <c r="Q25" i="2"/>
  <c r="Q54" i="2" s="1"/>
  <c r="R50" i="21" s="1"/>
  <c r="AI24" i="2"/>
  <c r="AH24" i="2"/>
  <c r="R24" i="2"/>
  <c r="Q24" i="2"/>
  <c r="AI23" i="2"/>
  <c r="AH23" i="2"/>
  <c r="R23" i="2"/>
  <c r="R52" i="2" s="1"/>
  <c r="S48" i="21" s="1"/>
  <c r="Q23" i="2"/>
  <c r="Q52" i="2" s="1"/>
  <c r="AI22" i="2"/>
  <c r="R51" i="2" s="1"/>
  <c r="S47" i="21" s="1"/>
  <c r="AH22" i="2"/>
  <c r="R22" i="2"/>
  <c r="Q22" i="2"/>
  <c r="Q51" i="2" s="1"/>
  <c r="AI21" i="2"/>
  <c r="AH21" i="2"/>
  <c r="R21" i="2"/>
  <c r="Q21" i="2"/>
  <c r="AI20" i="2"/>
  <c r="AH20" i="2"/>
  <c r="R20" i="2"/>
  <c r="R49" i="2" s="1"/>
  <c r="S45" i="21" s="1"/>
  <c r="Q20" i="2"/>
  <c r="Q49" i="2" s="1"/>
  <c r="AI19" i="2"/>
  <c r="AH19" i="2"/>
  <c r="R19" i="2"/>
  <c r="Q19" i="2"/>
  <c r="AI18" i="2"/>
  <c r="AH18" i="2"/>
  <c r="R18" i="2"/>
  <c r="Q18" i="2"/>
  <c r="AI17" i="2"/>
  <c r="AH17" i="2"/>
  <c r="R17" i="2"/>
  <c r="R46" i="2" s="1"/>
  <c r="S42" i="21" s="1"/>
  <c r="Q17" i="2"/>
  <c r="Q46" i="2" s="1"/>
  <c r="AI16" i="2"/>
  <c r="R45" i="2" s="1"/>
  <c r="S41" i="21" s="1"/>
  <c r="AH16" i="2"/>
  <c r="R16" i="2"/>
  <c r="Q16" i="2"/>
  <c r="AI15" i="2"/>
  <c r="AH15" i="2"/>
  <c r="R15" i="2"/>
  <c r="Q15" i="2"/>
  <c r="AI14" i="2"/>
  <c r="AH14" i="2"/>
  <c r="R14" i="2"/>
  <c r="R43" i="2" s="1"/>
  <c r="S39" i="21" s="1"/>
  <c r="Q14" i="2"/>
  <c r="Q43" i="2" s="1"/>
  <c r="R39" i="21" s="1"/>
  <c r="AI13" i="2"/>
  <c r="AH13" i="2"/>
  <c r="R13" i="2"/>
  <c r="R42" i="2" s="1"/>
  <c r="S38" i="21" s="1"/>
  <c r="Q13" i="2"/>
  <c r="Q42" i="2" s="1"/>
  <c r="AI12" i="2"/>
  <c r="AH12" i="2"/>
  <c r="R12" i="2"/>
  <c r="Q12" i="2"/>
  <c r="AI11" i="2"/>
  <c r="AH11" i="2"/>
  <c r="R11" i="2"/>
  <c r="R40" i="2" s="1"/>
  <c r="S36" i="21" s="1"/>
  <c r="Q11" i="2"/>
  <c r="AI10" i="2"/>
  <c r="R39" i="2" s="1"/>
  <c r="S35" i="21" s="1"/>
  <c r="AH10" i="2"/>
  <c r="R10" i="2"/>
  <c r="Q10" i="2"/>
  <c r="AI9" i="2"/>
  <c r="AH9" i="2"/>
  <c r="R9" i="2"/>
  <c r="Q9" i="2"/>
  <c r="AI8" i="2"/>
  <c r="AH8" i="2"/>
  <c r="R8" i="2"/>
  <c r="R37" i="2" s="1"/>
  <c r="S33" i="21" s="1"/>
  <c r="Q8" i="2"/>
  <c r="Q37" i="2" s="1"/>
  <c r="G111" i="1"/>
  <c r="G3" i="23" s="1"/>
  <c r="J3" i="23" s="1"/>
  <c r="F111" i="1"/>
  <c r="F3" i="23" s="1"/>
  <c r="E111" i="1"/>
  <c r="E3" i="23" s="1"/>
  <c r="D111" i="1"/>
  <c r="D3" i="23" s="1"/>
  <c r="C111" i="1"/>
  <c r="C3" i="23" s="1"/>
  <c r="B111" i="1"/>
  <c r="B3" i="23" s="1"/>
  <c r="CW90" i="1"/>
  <c r="I27" i="22" s="1"/>
  <c r="AC27" i="22" s="1"/>
  <c r="AD27" i="22" s="1"/>
  <c r="AE27" i="22" s="1"/>
  <c r="CV90" i="1"/>
  <c r="H27" i="22" s="1"/>
  <c r="U27" i="22" s="1"/>
  <c r="V27" i="22" s="1"/>
  <c r="W27" i="22" s="1"/>
  <c r="CU90" i="1"/>
  <c r="G27" i="22" s="1"/>
  <c r="CS90" i="1"/>
  <c r="CX90" i="1" s="1"/>
  <c r="J27" i="22" s="1"/>
  <c r="M27" i="22" s="1"/>
  <c r="N27" i="22" s="1"/>
  <c r="O27" i="22" s="1"/>
  <c r="CR90" i="1"/>
  <c r="E27" i="22" s="1"/>
  <c r="CQ90" i="1"/>
  <c r="D27" i="22" s="1"/>
  <c r="Q27" i="22" s="1"/>
  <c r="R27" i="22" s="1"/>
  <c r="S27" i="22" s="1"/>
  <c r="CP90" i="1"/>
  <c r="C27" i="22" s="1"/>
  <c r="B90" i="1"/>
  <c r="A90" i="1"/>
  <c r="A27" i="22" s="1"/>
  <c r="AF27" i="22" s="1"/>
  <c r="CW89" i="1"/>
  <c r="I26" i="22" s="1"/>
  <c r="AC26" i="22" s="1"/>
  <c r="AD26" i="22" s="1"/>
  <c r="AE26" i="22" s="1"/>
  <c r="CV89" i="1"/>
  <c r="H26" i="22" s="1"/>
  <c r="U26" i="22" s="1"/>
  <c r="V26" i="22" s="1"/>
  <c r="W26" i="22" s="1"/>
  <c r="CU89" i="1"/>
  <c r="CS89" i="1"/>
  <c r="CT89" i="1" s="1"/>
  <c r="F26" i="22" s="1"/>
  <c r="Y26" i="22" s="1"/>
  <c r="Z26" i="22" s="1"/>
  <c r="AA26" i="22" s="1"/>
  <c r="CR89" i="1"/>
  <c r="E26" i="22" s="1"/>
  <c r="CQ89" i="1"/>
  <c r="D26" i="22" s="1"/>
  <c r="Q26" i="22" s="1"/>
  <c r="R26" i="22" s="1"/>
  <c r="S26" i="22" s="1"/>
  <c r="CP89" i="1"/>
  <c r="C26" i="22" s="1"/>
  <c r="B89" i="1"/>
  <c r="A89" i="1"/>
  <c r="A26" i="22" s="1"/>
  <c r="AF26" i="22" s="1"/>
  <c r="CW88" i="1"/>
  <c r="I25" i="22" s="1"/>
  <c r="AC25" i="22" s="1"/>
  <c r="AD25" i="22" s="1"/>
  <c r="AE25" i="22" s="1"/>
  <c r="CV88" i="1"/>
  <c r="H25" i="22" s="1"/>
  <c r="U25" i="22" s="1"/>
  <c r="V25" i="22" s="1"/>
  <c r="W25" i="22" s="1"/>
  <c r="CU88" i="1"/>
  <c r="G25" i="22" s="1"/>
  <c r="CS88" i="1"/>
  <c r="CT88" i="1" s="1"/>
  <c r="F25" i="22" s="1"/>
  <c r="Y25" i="22" s="1"/>
  <c r="Z25" i="22" s="1"/>
  <c r="AA25" i="22" s="1"/>
  <c r="CR88" i="1"/>
  <c r="E25" i="22" s="1"/>
  <c r="CQ88" i="1"/>
  <c r="D25" i="22" s="1"/>
  <c r="Q25" i="22" s="1"/>
  <c r="R25" i="22" s="1"/>
  <c r="S25" i="22" s="1"/>
  <c r="CP88" i="1"/>
  <c r="C25" i="22" s="1"/>
  <c r="B88" i="1"/>
  <c r="A88" i="1"/>
  <c r="A25" i="22" s="1"/>
  <c r="AF25" i="22" s="1"/>
  <c r="CW87" i="1"/>
  <c r="I24" i="22" s="1"/>
  <c r="AC24" i="22" s="1"/>
  <c r="AD24" i="22" s="1"/>
  <c r="AE24" i="22" s="1"/>
  <c r="CV87" i="1"/>
  <c r="H24" i="22" s="1"/>
  <c r="U24" i="22" s="1"/>
  <c r="V24" i="22" s="1"/>
  <c r="W24" i="22" s="1"/>
  <c r="CU87" i="1"/>
  <c r="G24" i="22" s="1"/>
  <c r="CS87" i="1"/>
  <c r="CT87" i="1" s="1"/>
  <c r="F24" i="22" s="1"/>
  <c r="Y24" i="22" s="1"/>
  <c r="Z24" i="22" s="1"/>
  <c r="AA24" i="22" s="1"/>
  <c r="CR87" i="1"/>
  <c r="E24" i="22" s="1"/>
  <c r="CQ87" i="1"/>
  <c r="D24" i="22" s="1"/>
  <c r="Q24" i="22" s="1"/>
  <c r="R24" i="22" s="1"/>
  <c r="S24" i="22" s="1"/>
  <c r="CP87" i="1"/>
  <c r="C24" i="22" s="1"/>
  <c r="B87" i="1"/>
  <c r="A87" i="1"/>
  <c r="A24" i="22" s="1"/>
  <c r="AF24" i="22" s="1"/>
  <c r="CW86" i="1"/>
  <c r="I23" i="22" s="1"/>
  <c r="AC23" i="22" s="1"/>
  <c r="AD23" i="22" s="1"/>
  <c r="AE23" i="22" s="1"/>
  <c r="CV86" i="1"/>
  <c r="H23" i="22" s="1"/>
  <c r="U23" i="22" s="1"/>
  <c r="V23" i="22" s="1"/>
  <c r="W23" i="22" s="1"/>
  <c r="CU86" i="1"/>
  <c r="G23" i="22" s="1"/>
  <c r="CS86" i="1"/>
  <c r="CT86" i="1" s="1"/>
  <c r="F23" i="22" s="1"/>
  <c r="Y23" i="22" s="1"/>
  <c r="Z23" i="22" s="1"/>
  <c r="AA23" i="22" s="1"/>
  <c r="CR86" i="1"/>
  <c r="E23" i="22" s="1"/>
  <c r="CQ86" i="1"/>
  <c r="D23" i="22" s="1"/>
  <c r="Q23" i="22" s="1"/>
  <c r="R23" i="22" s="1"/>
  <c r="S23" i="22" s="1"/>
  <c r="CP86" i="1"/>
  <c r="C23" i="22" s="1"/>
  <c r="B86" i="1"/>
  <c r="A86" i="1"/>
  <c r="A23" i="22" s="1"/>
  <c r="AF23" i="22" s="1"/>
  <c r="CW85" i="1"/>
  <c r="I22" i="22" s="1"/>
  <c r="AC22" i="22" s="1"/>
  <c r="AD22" i="22" s="1"/>
  <c r="AE22" i="22" s="1"/>
  <c r="CV85" i="1"/>
  <c r="H22" i="22" s="1"/>
  <c r="U22" i="22" s="1"/>
  <c r="V22" i="22" s="1"/>
  <c r="W22" i="22" s="1"/>
  <c r="CU85" i="1"/>
  <c r="G22" i="22" s="1"/>
  <c r="CS85" i="1"/>
  <c r="CT85" i="1" s="1"/>
  <c r="F22" i="22" s="1"/>
  <c r="Y22" i="22" s="1"/>
  <c r="Z22" i="22" s="1"/>
  <c r="AA22" i="22" s="1"/>
  <c r="CR85" i="1"/>
  <c r="E22" i="22" s="1"/>
  <c r="CQ85" i="1"/>
  <c r="D22" i="22" s="1"/>
  <c r="Q22" i="22" s="1"/>
  <c r="R22" i="22" s="1"/>
  <c r="S22" i="22" s="1"/>
  <c r="CP85" i="1"/>
  <c r="C22" i="22" s="1"/>
  <c r="B85" i="1"/>
  <c r="A85" i="1"/>
  <c r="A22" i="22" s="1"/>
  <c r="AF22" i="22" s="1"/>
  <c r="CW84" i="1"/>
  <c r="I21" i="22" s="1"/>
  <c r="AC21" i="22" s="1"/>
  <c r="AD21" i="22" s="1"/>
  <c r="AE21" i="22" s="1"/>
  <c r="CV84" i="1"/>
  <c r="H21" i="22" s="1"/>
  <c r="U21" i="22" s="1"/>
  <c r="V21" i="22" s="1"/>
  <c r="W21" i="22" s="1"/>
  <c r="CU84" i="1"/>
  <c r="G21" i="22" s="1"/>
  <c r="CS84" i="1"/>
  <c r="CT84" i="1" s="1"/>
  <c r="F21" i="22" s="1"/>
  <c r="Y21" i="22" s="1"/>
  <c r="Z21" i="22" s="1"/>
  <c r="AA21" i="22" s="1"/>
  <c r="CR84" i="1"/>
  <c r="E21" i="22" s="1"/>
  <c r="CQ84" i="1"/>
  <c r="D21" i="22" s="1"/>
  <c r="Q21" i="22" s="1"/>
  <c r="R21" i="22" s="1"/>
  <c r="S21" i="22" s="1"/>
  <c r="CP84" i="1"/>
  <c r="C21" i="22" s="1"/>
  <c r="B84" i="1"/>
  <c r="A84" i="1"/>
  <c r="A21" i="22" s="1"/>
  <c r="AF21" i="22" s="1"/>
  <c r="CW83" i="1"/>
  <c r="I20" i="22" s="1"/>
  <c r="AC20" i="22" s="1"/>
  <c r="AD20" i="22" s="1"/>
  <c r="AE20" i="22" s="1"/>
  <c r="CV83" i="1"/>
  <c r="H20" i="22" s="1"/>
  <c r="U20" i="22" s="1"/>
  <c r="V20" i="22" s="1"/>
  <c r="W20" i="22" s="1"/>
  <c r="CU83" i="1"/>
  <c r="G20" i="22" s="1"/>
  <c r="CT83" i="1"/>
  <c r="F20" i="22" s="1"/>
  <c r="Y20" i="22" s="1"/>
  <c r="Z20" i="22" s="1"/>
  <c r="AA20" i="22" s="1"/>
  <c r="CS83" i="1"/>
  <c r="CR83" i="1"/>
  <c r="E20" i="22" s="1"/>
  <c r="CQ83" i="1"/>
  <c r="D20" i="22" s="1"/>
  <c r="Q20" i="22" s="1"/>
  <c r="R20" i="22" s="1"/>
  <c r="S20" i="22" s="1"/>
  <c r="CP83" i="1"/>
  <c r="C20" i="22" s="1"/>
  <c r="B83" i="1"/>
  <c r="A83" i="1"/>
  <c r="A20" i="22" s="1"/>
  <c r="AF20" i="22" s="1"/>
  <c r="CW82" i="1"/>
  <c r="I19" i="22" s="1"/>
  <c r="AC19" i="22" s="1"/>
  <c r="AD19" i="22" s="1"/>
  <c r="AE19" i="22" s="1"/>
  <c r="CV82" i="1"/>
  <c r="H19" i="22" s="1"/>
  <c r="U19" i="22" s="1"/>
  <c r="V19" i="22" s="1"/>
  <c r="W19" i="22" s="1"/>
  <c r="CU82" i="1"/>
  <c r="G19" i="22" s="1"/>
  <c r="CS82" i="1"/>
  <c r="CX82" i="1" s="1"/>
  <c r="J19" i="22" s="1"/>
  <c r="M19" i="22" s="1"/>
  <c r="N19" i="22" s="1"/>
  <c r="O19" i="22" s="1"/>
  <c r="CR82" i="1"/>
  <c r="E19" i="22" s="1"/>
  <c r="CQ82" i="1"/>
  <c r="D19" i="22" s="1"/>
  <c r="Q19" i="22" s="1"/>
  <c r="R19" i="22" s="1"/>
  <c r="S19" i="22" s="1"/>
  <c r="CP82" i="1"/>
  <c r="C19" i="22" s="1"/>
  <c r="B82" i="1"/>
  <c r="A82" i="1"/>
  <c r="A19" i="22" s="1"/>
  <c r="AF19" i="22" s="1"/>
  <c r="CW81" i="1"/>
  <c r="I18" i="22" s="1"/>
  <c r="AC18" i="22" s="1"/>
  <c r="AD18" i="22" s="1"/>
  <c r="AE18" i="22" s="1"/>
  <c r="CV81" i="1"/>
  <c r="H18" i="22" s="1"/>
  <c r="U18" i="22" s="1"/>
  <c r="V18" i="22" s="1"/>
  <c r="W18" i="22" s="1"/>
  <c r="CU81" i="1"/>
  <c r="CS81" i="1"/>
  <c r="CT81" i="1" s="1"/>
  <c r="F18" i="22" s="1"/>
  <c r="Y18" i="22" s="1"/>
  <c r="Z18" i="22" s="1"/>
  <c r="AA18" i="22" s="1"/>
  <c r="CR81" i="1"/>
  <c r="E18" i="22" s="1"/>
  <c r="CQ81" i="1"/>
  <c r="D18" i="22" s="1"/>
  <c r="Q18" i="22" s="1"/>
  <c r="R18" i="22" s="1"/>
  <c r="S18" i="22" s="1"/>
  <c r="CP81" i="1"/>
  <c r="C18" i="22" s="1"/>
  <c r="B81" i="1"/>
  <c r="A81" i="1"/>
  <c r="A18" i="22" s="1"/>
  <c r="AF18" i="22" s="1"/>
  <c r="CW80" i="1"/>
  <c r="I17" i="22" s="1"/>
  <c r="AC17" i="22" s="1"/>
  <c r="AD17" i="22" s="1"/>
  <c r="AE17" i="22" s="1"/>
  <c r="CV80" i="1"/>
  <c r="H17" i="22" s="1"/>
  <c r="U17" i="22" s="1"/>
  <c r="V17" i="22" s="1"/>
  <c r="W17" i="22" s="1"/>
  <c r="CU80" i="1"/>
  <c r="G17" i="22" s="1"/>
  <c r="CS80" i="1"/>
  <c r="CT80" i="1" s="1"/>
  <c r="F17" i="22" s="1"/>
  <c r="Y17" i="22" s="1"/>
  <c r="Z17" i="22" s="1"/>
  <c r="AA17" i="22" s="1"/>
  <c r="CR80" i="1"/>
  <c r="E17" i="22" s="1"/>
  <c r="CQ80" i="1"/>
  <c r="D17" i="22" s="1"/>
  <c r="Q17" i="22" s="1"/>
  <c r="R17" i="22" s="1"/>
  <c r="S17" i="22" s="1"/>
  <c r="CP80" i="1"/>
  <c r="C17" i="22" s="1"/>
  <c r="B80" i="1"/>
  <c r="A80" i="1"/>
  <c r="A17" i="22" s="1"/>
  <c r="AF17" i="22" s="1"/>
  <c r="CX79" i="1"/>
  <c r="J16" i="22" s="1"/>
  <c r="M16" i="22" s="1"/>
  <c r="N16" i="22" s="1"/>
  <c r="O16" i="22" s="1"/>
  <c r="CW79" i="1"/>
  <c r="I16" i="22" s="1"/>
  <c r="AC16" i="22" s="1"/>
  <c r="AD16" i="22" s="1"/>
  <c r="AE16" i="22" s="1"/>
  <c r="CV79" i="1"/>
  <c r="H16" i="22" s="1"/>
  <c r="U16" i="22" s="1"/>
  <c r="V16" i="22" s="1"/>
  <c r="W16" i="22" s="1"/>
  <c r="CU79" i="1"/>
  <c r="G16" i="22" s="1"/>
  <c r="CS79" i="1"/>
  <c r="CT79" i="1" s="1"/>
  <c r="F16" i="22" s="1"/>
  <c r="Y16" i="22" s="1"/>
  <c r="Z16" i="22" s="1"/>
  <c r="AA16" i="22" s="1"/>
  <c r="CR79" i="1"/>
  <c r="E16" i="22" s="1"/>
  <c r="CQ79" i="1"/>
  <c r="D16" i="22" s="1"/>
  <c r="Q16" i="22" s="1"/>
  <c r="R16" i="22" s="1"/>
  <c r="S16" i="22" s="1"/>
  <c r="CP79" i="1"/>
  <c r="C16" i="22" s="1"/>
  <c r="B79" i="1"/>
  <c r="A79" i="1"/>
  <c r="A16" i="22" s="1"/>
  <c r="AF16" i="22" s="1"/>
  <c r="CW78" i="1"/>
  <c r="I15" i="22" s="1"/>
  <c r="AC15" i="22" s="1"/>
  <c r="AD15" i="22" s="1"/>
  <c r="AE15" i="22" s="1"/>
  <c r="CV78" i="1"/>
  <c r="H15" i="22" s="1"/>
  <c r="U15" i="22" s="1"/>
  <c r="V15" i="22" s="1"/>
  <c r="W15" i="22" s="1"/>
  <c r="CU78" i="1"/>
  <c r="G15" i="22" s="1"/>
  <c r="CS78" i="1"/>
  <c r="CX78" i="1" s="1"/>
  <c r="J15" i="22" s="1"/>
  <c r="M15" i="22" s="1"/>
  <c r="N15" i="22" s="1"/>
  <c r="O15" i="22" s="1"/>
  <c r="CR78" i="1"/>
  <c r="E15" i="22" s="1"/>
  <c r="CQ78" i="1"/>
  <c r="D15" i="22" s="1"/>
  <c r="Q15" i="22" s="1"/>
  <c r="R15" i="22" s="1"/>
  <c r="S15" i="22" s="1"/>
  <c r="CP78" i="1"/>
  <c r="C15" i="22" s="1"/>
  <c r="B78" i="1"/>
  <c r="A78" i="1"/>
  <c r="A15" i="22" s="1"/>
  <c r="AF15" i="22" s="1"/>
  <c r="CW77" i="1"/>
  <c r="I14" i="22" s="1"/>
  <c r="AC14" i="22" s="1"/>
  <c r="AD14" i="22" s="1"/>
  <c r="AE14" i="22" s="1"/>
  <c r="CV77" i="1"/>
  <c r="H14" i="22" s="1"/>
  <c r="U14" i="22" s="1"/>
  <c r="V14" i="22" s="1"/>
  <c r="W14" i="22" s="1"/>
  <c r="CU77" i="1"/>
  <c r="CS77" i="1"/>
  <c r="CT77" i="1" s="1"/>
  <c r="F14" i="22" s="1"/>
  <c r="Y14" i="22" s="1"/>
  <c r="Z14" i="22" s="1"/>
  <c r="AA14" i="22" s="1"/>
  <c r="CR77" i="1"/>
  <c r="E14" i="22" s="1"/>
  <c r="CQ77" i="1"/>
  <c r="D14" i="22" s="1"/>
  <c r="Q14" i="22" s="1"/>
  <c r="R14" i="22" s="1"/>
  <c r="S14" i="22" s="1"/>
  <c r="CP77" i="1"/>
  <c r="C14" i="22" s="1"/>
  <c r="B77" i="1"/>
  <c r="A77" i="1"/>
  <c r="A14" i="22" s="1"/>
  <c r="AF14" i="22" s="1"/>
  <c r="CW76" i="1"/>
  <c r="I13" i="22" s="1"/>
  <c r="AC13" i="22" s="1"/>
  <c r="AD13" i="22" s="1"/>
  <c r="AE13" i="22" s="1"/>
  <c r="CV76" i="1"/>
  <c r="H13" i="22" s="1"/>
  <c r="U13" i="22" s="1"/>
  <c r="V13" i="22" s="1"/>
  <c r="W13" i="22" s="1"/>
  <c r="CU76" i="1"/>
  <c r="G13" i="22" s="1"/>
  <c r="CT76" i="1"/>
  <c r="F13" i="22" s="1"/>
  <c r="Y13" i="22" s="1"/>
  <c r="Z13" i="22" s="1"/>
  <c r="AA13" i="22" s="1"/>
  <c r="CS76" i="1"/>
  <c r="CR76" i="1"/>
  <c r="E13" i="22" s="1"/>
  <c r="CQ76" i="1"/>
  <c r="D13" i="22" s="1"/>
  <c r="Q13" i="22" s="1"/>
  <c r="R13" i="22" s="1"/>
  <c r="S13" i="22" s="1"/>
  <c r="CP76" i="1"/>
  <c r="C13" i="22" s="1"/>
  <c r="B76" i="1"/>
  <c r="A76" i="1"/>
  <c r="A13" i="22" s="1"/>
  <c r="AF13" i="22" s="1"/>
  <c r="CW75" i="1"/>
  <c r="I12" i="22" s="1"/>
  <c r="AC12" i="22" s="1"/>
  <c r="AD12" i="22" s="1"/>
  <c r="AE12" i="22" s="1"/>
  <c r="CV75" i="1"/>
  <c r="H12" i="22" s="1"/>
  <c r="U12" i="22" s="1"/>
  <c r="V12" i="22" s="1"/>
  <c r="W12" i="22" s="1"/>
  <c r="CU75" i="1"/>
  <c r="G12" i="22" s="1"/>
  <c r="CT75" i="1"/>
  <c r="F12" i="22" s="1"/>
  <c r="Y12" i="22" s="1"/>
  <c r="Z12" i="22" s="1"/>
  <c r="AA12" i="22" s="1"/>
  <c r="CS75" i="1"/>
  <c r="CR75" i="1"/>
  <c r="E12" i="22" s="1"/>
  <c r="CQ75" i="1"/>
  <c r="D12" i="22" s="1"/>
  <c r="Q12" i="22" s="1"/>
  <c r="R12" i="22" s="1"/>
  <c r="S12" i="22" s="1"/>
  <c r="CP75" i="1"/>
  <c r="C12" i="22" s="1"/>
  <c r="B75" i="1"/>
  <c r="A75" i="1"/>
  <c r="A12" i="22" s="1"/>
  <c r="AF12" i="22" s="1"/>
  <c r="CW74" i="1"/>
  <c r="I11" i="22" s="1"/>
  <c r="AC11" i="22" s="1"/>
  <c r="AD11" i="22" s="1"/>
  <c r="AE11" i="22" s="1"/>
  <c r="CV74" i="1"/>
  <c r="H11" i="22" s="1"/>
  <c r="U11" i="22" s="1"/>
  <c r="V11" i="22" s="1"/>
  <c r="W11" i="22" s="1"/>
  <c r="CU74" i="1"/>
  <c r="G11" i="22" s="1"/>
  <c r="CS74" i="1"/>
  <c r="CX74" i="1" s="1"/>
  <c r="J11" i="22" s="1"/>
  <c r="M11" i="22" s="1"/>
  <c r="N11" i="22" s="1"/>
  <c r="O11" i="22" s="1"/>
  <c r="CR74" i="1"/>
  <c r="E11" i="22" s="1"/>
  <c r="CQ74" i="1"/>
  <c r="D11" i="22" s="1"/>
  <c r="Q11" i="22" s="1"/>
  <c r="R11" i="22" s="1"/>
  <c r="S11" i="22" s="1"/>
  <c r="CP74" i="1"/>
  <c r="C11" i="22" s="1"/>
  <c r="B74" i="1"/>
  <c r="A74" i="1"/>
  <c r="A11" i="22" s="1"/>
  <c r="AF11" i="22" s="1"/>
  <c r="CW73" i="1"/>
  <c r="I10" i="22" s="1"/>
  <c r="AC10" i="22" s="1"/>
  <c r="AD10" i="22" s="1"/>
  <c r="AE10" i="22" s="1"/>
  <c r="CV73" i="1"/>
  <c r="H10" i="22" s="1"/>
  <c r="U10" i="22" s="1"/>
  <c r="V10" i="22" s="1"/>
  <c r="W10" i="22" s="1"/>
  <c r="CU73" i="1"/>
  <c r="G10" i="22" s="1"/>
  <c r="CS73" i="1"/>
  <c r="CT73" i="1" s="1"/>
  <c r="F10" i="22" s="1"/>
  <c r="Y10" i="22" s="1"/>
  <c r="Z10" i="22" s="1"/>
  <c r="AA10" i="22" s="1"/>
  <c r="CR73" i="1"/>
  <c r="E10" i="22" s="1"/>
  <c r="CQ73" i="1"/>
  <c r="D10" i="22" s="1"/>
  <c r="Q10" i="22" s="1"/>
  <c r="R10" i="22" s="1"/>
  <c r="S10" i="22" s="1"/>
  <c r="CP73" i="1"/>
  <c r="C10" i="22" s="1"/>
  <c r="B73" i="1"/>
  <c r="A73" i="1"/>
  <c r="A10" i="22" s="1"/>
  <c r="AF10" i="22" s="1"/>
  <c r="CW72" i="1"/>
  <c r="I9" i="22" s="1"/>
  <c r="AC9" i="22" s="1"/>
  <c r="AD9" i="22" s="1"/>
  <c r="AE9" i="22" s="1"/>
  <c r="CV72" i="1"/>
  <c r="H9" i="22" s="1"/>
  <c r="U9" i="22" s="1"/>
  <c r="V9" i="22" s="1"/>
  <c r="W9" i="22" s="1"/>
  <c r="CU72" i="1"/>
  <c r="G9" i="22" s="1"/>
  <c r="CS72" i="1"/>
  <c r="CT72" i="1" s="1"/>
  <c r="F9" i="22" s="1"/>
  <c r="Y9" i="22" s="1"/>
  <c r="Z9" i="22" s="1"/>
  <c r="AA9" i="22" s="1"/>
  <c r="CR72" i="1"/>
  <c r="E9" i="22" s="1"/>
  <c r="CQ72" i="1"/>
  <c r="D9" i="22" s="1"/>
  <c r="Q9" i="22" s="1"/>
  <c r="R9" i="22" s="1"/>
  <c r="S9" i="22" s="1"/>
  <c r="CP72" i="1"/>
  <c r="C9" i="22" s="1"/>
  <c r="B72" i="1"/>
  <c r="A72" i="1"/>
  <c r="A9" i="22" s="1"/>
  <c r="AF9" i="22" s="1"/>
  <c r="CW71" i="1"/>
  <c r="I8" i="22" s="1"/>
  <c r="AC8" i="22" s="1"/>
  <c r="AD8" i="22" s="1"/>
  <c r="AE8" i="22" s="1"/>
  <c r="CV71" i="1"/>
  <c r="H8" i="22" s="1"/>
  <c r="U8" i="22" s="1"/>
  <c r="V8" i="22" s="1"/>
  <c r="W8" i="22" s="1"/>
  <c r="CU71" i="1"/>
  <c r="G8" i="22" s="1"/>
  <c r="CS71" i="1"/>
  <c r="CT71" i="1" s="1"/>
  <c r="F8" i="22" s="1"/>
  <c r="Y8" i="22" s="1"/>
  <c r="Z8" i="22" s="1"/>
  <c r="AA8" i="22" s="1"/>
  <c r="CR71" i="1"/>
  <c r="E8" i="22" s="1"/>
  <c r="CQ71" i="1"/>
  <c r="D8" i="22" s="1"/>
  <c r="Q8" i="22" s="1"/>
  <c r="R8" i="22" s="1"/>
  <c r="S8" i="22" s="1"/>
  <c r="CP71" i="1"/>
  <c r="C8" i="22" s="1"/>
  <c r="B71" i="1"/>
  <c r="A71" i="1"/>
  <c r="A8" i="22" s="1"/>
  <c r="AF8" i="22" s="1"/>
  <c r="CW70" i="1"/>
  <c r="I7" i="22" s="1"/>
  <c r="AC7" i="22" s="1"/>
  <c r="AD7" i="22" s="1"/>
  <c r="AE7" i="22" s="1"/>
  <c r="CV70" i="1"/>
  <c r="H7" i="22" s="1"/>
  <c r="U7" i="22" s="1"/>
  <c r="V7" i="22" s="1"/>
  <c r="W7" i="22" s="1"/>
  <c r="CU70" i="1"/>
  <c r="G7" i="22" s="1"/>
  <c r="CT70" i="1"/>
  <c r="F7" i="22" s="1"/>
  <c r="Y7" i="22" s="1"/>
  <c r="Z7" i="22" s="1"/>
  <c r="AA7" i="22" s="1"/>
  <c r="CS70" i="1"/>
  <c r="CR70" i="1"/>
  <c r="E7" i="22" s="1"/>
  <c r="CQ70" i="1"/>
  <c r="D7" i="22" s="1"/>
  <c r="Q7" i="22" s="1"/>
  <c r="R7" i="22" s="1"/>
  <c r="S7" i="22" s="1"/>
  <c r="CP70" i="1"/>
  <c r="C7" i="22" s="1"/>
  <c r="B70" i="1"/>
  <c r="A70" i="1"/>
  <c r="A7" i="22" s="1"/>
  <c r="AF7" i="22" s="1"/>
  <c r="CW69" i="1"/>
  <c r="I6" i="22" s="1"/>
  <c r="AC6" i="22" s="1"/>
  <c r="AD6" i="22" s="1"/>
  <c r="AE6" i="22" s="1"/>
  <c r="CV69" i="1"/>
  <c r="H6" i="22" s="1"/>
  <c r="U6" i="22" s="1"/>
  <c r="V6" i="22" s="1"/>
  <c r="W6" i="22" s="1"/>
  <c r="CU69" i="1"/>
  <c r="CT69" i="1"/>
  <c r="F6" i="22" s="1"/>
  <c r="Y6" i="22" s="1"/>
  <c r="Z6" i="22" s="1"/>
  <c r="AA6" i="22" s="1"/>
  <c r="CS69" i="1"/>
  <c r="CR69" i="1"/>
  <c r="E6" i="22" s="1"/>
  <c r="CQ69" i="1"/>
  <c r="D6" i="22" s="1"/>
  <c r="Q6" i="22" s="1"/>
  <c r="R6" i="22" s="1"/>
  <c r="S6" i="22" s="1"/>
  <c r="CP69" i="1"/>
  <c r="C6" i="22" s="1"/>
  <c r="B69" i="1"/>
  <c r="A69" i="1"/>
  <c r="A6" i="22" s="1"/>
  <c r="AF6" i="22" s="1"/>
  <c r="CX68" i="1"/>
  <c r="J5" i="22" s="1"/>
  <c r="M5" i="22" s="1"/>
  <c r="N5" i="22" s="1"/>
  <c r="O5" i="22" s="1"/>
  <c r="CW68" i="1"/>
  <c r="I5" i="22" s="1"/>
  <c r="AC5" i="22" s="1"/>
  <c r="AD5" i="22" s="1"/>
  <c r="AE5" i="22" s="1"/>
  <c r="CV68" i="1"/>
  <c r="H5" i="22" s="1"/>
  <c r="U5" i="22" s="1"/>
  <c r="V5" i="22" s="1"/>
  <c r="W5" i="22" s="1"/>
  <c r="CU68" i="1"/>
  <c r="G5" i="22" s="1"/>
  <c r="CS68" i="1"/>
  <c r="CT68" i="1" s="1"/>
  <c r="F5" i="22" s="1"/>
  <c r="Y5" i="22" s="1"/>
  <c r="Z5" i="22" s="1"/>
  <c r="AA5" i="22" s="1"/>
  <c r="CR68" i="1"/>
  <c r="E5" i="22" s="1"/>
  <c r="CQ68" i="1"/>
  <c r="D5" i="22" s="1"/>
  <c r="Q5" i="22" s="1"/>
  <c r="R5" i="22" s="1"/>
  <c r="S5" i="22" s="1"/>
  <c r="CP68" i="1"/>
  <c r="C5" i="22" s="1"/>
  <c r="B68" i="1"/>
  <c r="A68" i="1"/>
  <c r="A5" i="22" s="1"/>
  <c r="AF5" i="22" s="1"/>
  <c r="CX67" i="1"/>
  <c r="J4" i="22" s="1"/>
  <c r="M4" i="22" s="1"/>
  <c r="N4" i="22" s="1"/>
  <c r="O4" i="22" s="1"/>
  <c r="CW67" i="1"/>
  <c r="I4" i="22" s="1"/>
  <c r="AC4" i="22" s="1"/>
  <c r="AD4" i="22" s="1"/>
  <c r="AE4" i="22" s="1"/>
  <c r="CV67" i="1"/>
  <c r="H4" i="22" s="1"/>
  <c r="U4" i="22" s="1"/>
  <c r="V4" i="22" s="1"/>
  <c r="W4" i="22" s="1"/>
  <c r="CU67" i="1"/>
  <c r="G4" i="22" s="1"/>
  <c r="CS67" i="1"/>
  <c r="CT67" i="1" s="1"/>
  <c r="F4" i="22" s="1"/>
  <c r="Y4" i="22" s="1"/>
  <c r="Z4" i="22" s="1"/>
  <c r="AA4" i="22" s="1"/>
  <c r="CR67" i="1"/>
  <c r="E4" i="22" s="1"/>
  <c r="CQ67" i="1"/>
  <c r="D4" i="22" s="1"/>
  <c r="Q4" i="22" s="1"/>
  <c r="R4" i="22" s="1"/>
  <c r="S4" i="22" s="1"/>
  <c r="CP67" i="1"/>
  <c r="C4" i="22" s="1"/>
  <c r="B67" i="1"/>
  <c r="A67" i="1"/>
  <c r="A4" i="22" s="1"/>
  <c r="AF4" i="22" s="1"/>
  <c r="CW66" i="1"/>
  <c r="I3" i="22" s="1"/>
  <c r="AC3" i="22" s="1"/>
  <c r="AD3" i="22" s="1"/>
  <c r="CV66" i="1"/>
  <c r="H3" i="22" s="1"/>
  <c r="U3" i="22" s="1"/>
  <c r="V3" i="22" s="1"/>
  <c r="CU66" i="1"/>
  <c r="G3" i="22" s="1"/>
  <c r="CS66" i="1"/>
  <c r="CS91" i="1" s="1"/>
  <c r="CR66" i="1"/>
  <c r="E3" i="22" s="1"/>
  <c r="CQ66" i="1"/>
  <c r="D3" i="22" s="1"/>
  <c r="Q3" i="22" s="1"/>
  <c r="R3" i="22" s="1"/>
  <c r="CP66" i="1"/>
  <c r="B66" i="1"/>
  <c r="A66" i="1"/>
  <c r="A3" i="22" s="1"/>
  <c r="AF3" i="22" s="1"/>
  <c r="P61" i="1"/>
  <c r="Q32" i="21" s="1"/>
  <c r="O61" i="1"/>
  <c r="P32" i="21" s="1"/>
  <c r="N61" i="1"/>
  <c r="O32" i="21" s="1"/>
  <c r="M61" i="1"/>
  <c r="N32" i="21" s="1"/>
  <c r="L61" i="1"/>
  <c r="M32" i="21" s="1"/>
  <c r="AS32" i="21" s="1"/>
  <c r="AT32" i="21" s="1"/>
  <c r="AU32" i="21" s="1"/>
  <c r="K61" i="1"/>
  <c r="L32" i="21" s="1"/>
  <c r="J61" i="1"/>
  <c r="K32" i="21" s="1"/>
  <c r="I61" i="1"/>
  <c r="J32" i="21" s="1"/>
  <c r="AK32" i="21" s="1"/>
  <c r="AL32" i="21" s="1"/>
  <c r="AM32" i="21" s="1"/>
  <c r="H61" i="1"/>
  <c r="I32" i="21" s="1"/>
  <c r="AG32" i="21" s="1"/>
  <c r="AH32" i="21" s="1"/>
  <c r="AI32" i="21" s="1"/>
  <c r="G61" i="1"/>
  <c r="H32" i="21" s="1"/>
  <c r="F61" i="1"/>
  <c r="G32" i="21" s="1"/>
  <c r="E61" i="1"/>
  <c r="F32" i="21" s="1"/>
  <c r="AO32" i="21" s="1"/>
  <c r="AP32" i="21" s="1"/>
  <c r="AQ32" i="21" s="1"/>
  <c r="D61" i="1"/>
  <c r="E32" i="21" s="1"/>
  <c r="AW32" i="21" s="1"/>
  <c r="AX32" i="21" s="1"/>
  <c r="AY32" i="21" s="1"/>
  <c r="C61" i="1"/>
  <c r="D32" i="21" s="1"/>
  <c r="B61" i="1"/>
  <c r="B32" i="21" s="1"/>
  <c r="A61" i="1"/>
  <c r="A32" i="21" s="1"/>
  <c r="P60" i="1"/>
  <c r="Q31" i="21" s="1"/>
  <c r="O60" i="1"/>
  <c r="P31" i="21" s="1"/>
  <c r="N60" i="1"/>
  <c r="O31" i="21" s="1"/>
  <c r="M60" i="1"/>
  <c r="N31" i="21" s="1"/>
  <c r="L60" i="1"/>
  <c r="M31" i="21" s="1"/>
  <c r="AS31" i="21" s="1"/>
  <c r="AT31" i="21" s="1"/>
  <c r="AU31" i="21" s="1"/>
  <c r="K60" i="1"/>
  <c r="L31" i="21" s="1"/>
  <c r="J60" i="1"/>
  <c r="K31" i="21" s="1"/>
  <c r="I60" i="1"/>
  <c r="J31" i="21" s="1"/>
  <c r="AK31" i="21" s="1"/>
  <c r="AL31" i="21" s="1"/>
  <c r="AM31" i="21" s="1"/>
  <c r="H60" i="1"/>
  <c r="I31" i="21" s="1"/>
  <c r="AG31" i="21" s="1"/>
  <c r="AH31" i="21" s="1"/>
  <c r="AI31" i="21" s="1"/>
  <c r="G60" i="1"/>
  <c r="H31" i="21" s="1"/>
  <c r="F60" i="1"/>
  <c r="G31" i="21" s="1"/>
  <c r="E60" i="1"/>
  <c r="F31" i="21" s="1"/>
  <c r="AO31" i="21" s="1"/>
  <c r="AP31" i="21" s="1"/>
  <c r="AQ31" i="21" s="1"/>
  <c r="D60" i="1"/>
  <c r="E31" i="21" s="1"/>
  <c r="AW31" i="21" s="1"/>
  <c r="AX31" i="21" s="1"/>
  <c r="AY31" i="21" s="1"/>
  <c r="C60" i="1"/>
  <c r="D31" i="21" s="1"/>
  <c r="B60" i="1"/>
  <c r="B31" i="21" s="1"/>
  <c r="A60" i="1"/>
  <c r="A31" i="21" s="1"/>
  <c r="P59" i="1"/>
  <c r="Q30" i="21" s="1"/>
  <c r="O59" i="1"/>
  <c r="P30" i="21" s="1"/>
  <c r="N59" i="1"/>
  <c r="O30" i="21" s="1"/>
  <c r="M59" i="1"/>
  <c r="N30" i="21" s="1"/>
  <c r="L59" i="1"/>
  <c r="M30" i="21" s="1"/>
  <c r="AS30" i="21" s="1"/>
  <c r="AT30" i="21" s="1"/>
  <c r="AU30" i="21" s="1"/>
  <c r="K59" i="1"/>
  <c r="L30" i="21" s="1"/>
  <c r="J59" i="1"/>
  <c r="K30" i="21" s="1"/>
  <c r="I59" i="1"/>
  <c r="J30" i="21" s="1"/>
  <c r="AK30" i="21" s="1"/>
  <c r="AL30" i="21" s="1"/>
  <c r="AM30" i="21" s="1"/>
  <c r="H59" i="1"/>
  <c r="I30" i="21" s="1"/>
  <c r="AG30" i="21" s="1"/>
  <c r="AH30" i="21" s="1"/>
  <c r="AI30" i="21" s="1"/>
  <c r="G59" i="1"/>
  <c r="H30" i="21" s="1"/>
  <c r="F59" i="1"/>
  <c r="G30" i="21" s="1"/>
  <c r="E59" i="1"/>
  <c r="F30" i="21" s="1"/>
  <c r="AO30" i="21" s="1"/>
  <c r="AP30" i="21" s="1"/>
  <c r="AQ30" i="21" s="1"/>
  <c r="D59" i="1"/>
  <c r="E30" i="21" s="1"/>
  <c r="AW30" i="21" s="1"/>
  <c r="AX30" i="21" s="1"/>
  <c r="AY30" i="21" s="1"/>
  <c r="C59" i="1"/>
  <c r="D30" i="21" s="1"/>
  <c r="B59" i="1"/>
  <c r="B30" i="21" s="1"/>
  <c r="A59" i="1"/>
  <c r="A30" i="21" s="1"/>
  <c r="P58" i="1"/>
  <c r="Q29" i="21" s="1"/>
  <c r="O58" i="1"/>
  <c r="P29" i="21" s="1"/>
  <c r="N58" i="1"/>
  <c r="O29" i="21" s="1"/>
  <c r="M58" i="1"/>
  <c r="N29" i="21" s="1"/>
  <c r="L58" i="1"/>
  <c r="M29" i="21" s="1"/>
  <c r="AS29" i="21" s="1"/>
  <c r="AT29" i="21" s="1"/>
  <c r="AU29" i="21" s="1"/>
  <c r="K58" i="1"/>
  <c r="L29" i="21" s="1"/>
  <c r="J58" i="1"/>
  <c r="K29" i="21" s="1"/>
  <c r="I58" i="1"/>
  <c r="J29" i="21" s="1"/>
  <c r="AK29" i="21" s="1"/>
  <c r="AL29" i="21" s="1"/>
  <c r="AM29" i="21" s="1"/>
  <c r="H58" i="1"/>
  <c r="I29" i="21" s="1"/>
  <c r="AG29" i="21" s="1"/>
  <c r="AH29" i="21" s="1"/>
  <c r="AI29" i="21" s="1"/>
  <c r="G58" i="1"/>
  <c r="H29" i="21" s="1"/>
  <c r="F58" i="1"/>
  <c r="G29" i="21" s="1"/>
  <c r="E58" i="1"/>
  <c r="F29" i="21" s="1"/>
  <c r="AO29" i="21" s="1"/>
  <c r="AP29" i="21" s="1"/>
  <c r="AQ29" i="21" s="1"/>
  <c r="D58" i="1"/>
  <c r="E29" i="21" s="1"/>
  <c r="AW29" i="21" s="1"/>
  <c r="AX29" i="21" s="1"/>
  <c r="AY29" i="21" s="1"/>
  <c r="C58" i="1"/>
  <c r="D29" i="21" s="1"/>
  <c r="B58" i="1"/>
  <c r="B29" i="21" s="1"/>
  <c r="A58" i="1"/>
  <c r="A29" i="21" s="1"/>
  <c r="P57" i="1"/>
  <c r="Q28" i="21" s="1"/>
  <c r="O57" i="1"/>
  <c r="P28" i="21" s="1"/>
  <c r="N57" i="1"/>
  <c r="O28" i="21" s="1"/>
  <c r="M57" i="1"/>
  <c r="N28" i="21" s="1"/>
  <c r="L57" i="1"/>
  <c r="M28" i="21" s="1"/>
  <c r="AS28" i="21" s="1"/>
  <c r="AT28" i="21" s="1"/>
  <c r="AU28" i="21" s="1"/>
  <c r="K57" i="1"/>
  <c r="L28" i="21" s="1"/>
  <c r="J57" i="1"/>
  <c r="K28" i="21" s="1"/>
  <c r="I57" i="1"/>
  <c r="J28" i="21" s="1"/>
  <c r="AK28" i="21" s="1"/>
  <c r="AL28" i="21" s="1"/>
  <c r="AM28" i="21" s="1"/>
  <c r="H57" i="1"/>
  <c r="I28" i="21" s="1"/>
  <c r="AG28" i="21" s="1"/>
  <c r="AH28" i="21" s="1"/>
  <c r="AI28" i="21" s="1"/>
  <c r="G57" i="1"/>
  <c r="H28" i="21" s="1"/>
  <c r="F57" i="1"/>
  <c r="G28" i="21" s="1"/>
  <c r="E57" i="1"/>
  <c r="F28" i="21" s="1"/>
  <c r="AO28" i="21" s="1"/>
  <c r="AP28" i="21" s="1"/>
  <c r="AQ28" i="21" s="1"/>
  <c r="D57" i="1"/>
  <c r="E28" i="21" s="1"/>
  <c r="AW28" i="21" s="1"/>
  <c r="AX28" i="21" s="1"/>
  <c r="AY28" i="21" s="1"/>
  <c r="C57" i="1"/>
  <c r="D28" i="21" s="1"/>
  <c r="B57" i="1"/>
  <c r="B28" i="21" s="1"/>
  <c r="A57" i="1"/>
  <c r="A28" i="21" s="1"/>
  <c r="P56" i="1"/>
  <c r="Q27" i="21" s="1"/>
  <c r="O56" i="1"/>
  <c r="P27" i="21" s="1"/>
  <c r="N56" i="1"/>
  <c r="O27" i="21" s="1"/>
  <c r="M56" i="1"/>
  <c r="N27" i="21" s="1"/>
  <c r="L56" i="1"/>
  <c r="M27" i="21" s="1"/>
  <c r="AS27" i="21" s="1"/>
  <c r="AT27" i="21" s="1"/>
  <c r="AU27" i="21" s="1"/>
  <c r="K56" i="1"/>
  <c r="L27" i="21" s="1"/>
  <c r="J56" i="1"/>
  <c r="K27" i="21" s="1"/>
  <c r="I56" i="1"/>
  <c r="J27" i="21" s="1"/>
  <c r="AK27" i="21" s="1"/>
  <c r="AL27" i="21" s="1"/>
  <c r="AM27" i="21" s="1"/>
  <c r="H56" i="1"/>
  <c r="I27" i="21" s="1"/>
  <c r="AG27" i="21" s="1"/>
  <c r="AH27" i="21" s="1"/>
  <c r="AI27" i="21" s="1"/>
  <c r="G56" i="1"/>
  <c r="H27" i="21" s="1"/>
  <c r="F56" i="1"/>
  <c r="G27" i="21" s="1"/>
  <c r="E56" i="1"/>
  <c r="F27" i="21" s="1"/>
  <c r="AO27" i="21" s="1"/>
  <c r="AP27" i="21" s="1"/>
  <c r="AQ27" i="21" s="1"/>
  <c r="D56" i="1"/>
  <c r="E27" i="21" s="1"/>
  <c r="AW27" i="21" s="1"/>
  <c r="AX27" i="21" s="1"/>
  <c r="AY27" i="21" s="1"/>
  <c r="C56" i="1"/>
  <c r="D27" i="21" s="1"/>
  <c r="B56" i="1"/>
  <c r="B27" i="21" s="1"/>
  <c r="A56" i="1"/>
  <c r="A27" i="21" s="1"/>
  <c r="P55" i="1"/>
  <c r="Q26" i="21" s="1"/>
  <c r="O55" i="1"/>
  <c r="P26" i="21" s="1"/>
  <c r="N55" i="1"/>
  <c r="O26" i="21" s="1"/>
  <c r="M55" i="1"/>
  <c r="N26" i="21" s="1"/>
  <c r="L55" i="1"/>
  <c r="M26" i="21" s="1"/>
  <c r="AS26" i="21" s="1"/>
  <c r="AT26" i="21" s="1"/>
  <c r="AU26" i="21" s="1"/>
  <c r="K55" i="1"/>
  <c r="L26" i="21" s="1"/>
  <c r="J55" i="1"/>
  <c r="K26" i="21" s="1"/>
  <c r="I55" i="1"/>
  <c r="J26" i="21" s="1"/>
  <c r="AK26" i="21" s="1"/>
  <c r="AL26" i="21" s="1"/>
  <c r="AM26" i="21" s="1"/>
  <c r="H55" i="1"/>
  <c r="I26" i="21" s="1"/>
  <c r="AG26" i="21" s="1"/>
  <c r="AH26" i="21" s="1"/>
  <c r="AI26" i="21" s="1"/>
  <c r="G55" i="1"/>
  <c r="H26" i="21" s="1"/>
  <c r="F55" i="1"/>
  <c r="G26" i="21" s="1"/>
  <c r="E55" i="1"/>
  <c r="F26" i="21" s="1"/>
  <c r="AO26" i="21" s="1"/>
  <c r="AP26" i="21" s="1"/>
  <c r="AQ26" i="21" s="1"/>
  <c r="D55" i="1"/>
  <c r="E26" i="21" s="1"/>
  <c r="AW26" i="21" s="1"/>
  <c r="AX26" i="21" s="1"/>
  <c r="AY26" i="21" s="1"/>
  <c r="C55" i="1"/>
  <c r="D26" i="21" s="1"/>
  <c r="B55" i="1"/>
  <c r="B26" i="21" s="1"/>
  <c r="A55" i="1"/>
  <c r="A26" i="21" s="1"/>
  <c r="P54" i="1"/>
  <c r="Q25" i="21" s="1"/>
  <c r="O54" i="1"/>
  <c r="P25" i="21" s="1"/>
  <c r="N54" i="1"/>
  <c r="O25" i="21" s="1"/>
  <c r="M54" i="1"/>
  <c r="N25" i="21" s="1"/>
  <c r="L54" i="1"/>
  <c r="M25" i="21" s="1"/>
  <c r="AS25" i="21" s="1"/>
  <c r="AT25" i="21" s="1"/>
  <c r="AU25" i="21" s="1"/>
  <c r="K54" i="1"/>
  <c r="L25" i="21" s="1"/>
  <c r="J54" i="1"/>
  <c r="K25" i="21" s="1"/>
  <c r="I54" i="1"/>
  <c r="J25" i="21" s="1"/>
  <c r="AK25" i="21" s="1"/>
  <c r="AL25" i="21" s="1"/>
  <c r="AM25" i="21" s="1"/>
  <c r="H54" i="1"/>
  <c r="I25" i="21" s="1"/>
  <c r="AG25" i="21" s="1"/>
  <c r="AH25" i="21" s="1"/>
  <c r="AI25" i="21" s="1"/>
  <c r="G54" i="1"/>
  <c r="H25" i="21" s="1"/>
  <c r="F54" i="1"/>
  <c r="G25" i="21" s="1"/>
  <c r="E54" i="1"/>
  <c r="F25" i="21" s="1"/>
  <c r="AO25" i="21" s="1"/>
  <c r="AP25" i="21" s="1"/>
  <c r="AQ25" i="21" s="1"/>
  <c r="D54" i="1"/>
  <c r="E25" i="21" s="1"/>
  <c r="AW25" i="21" s="1"/>
  <c r="AX25" i="21" s="1"/>
  <c r="AY25" i="21" s="1"/>
  <c r="C54" i="1"/>
  <c r="D25" i="21" s="1"/>
  <c r="B54" i="1"/>
  <c r="B25" i="21" s="1"/>
  <c r="A54" i="1"/>
  <c r="A25" i="21" s="1"/>
  <c r="P53" i="1"/>
  <c r="Q24" i="21" s="1"/>
  <c r="O53" i="1"/>
  <c r="P24" i="21" s="1"/>
  <c r="N53" i="1"/>
  <c r="O24" i="21" s="1"/>
  <c r="M53" i="1"/>
  <c r="N24" i="21" s="1"/>
  <c r="L53" i="1"/>
  <c r="M24" i="21" s="1"/>
  <c r="AS24" i="21" s="1"/>
  <c r="AT24" i="21" s="1"/>
  <c r="AU24" i="21" s="1"/>
  <c r="K53" i="1"/>
  <c r="L24" i="21" s="1"/>
  <c r="J53" i="1"/>
  <c r="K24" i="21" s="1"/>
  <c r="I53" i="1"/>
  <c r="J24" i="21" s="1"/>
  <c r="AK24" i="21" s="1"/>
  <c r="AL24" i="21" s="1"/>
  <c r="AM24" i="21" s="1"/>
  <c r="H53" i="1"/>
  <c r="I24" i="21" s="1"/>
  <c r="AG24" i="21" s="1"/>
  <c r="AH24" i="21" s="1"/>
  <c r="AI24" i="21" s="1"/>
  <c r="G53" i="1"/>
  <c r="H24" i="21" s="1"/>
  <c r="F53" i="1"/>
  <c r="G24" i="21" s="1"/>
  <c r="E53" i="1"/>
  <c r="F24" i="21" s="1"/>
  <c r="AO24" i="21" s="1"/>
  <c r="AP24" i="21" s="1"/>
  <c r="AQ24" i="21" s="1"/>
  <c r="D53" i="1"/>
  <c r="E24" i="21" s="1"/>
  <c r="AW24" i="21" s="1"/>
  <c r="AX24" i="21" s="1"/>
  <c r="AY24" i="21" s="1"/>
  <c r="C53" i="1"/>
  <c r="D24" i="21" s="1"/>
  <c r="B53" i="1"/>
  <c r="B24" i="21" s="1"/>
  <c r="A53" i="1"/>
  <c r="A24" i="21" s="1"/>
  <c r="P52" i="1"/>
  <c r="Q23" i="21" s="1"/>
  <c r="O52" i="1"/>
  <c r="P23" i="21" s="1"/>
  <c r="N52" i="1"/>
  <c r="O23" i="21" s="1"/>
  <c r="M52" i="1"/>
  <c r="N23" i="21" s="1"/>
  <c r="L52" i="1"/>
  <c r="M23" i="21" s="1"/>
  <c r="AS23" i="21" s="1"/>
  <c r="AT23" i="21" s="1"/>
  <c r="AU23" i="21" s="1"/>
  <c r="K52" i="1"/>
  <c r="L23" i="21" s="1"/>
  <c r="J52" i="1"/>
  <c r="K23" i="21" s="1"/>
  <c r="I52" i="1"/>
  <c r="J23" i="21" s="1"/>
  <c r="AK23" i="21" s="1"/>
  <c r="AL23" i="21" s="1"/>
  <c r="AM23" i="21" s="1"/>
  <c r="H52" i="1"/>
  <c r="I23" i="21" s="1"/>
  <c r="AG23" i="21" s="1"/>
  <c r="AH23" i="21" s="1"/>
  <c r="AI23" i="21" s="1"/>
  <c r="G52" i="1"/>
  <c r="H23" i="21" s="1"/>
  <c r="F52" i="1"/>
  <c r="G23" i="21" s="1"/>
  <c r="E52" i="1"/>
  <c r="F23" i="21" s="1"/>
  <c r="AO23" i="21" s="1"/>
  <c r="AP23" i="21" s="1"/>
  <c r="AQ23" i="21" s="1"/>
  <c r="D52" i="1"/>
  <c r="E23" i="21" s="1"/>
  <c r="AW23" i="21" s="1"/>
  <c r="AX23" i="21" s="1"/>
  <c r="AY23" i="21" s="1"/>
  <c r="C52" i="1"/>
  <c r="D23" i="21" s="1"/>
  <c r="B52" i="1"/>
  <c r="B23" i="21" s="1"/>
  <c r="A52" i="1"/>
  <c r="A23" i="21" s="1"/>
  <c r="P51" i="1"/>
  <c r="Q22" i="21" s="1"/>
  <c r="O51" i="1"/>
  <c r="P22" i="21" s="1"/>
  <c r="N51" i="1"/>
  <c r="O22" i="21" s="1"/>
  <c r="M51" i="1"/>
  <c r="N22" i="21" s="1"/>
  <c r="L51" i="1"/>
  <c r="M22" i="21" s="1"/>
  <c r="AS22" i="21" s="1"/>
  <c r="AT22" i="21" s="1"/>
  <c r="AU22" i="21" s="1"/>
  <c r="K51" i="1"/>
  <c r="L22" i="21" s="1"/>
  <c r="J51" i="1"/>
  <c r="K22" i="21" s="1"/>
  <c r="I51" i="1"/>
  <c r="J22" i="21" s="1"/>
  <c r="AK22" i="21" s="1"/>
  <c r="AL22" i="21" s="1"/>
  <c r="AM22" i="21" s="1"/>
  <c r="H51" i="1"/>
  <c r="I22" i="21" s="1"/>
  <c r="AG22" i="21" s="1"/>
  <c r="AH22" i="21" s="1"/>
  <c r="AI22" i="21" s="1"/>
  <c r="G51" i="1"/>
  <c r="H22" i="21" s="1"/>
  <c r="F51" i="1"/>
  <c r="G22" i="21" s="1"/>
  <c r="E51" i="1"/>
  <c r="F22" i="21" s="1"/>
  <c r="AO22" i="21" s="1"/>
  <c r="AP22" i="21" s="1"/>
  <c r="AQ22" i="21" s="1"/>
  <c r="D51" i="1"/>
  <c r="E22" i="21" s="1"/>
  <c r="AW22" i="21" s="1"/>
  <c r="AX22" i="21" s="1"/>
  <c r="AY22" i="21" s="1"/>
  <c r="C51" i="1"/>
  <c r="D22" i="21" s="1"/>
  <c r="B51" i="1"/>
  <c r="B22" i="21" s="1"/>
  <c r="A51" i="1"/>
  <c r="A22" i="21" s="1"/>
  <c r="P50" i="1"/>
  <c r="Q21" i="21" s="1"/>
  <c r="O50" i="1"/>
  <c r="P21" i="21" s="1"/>
  <c r="N50" i="1"/>
  <c r="O21" i="21" s="1"/>
  <c r="M50" i="1"/>
  <c r="N21" i="21" s="1"/>
  <c r="L50" i="1"/>
  <c r="M21" i="21" s="1"/>
  <c r="AS21" i="21" s="1"/>
  <c r="AT21" i="21" s="1"/>
  <c r="AU21" i="21" s="1"/>
  <c r="K50" i="1"/>
  <c r="L21" i="21" s="1"/>
  <c r="J50" i="1"/>
  <c r="K21" i="21" s="1"/>
  <c r="I50" i="1"/>
  <c r="J21" i="21" s="1"/>
  <c r="AK21" i="21" s="1"/>
  <c r="AL21" i="21" s="1"/>
  <c r="AM21" i="21" s="1"/>
  <c r="H50" i="1"/>
  <c r="I21" i="21" s="1"/>
  <c r="AG21" i="21" s="1"/>
  <c r="AH21" i="21" s="1"/>
  <c r="AI21" i="21" s="1"/>
  <c r="G50" i="1"/>
  <c r="H21" i="21" s="1"/>
  <c r="F50" i="1"/>
  <c r="G21" i="21" s="1"/>
  <c r="E50" i="1"/>
  <c r="F21" i="21" s="1"/>
  <c r="AO21" i="21" s="1"/>
  <c r="AP21" i="21" s="1"/>
  <c r="AQ21" i="21" s="1"/>
  <c r="D50" i="1"/>
  <c r="E21" i="21" s="1"/>
  <c r="AW21" i="21" s="1"/>
  <c r="AX21" i="21" s="1"/>
  <c r="AY21" i="21" s="1"/>
  <c r="C50" i="1"/>
  <c r="D21" i="21" s="1"/>
  <c r="B50" i="1"/>
  <c r="B21" i="21" s="1"/>
  <c r="A50" i="1"/>
  <c r="A21" i="21" s="1"/>
  <c r="T49" i="1"/>
  <c r="U20" i="21" s="1"/>
  <c r="Y20" i="21" s="1"/>
  <c r="Z20" i="21" s="1"/>
  <c r="AA20" i="21" s="1"/>
  <c r="P49" i="1"/>
  <c r="Q20" i="21" s="1"/>
  <c r="O49" i="1"/>
  <c r="P20" i="21" s="1"/>
  <c r="N49" i="1"/>
  <c r="O20" i="21" s="1"/>
  <c r="M49" i="1"/>
  <c r="N20" i="21" s="1"/>
  <c r="L49" i="1"/>
  <c r="M20" i="21" s="1"/>
  <c r="AS20" i="21" s="1"/>
  <c r="AT20" i="21" s="1"/>
  <c r="AU20" i="21" s="1"/>
  <c r="K49" i="1"/>
  <c r="L20" i="21" s="1"/>
  <c r="J49" i="1"/>
  <c r="K20" i="21" s="1"/>
  <c r="I49" i="1"/>
  <c r="J20" i="21" s="1"/>
  <c r="AK20" i="21" s="1"/>
  <c r="AL20" i="21" s="1"/>
  <c r="AM20" i="21" s="1"/>
  <c r="H49" i="1"/>
  <c r="I20" i="21" s="1"/>
  <c r="AG20" i="21" s="1"/>
  <c r="AH20" i="21" s="1"/>
  <c r="AI20" i="21" s="1"/>
  <c r="G49" i="1"/>
  <c r="H20" i="21" s="1"/>
  <c r="F49" i="1"/>
  <c r="G20" i="21" s="1"/>
  <c r="E49" i="1"/>
  <c r="F20" i="21" s="1"/>
  <c r="AO20" i="21" s="1"/>
  <c r="AP20" i="21" s="1"/>
  <c r="AQ20" i="21" s="1"/>
  <c r="D49" i="1"/>
  <c r="E20" i="21" s="1"/>
  <c r="AW20" i="21" s="1"/>
  <c r="AX20" i="21" s="1"/>
  <c r="AY20" i="21" s="1"/>
  <c r="C49" i="1"/>
  <c r="D20" i="21" s="1"/>
  <c r="B49" i="1"/>
  <c r="B20" i="21" s="1"/>
  <c r="A49" i="1"/>
  <c r="A20" i="21" s="1"/>
  <c r="P48" i="1"/>
  <c r="Q19" i="21" s="1"/>
  <c r="O48" i="1"/>
  <c r="P19" i="21" s="1"/>
  <c r="N48" i="1"/>
  <c r="O19" i="21" s="1"/>
  <c r="M48" i="1"/>
  <c r="N19" i="21" s="1"/>
  <c r="L48" i="1"/>
  <c r="M19" i="21" s="1"/>
  <c r="AS19" i="21" s="1"/>
  <c r="AT19" i="21" s="1"/>
  <c r="AU19" i="21" s="1"/>
  <c r="K48" i="1"/>
  <c r="L19" i="21" s="1"/>
  <c r="J48" i="1"/>
  <c r="K19" i="21" s="1"/>
  <c r="I48" i="1"/>
  <c r="J19" i="21" s="1"/>
  <c r="AK19" i="21" s="1"/>
  <c r="AL19" i="21" s="1"/>
  <c r="AM19" i="21" s="1"/>
  <c r="H48" i="1"/>
  <c r="I19" i="21" s="1"/>
  <c r="AG19" i="21" s="1"/>
  <c r="AH19" i="21" s="1"/>
  <c r="AI19" i="21" s="1"/>
  <c r="G48" i="1"/>
  <c r="H19" i="21" s="1"/>
  <c r="F48" i="1"/>
  <c r="G19" i="21" s="1"/>
  <c r="E48" i="1"/>
  <c r="F19" i="21" s="1"/>
  <c r="AO19" i="21" s="1"/>
  <c r="AP19" i="21" s="1"/>
  <c r="AQ19" i="21" s="1"/>
  <c r="D48" i="1"/>
  <c r="E19" i="21" s="1"/>
  <c r="AW19" i="21" s="1"/>
  <c r="AX19" i="21" s="1"/>
  <c r="AY19" i="21" s="1"/>
  <c r="C48" i="1"/>
  <c r="D19" i="21" s="1"/>
  <c r="B48" i="1"/>
  <c r="B19" i="21" s="1"/>
  <c r="A48" i="1"/>
  <c r="A19" i="21" s="1"/>
  <c r="P47" i="1"/>
  <c r="Q18" i="21" s="1"/>
  <c r="O47" i="1"/>
  <c r="P18" i="21" s="1"/>
  <c r="N47" i="1"/>
  <c r="O18" i="21" s="1"/>
  <c r="M47" i="1"/>
  <c r="N18" i="21" s="1"/>
  <c r="L47" i="1"/>
  <c r="M18" i="21" s="1"/>
  <c r="AS18" i="21" s="1"/>
  <c r="AT18" i="21" s="1"/>
  <c r="AU18" i="21" s="1"/>
  <c r="K47" i="1"/>
  <c r="L18" i="21" s="1"/>
  <c r="J47" i="1"/>
  <c r="K18" i="21" s="1"/>
  <c r="I47" i="1"/>
  <c r="J18" i="21" s="1"/>
  <c r="AK18" i="21" s="1"/>
  <c r="AL18" i="21" s="1"/>
  <c r="AM18" i="21" s="1"/>
  <c r="H47" i="1"/>
  <c r="I18" i="21" s="1"/>
  <c r="AG18" i="21" s="1"/>
  <c r="AH18" i="21" s="1"/>
  <c r="AI18" i="21" s="1"/>
  <c r="G47" i="1"/>
  <c r="H18" i="21" s="1"/>
  <c r="F47" i="1"/>
  <c r="G18" i="21" s="1"/>
  <c r="E47" i="1"/>
  <c r="F18" i="21" s="1"/>
  <c r="AO18" i="21" s="1"/>
  <c r="AP18" i="21" s="1"/>
  <c r="AQ18" i="21" s="1"/>
  <c r="D47" i="1"/>
  <c r="E18" i="21" s="1"/>
  <c r="AW18" i="21" s="1"/>
  <c r="AX18" i="21" s="1"/>
  <c r="AY18" i="21" s="1"/>
  <c r="C47" i="1"/>
  <c r="D18" i="21" s="1"/>
  <c r="B47" i="1"/>
  <c r="B18" i="21" s="1"/>
  <c r="A47" i="1"/>
  <c r="A18" i="21" s="1"/>
  <c r="P46" i="1"/>
  <c r="Q17" i="21" s="1"/>
  <c r="O46" i="1"/>
  <c r="P17" i="21" s="1"/>
  <c r="N46" i="1"/>
  <c r="O17" i="21" s="1"/>
  <c r="M46" i="1"/>
  <c r="N17" i="21" s="1"/>
  <c r="L46" i="1"/>
  <c r="M17" i="21" s="1"/>
  <c r="AS17" i="21" s="1"/>
  <c r="AT17" i="21" s="1"/>
  <c r="AU17" i="21" s="1"/>
  <c r="K46" i="1"/>
  <c r="L17" i="21" s="1"/>
  <c r="J46" i="1"/>
  <c r="K17" i="21" s="1"/>
  <c r="I46" i="1"/>
  <c r="J17" i="21" s="1"/>
  <c r="AK17" i="21" s="1"/>
  <c r="AL17" i="21" s="1"/>
  <c r="AM17" i="21" s="1"/>
  <c r="H46" i="1"/>
  <c r="I17" i="21" s="1"/>
  <c r="AG17" i="21" s="1"/>
  <c r="AH17" i="21" s="1"/>
  <c r="AI17" i="21" s="1"/>
  <c r="G46" i="1"/>
  <c r="H17" i="21" s="1"/>
  <c r="F46" i="1"/>
  <c r="G17" i="21" s="1"/>
  <c r="E46" i="1"/>
  <c r="F17" i="21" s="1"/>
  <c r="AO17" i="21" s="1"/>
  <c r="AP17" i="21" s="1"/>
  <c r="AQ17" i="21" s="1"/>
  <c r="D46" i="1"/>
  <c r="E17" i="21" s="1"/>
  <c r="AW17" i="21" s="1"/>
  <c r="AX17" i="21" s="1"/>
  <c r="AY17" i="21" s="1"/>
  <c r="C46" i="1"/>
  <c r="D17" i="21" s="1"/>
  <c r="B46" i="1"/>
  <c r="B17" i="21" s="1"/>
  <c r="A46" i="1"/>
  <c r="A17" i="21" s="1"/>
  <c r="P45" i="1"/>
  <c r="Q16" i="21" s="1"/>
  <c r="O45" i="1"/>
  <c r="P16" i="21" s="1"/>
  <c r="N45" i="1"/>
  <c r="O16" i="21" s="1"/>
  <c r="M45" i="1"/>
  <c r="N16" i="21" s="1"/>
  <c r="L45" i="1"/>
  <c r="M16" i="21" s="1"/>
  <c r="AS16" i="21" s="1"/>
  <c r="AT16" i="21" s="1"/>
  <c r="AU16" i="21" s="1"/>
  <c r="K45" i="1"/>
  <c r="L16" i="21" s="1"/>
  <c r="J45" i="1"/>
  <c r="K16" i="21" s="1"/>
  <c r="I45" i="1"/>
  <c r="J16" i="21" s="1"/>
  <c r="AK16" i="21" s="1"/>
  <c r="AL16" i="21" s="1"/>
  <c r="AM16" i="21" s="1"/>
  <c r="H45" i="1"/>
  <c r="I16" i="21" s="1"/>
  <c r="AG16" i="21" s="1"/>
  <c r="AH16" i="21" s="1"/>
  <c r="AI16" i="21" s="1"/>
  <c r="G45" i="1"/>
  <c r="H16" i="21" s="1"/>
  <c r="F45" i="1"/>
  <c r="G16" i="21" s="1"/>
  <c r="E45" i="1"/>
  <c r="F16" i="21" s="1"/>
  <c r="AO16" i="21" s="1"/>
  <c r="AP16" i="21" s="1"/>
  <c r="AQ16" i="21" s="1"/>
  <c r="D45" i="1"/>
  <c r="E16" i="21" s="1"/>
  <c r="AW16" i="21" s="1"/>
  <c r="AX16" i="21" s="1"/>
  <c r="AY16" i="21" s="1"/>
  <c r="C45" i="1"/>
  <c r="D16" i="21" s="1"/>
  <c r="B45" i="1"/>
  <c r="B16" i="21" s="1"/>
  <c r="A45" i="1"/>
  <c r="A16" i="21" s="1"/>
  <c r="P44" i="1"/>
  <c r="Q15" i="21" s="1"/>
  <c r="O44" i="1"/>
  <c r="P15" i="21" s="1"/>
  <c r="N44" i="1"/>
  <c r="O15" i="21" s="1"/>
  <c r="M44" i="1"/>
  <c r="N15" i="21" s="1"/>
  <c r="L44" i="1"/>
  <c r="M15" i="21" s="1"/>
  <c r="AS15" i="21" s="1"/>
  <c r="AT15" i="21" s="1"/>
  <c r="AU15" i="21" s="1"/>
  <c r="K44" i="1"/>
  <c r="L15" i="21" s="1"/>
  <c r="J44" i="1"/>
  <c r="K15" i="21" s="1"/>
  <c r="I44" i="1"/>
  <c r="J15" i="21" s="1"/>
  <c r="AK15" i="21" s="1"/>
  <c r="AL15" i="21" s="1"/>
  <c r="AM15" i="21" s="1"/>
  <c r="H44" i="1"/>
  <c r="I15" i="21" s="1"/>
  <c r="AG15" i="21" s="1"/>
  <c r="AH15" i="21" s="1"/>
  <c r="AI15" i="21" s="1"/>
  <c r="G44" i="1"/>
  <c r="H15" i="21" s="1"/>
  <c r="F44" i="1"/>
  <c r="G15" i="21" s="1"/>
  <c r="E44" i="1"/>
  <c r="F15" i="21" s="1"/>
  <c r="AO15" i="21" s="1"/>
  <c r="AP15" i="21" s="1"/>
  <c r="AQ15" i="21" s="1"/>
  <c r="D44" i="1"/>
  <c r="E15" i="21" s="1"/>
  <c r="AW15" i="21" s="1"/>
  <c r="AX15" i="21" s="1"/>
  <c r="AY15" i="21" s="1"/>
  <c r="C44" i="1"/>
  <c r="D15" i="21" s="1"/>
  <c r="B44" i="1"/>
  <c r="B15" i="21" s="1"/>
  <c r="A44" i="1"/>
  <c r="A15" i="21" s="1"/>
  <c r="P43" i="1"/>
  <c r="Q14" i="21" s="1"/>
  <c r="O43" i="1"/>
  <c r="P14" i="21" s="1"/>
  <c r="N43" i="1"/>
  <c r="O14" i="21" s="1"/>
  <c r="M43" i="1"/>
  <c r="N14" i="21" s="1"/>
  <c r="L43" i="1"/>
  <c r="M14" i="21" s="1"/>
  <c r="AS14" i="21" s="1"/>
  <c r="AT14" i="21" s="1"/>
  <c r="AU14" i="21" s="1"/>
  <c r="K43" i="1"/>
  <c r="L14" i="21" s="1"/>
  <c r="J43" i="1"/>
  <c r="K14" i="21" s="1"/>
  <c r="I43" i="1"/>
  <c r="J14" i="21" s="1"/>
  <c r="AK14" i="21" s="1"/>
  <c r="AL14" i="21" s="1"/>
  <c r="AM14" i="21" s="1"/>
  <c r="H43" i="1"/>
  <c r="I14" i="21" s="1"/>
  <c r="AG14" i="21" s="1"/>
  <c r="AH14" i="21" s="1"/>
  <c r="AI14" i="21" s="1"/>
  <c r="G43" i="1"/>
  <c r="H14" i="21" s="1"/>
  <c r="F43" i="1"/>
  <c r="G14" i="21" s="1"/>
  <c r="E43" i="1"/>
  <c r="F14" i="21" s="1"/>
  <c r="AO14" i="21" s="1"/>
  <c r="AP14" i="21" s="1"/>
  <c r="AQ14" i="21" s="1"/>
  <c r="D43" i="1"/>
  <c r="E14" i="21" s="1"/>
  <c r="AW14" i="21" s="1"/>
  <c r="AX14" i="21" s="1"/>
  <c r="AY14" i="21" s="1"/>
  <c r="C43" i="1"/>
  <c r="D14" i="21" s="1"/>
  <c r="B43" i="1"/>
  <c r="B14" i="21" s="1"/>
  <c r="A43" i="1"/>
  <c r="A14" i="21" s="1"/>
  <c r="P42" i="1"/>
  <c r="Q13" i="21" s="1"/>
  <c r="O42" i="1"/>
  <c r="P13" i="21" s="1"/>
  <c r="N42" i="1"/>
  <c r="O13" i="21" s="1"/>
  <c r="M42" i="1"/>
  <c r="N13" i="21" s="1"/>
  <c r="L42" i="1"/>
  <c r="M13" i="21" s="1"/>
  <c r="AS13" i="21" s="1"/>
  <c r="AT13" i="21" s="1"/>
  <c r="AU13" i="21" s="1"/>
  <c r="K42" i="1"/>
  <c r="L13" i="21" s="1"/>
  <c r="J42" i="1"/>
  <c r="K13" i="21" s="1"/>
  <c r="I42" i="1"/>
  <c r="J13" i="21" s="1"/>
  <c r="AK13" i="21" s="1"/>
  <c r="AL13" i="21" s="1"/>
  <c r="AM13" i="21" s="1"/>
  <c r="H42" i="1"/>
  <c r="I13" i="21" s="1"/>
  <c r="AG13" i="21" s="1"/>
  <c r="AH13" i="21" s="1"/>
  <c r="AI13" i="21" s="1"/>
  <c r="G42" i="1"/>
  <c r="H13" i="21" s="1"/>
  <c r="F42" i="1"/>
  <c r="G13" i="21" s="1"/>
  <c r="E42" i="1"/>
  <c r="F13" i="21" s="1"/>
  <c r="AO13" i="21" s="1"/>
  <c r="AP13" i="21" s="1"/>
  <c r="AQ13" i="21" s="1"/>
  <c r="D42" i="1"/>
  <c r="E13" i="21" s="1"/>
  <c r="AW13" i="21" s="1"/>
  <c r="AX13" i="21" s="1"/>
  <c r="AY13" i="21" s="1"/>
  <c r="C42" i="1"/>
  <c r="D13" i="21" s="1"/>
  <c r="B42" i="1"/>
  <c r="B13" i="21" s="1"/>
  <c r="A42" i="1"/>
  <c r="A13" i="21" s="1"/>
  <c r="P41" i="1"/>
  <c r="Q12" i="21" s="1"/>
  <c r="O41" i="1"/>
  <c r="P12" i="21" s="1"/>
  <c r="N41" i="1"/>
  <c r="O12" i="21" s="1"/>
  <c r="M41" i="1"/>
  <c r="N12" i="21" s="1"/>
  <c r="L41" i="1"/>
  <c r="M12" i="21" s="1"/>
  <c r="AS12" i="21" s="1"/>
  <c r="AT12" i="21" s="1"/>
  <c r="AU12" i="21" s="1"/>
  <c r="K41" i="1"/>
  <c r="L12" i="21" s="1"/>
  <c r="J41" i="1"/>
  <c r="K12" i="21" s="1"/>
  <c r="I41" i="1"/>
  <c r="J12" i="21" s="1"/>
  <c r="AK12" i="21" s="1"/>
  <c r="AL12" i="21" s="1"/>
  <c r="AM12" i="21" s="1"/>
  <c r="H41" i="1"/>
  <c r="I12" i="21" s="1"/>
  <c r="AG12" i="21" s="1"/>
  <c r="AH12" i="21" s="1"/>
  <c r="AI12" i="21" s="1"/>
  <c r="G41" i="1"/>
  <c r="H12" i="21" s="1"/>
  <c r="F41" i="1"/>
  <c r="G12" i="21" s="1"/>
  <c r="E41" i="1"/>
  <c r="F12" i="21" s="1"/>
  <c r="AO12" i="21" s="1"/>
  <c r="AP12" i="21" s="1"/>
  <c r="AQ12" i="21" s="1"/>
  <c r="D41" i="1"/>
  <c r="E12" i="21" s="1"/>
  <c r="AW12" i="21" s="1"/>
  <c r="AX12" i="21" s="1"/>
  <c r="AY12" i="21" s="1"/>
  <c r="C41" i="1"/>
  <c r="D12" i="21" s="1"/>
  <c r="B41" i="1"/>
  <c r="B12" i="21" s="1"/>
  <c r="A41" i="1"/>
  <c r="A12" i="21" s="1"/>
  <c r="P40" i="1"/>
  <c r="Q11" i="21" s="1"/>
  <c r="O40" i="1"/>
  <c r="P11" i="21" s="1"/>
  <c r="N40" i="1"/>
  <c r="O11" i="21" s="1"/>
  <c r="M40" i="1"/>
  <c r="N11" i="21" s="1"/>
  <c r="L40" i="1"/>
  <c r="M11" i="21" s="1"/>
  <c r="AS11" i="21" s="1"/>
  <c r="AT11" i="21" s="1"/>
  <c r="AU11" i="21" s="1"/>
  <c r="K40" i="1"/>
  <c r="L11" i="21" s="1"/>
  <c r="J40" i="1"/>
  <c r="K11" i="21" s="1"/>
  <c r="I40" i="1"/>
  <c r="J11" i="21" s="1"/>
  <c r="AK11" i="21" s="1"/>
  <c r="AL11" i="21" s="1"/>
  <c r="AM11" i="21" s="1"/>
  <c r="H40" i="1"/>
  <c r="I11" i="21" s="1"/>
  <c r="AG11" i="21" s="1"/>
  <c r="AH11" i="21" s="1"/>
  <c r="AI11" i="21" s="1"/>
  <c r="G40" i="1"/>
  <c r="H11" i="21" s="1"/>
  <c r="F40" i="1"/>
  <c r="G11" i="21" s="1"/>
  <c r="E40" i="1"/>
  <c r="F11" i="21" s="1"/>
  <c r="AO11" i="21" s="1"/>
  <c r="AP11" i="21" s="1"/>
  <c r="AQ11" i="21" s="1"/>
  <c r="D40" i="1"/>
  <c r="E11" i="21" s="1"/>
  <c r="AW11" i="21" s="1"/>
  <c r="AX11" i="21" s="1"/>
  <c r="AY11" i="21" s="1"/>
  <c r="C40" i="1"/>
  <c r="D11" i="21" s="1"/>
  <c r="B40" i="1"/>
  <c r="B11" i="21" s="1"/>
  <c r="A40" i="1"/>
  <c r="A11" i="21" s="1"/>
  <c r="P39" i="1"/>
  <c r="Q10" i="21" s="1"/>
  <c r="O39" i="1"/>
  <c r="P10" i="21" s="1"/>
  <c r="N39" i="1"/>
  <c r="O10" i="21" s="1"/>
  <c r="M39" i="1"/>
  <c r="N10" i="21" s="1"/>
  <c r="L39" i="1"/>
  <c r="M10" i="21" s="1"/>
  <c r="AS10" i="21" s="1"/>
  <c r="AT10" i="21" s="1"/>
  <c r="AU10" i="21" s="1"/>
  <c r="K39" i="1"/>
  <c r="L10" i="21" s="1"/>
  <c r="J39" i="1"/>
  <c r="K10" i="21" s="1"/>
  <c r="I39" i="1"/>
  <c r="J10" i="21" s="1"/>
  <c r="AK10" i="21" s="1"/>
  <c r="AL10" i="21" s="1"/>
  <c r="AM10" i="21" s="1"/>
  <c r="H39" i="1"/>
  <c r="I10" i="21" s="1"/>
  <c r="AG10" i="21" s="1"/>
  <c r="AH10" i="21" s="1"/>
  <c r="AI10" i="21" s="1"/>
  <c r="G39" i="1"/>
  <c r="H10" i="21" s="1"/>
  <c r="F39" i="1"/>
  <c r="G10" i="21" s="1"/>
  <c r="E39" i="1"/>
  <c r="F10" i="21" s="1"/>
  <c r="AO10" i="21" s="1"/>
  <c r="AP10" i="21" s="1"/>
  <c r="AQ10" i="21" s="1"/>
  <c r="D39" i="1"/>
  <c r="E10" i="21" s="1"/>
  <c r="AW10" i="21" s="1"/>
  <c r="AX10" i="21" s="1"/>
  <c r="AY10" i="21" s="1"/>
  <c r="C39" i="1"/>
  <c r="D10" i="21" s="1"/>
  <c r="B39" i="1"/>
  <c r="B10" i="21" s="1"/>
  <c r="A39" i="1"/>
  <c r="A10" i="21" s="1"/>
  <c r="P38" i="1"/>
  <c r="Q9" i="21" s="1"/>
  <c r="O38" i="1"/>
  <c r="P9" i="21" s="1"/>
  <c r="N38" i="1"/>
  <c r="O9" i="21" s="1"/>
  <c r="M38" i="1"/>
  <c r="N9" i="21" s="1"/>
  <c r="L38" i="1"/>
  <c r="M9" i="21" s="1"/>
  <c r="AS9" i="21" s="1"/>
  <c r="AT9" i="21" s="1"/>
  <c r="AU9" i="21" s="1"/>
  <c r="K38" i="1"/>
  <c r="L9" i="21" s="1"/>
  <c r="J38" i="1"/>
  <c r="K9" i="21" s="1"/>
  <c r="I38" i="1"/>
  <c r="J9" i="21" s="1"/>
  <c r="AK9" i="21" s="1"/>
  <c r="AL9" i="21" s="1"/>
  <c r="AM9" i="21" s="1"/>
  <c r="H38" i="1"/>
  <c r="I9" i="21" s="1"/>
  <c r="AG9" i="21" s="1"/>
  <c r="AH9" i="21" s="1"/>
  <c r="AI9" i="21" s="1"/>
  <c r="G38" i="1"/>
  <c r="H9" i="21" s="1"/>
  <c r="F38" i="1"/>
  <c r="G9" i="21" s="1"/>
  <c r="E38" i="1"/>
  <c r="F9" i="21" s="1"/>
  <c r="AO9" i="21" s="1"/>
  <c r="AP9" i="21" s="1"/>
  <c r="AQ9" i="21" s="1"/>
  <c r="D38" i="1"/>
  <c r="E9" i="21" s="1"/>
  <c r="AW9" i="21" s="1"/>
  <c r="AX9" i="21" s="1"/>
  <c r="AY9" i="21" s="1"/>
  <c r="C38" i="1"/>
  <c r="D9" i="21" s="1"/>
  <c r="B38" i="1"/>
  <c r="B9" i="21" s="1"/>
  <c r="A38" i="1"/>
  <c r="A9" i="21" s="1"/>
  <c r="P37" i="1"/>
  <c r="O37" i="1"/>
  <c r="P8" i="21" s="1"/>
  <c r="N37" i="1"/>
  <c r="O8" i="21" s="1"/>
  <c r="M37" i="1"/>
  <c r="N8" i="21" s="1"/>
  <c r="L37" i="1"/>
  <c r="M8" i="21" s="1"/>
  <c r="AS8" i="21" s="1"/>
  <c r="AT8" i="21" s="1"/>
  <c r="AU8" i="21" s="1"/>
  <c r="K37" i="1"/>
  <c r="L8" i="21" s="1"/>
  <c r="J37" i="1"/>
  <c r="K8" i="21" s="1"/>
  <c r="I37" i="1"/>
  <c r="J8" i="21" s="1"/>
  <c r="AK8" i="21" s="1"/>
  <c r="AL8" i="21" s="1"/>
  <c r="H37" i="1"/>
  <c r="G37" i="1"/>
  <c r="H8" i="21" s="1"/>
  <c r="F37" i="1"/>
  <c r="E37" i="1"/>
  <c r="F8" i="21" s="1"/>
  <c r="AO8" i="21" s="1"/>
  <c r="AP8" i="21" s="1"/>
  <c r="D37" i="1"/>
  <c r="C37" i="1"/>
  <c r="D8" i="21" s="1"/>
  <c r="B37" i="1"/>
  <c r="B8" i="21" s="1"/>
  <c r="A37" i="1"/>
  <c r="A8" i="21" s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I32" i="1"/>
  <c r="R61" i="1" s="1"/>
  <c r="S32" i="21" s="1"/>
  <c r="AH32" i="1"/>
  <c r="R32" i="1"/>
  <c r="Q32" i="1"/>
  <c r="AI31" i="1"/>
  <c r="AH31" i="1"/>
  <c r="R31" i="1"/>
  <c r="Q31" i="1"/>
  <c r="Q60" i="1" s="1"/>
  <c r="AI30" i="1"/>
  <c r="AH30" i="1"/>
  <c r="R30" i="1"/>
  <c r="Q30" i="1"/>
  <c r="AI29" i="1"/>
  <c r="AH29" i="1"/>
  <c r="Q58" i="1" s="1"/>
  <c r="R29" i="21" s="1"/>
  <c r="R29" i="1"/>
  <c r="R58" i="1" s="1"/>
  <c r="S29" i="21" s="1"/>
  <c r="Q29" i="1"/>
  <c r="AI28" i="1"/>
  <c r="AH28" i="1"/>
  <c r="R28" i="1"/>
  <c r="Q28" i="1"/>
  <c r="Q57" i="1" s="1"/>
  <c r="AI27" i="1"/>
  <c r="AH27" i="1"/>
  <c r="R27" i="1"/>
  <c r="Q27" i="1"/>
  <c r="Q56" i="1" s="1"/>
  <c r="AI26" i="1"/>
  <c r="R55" i="1" s="1"/>
  <c r="S26" i="21" s="1"/>
  <c r="AH26" i="1"/>
  <c r="Q55" i="1" s="1"/>
  <c r="R26" i="1"/>
  <c r="Q26" i="1"/>
  <c r="AI25" i="1"/>
  <c r="AH25" i="1"/>
  <c r="R25" i="1"/>
  <c r="Q25" i="1"/>
  <c r="Q54" i="1" s="1"/>
  <c r="R25" i="21" s="1"/>
  <c r="AI24" i="1"/>
  <c r="AH24" i="1"/>
  <c r="R24" i="1"/>
  <c r="Q24" i="1"/>
  <c r="AI23" i="1"/>
  <c r="R52" i="1" s="1"/>
  <c r="S23" i="21" s="1"/>
  <c r="AH23" i="1"/>
  <c r="R23" i="1"/>
  <c r="Q23" i="1"/>
  <c r="AI22" i="1"/>
  <c r="AH22" i="1"/>
  <c r="R22" i="1"/>
  <c r="Q22" i="1"/>
  <c r="Q51" i="1" s="1"/>
  <c r="R22" i="21" s="1"/>
  <c r="AI21" i="1"/>
  <c r="AH21" i="1"/>
  <c r="R21" i="1"/>
  <c r="Q21" i="1"/>
  <c r="AI20" i="1"/>
  <c r="AH20" i="1"/>
  <c r="R20" i="1"/>
  <c r="R49" i="1" s="1"/>
  <c r="S20" i="21" s="1"/>
  <c r="Q20" i="1"/>
  <c r="AI19" i="1"/>
  <c r="AH19" i="1"/>
  <c r="R19" i="1"/>
  <c r="Q19" i="1"/>
  <c r="Q48" i="1" s="1"/>
  <c r="AI18" i="1"/>
  <c r="AH18" i="1"/>
  <c r="R18" i="1"/>
  <c r="Q18" i="1"/>
  <c r="Q47" i="1" s="1"/>
  <c r="AI17" i="1"/>
  <c r="R46" i="1" s="1"/>
  <c r="S17" i="21" s="1"/>
  <c r="AH17" i="1"/>
  <c r="Q46" i="1" s="1"/>
  <c r="R17" i="1"/>
  <c r="Q17" i="1"/>
  <c r="AI16" i="1"/>
  <c r="AH16" i="1"/>
  <c r="R16" i="1"/>
  <c r="Q16" i="1"/>
  <c r="Q45" i="1" s="1"/>
  <c r="R16" i="21" s="1"/>
  <c r="AI15" i="1"/>
  <c r="AH15" i="1"/>
  <c r="R15" i="1"/>
  <c r="Q15" i="1"/>
  <c r="Q44" i="1" s="1"/>
  <c r="AI14" i="1"/>
  <c r="R43" i="1" s="1"/>
  <c r="S14" i="21" s="1"/>
  <c r="AH14" i="1"/>
  <c r="R14" i="1"/>
  <c r="Q14" i="1"/>
  <c r="AI13" i="1"/>
  <c r="AH13" i="1"/>
  <c r="R13" i="1"/>
  <c r="Q13" i="1"/>
  <c r="Q42" i="1" s="1"/>
  <c r="AI12" i="1"/>
  <c r="AH12" i="1"/>
  <c r="R12" i="1"/>
  <c r="Q12" i="1"/>
  <c r="AI11" i="1"/>
  <c r="AH11" i="1"/>
  <c r="Q40" i="1" s="1"/>
  <c r="R11" i="21" s="1"/>
  <c r="R11" i="1"/>
  <c r="R40" i="1" s="1"/>
  <c r="S11" i="21" s="1"/>
  <c r="Q11" i="1"/>
  <c r="AI10" i="1"/>
  <c r="AH10" i="1"/>
  <c r="R10" i="1"/>
  <c r="R33" i="1" s="1"/>
  <c r="Q10" i="1"/>
  <c r="Q39" i="1" s="1"/>
  <c r="AI9" i="1"/>
  <c r="AH9" i="1"/>
  <c r="R9" i="1"/>
  <c r="Q9" i="1"/>
  <c r="Q38" i="1" s="1"/>
  <c r="AI8" i="1"/>
  <c r="AI33" i="1" s="1"/>
  <c r="AH8" i="1"/>
  <c r="R8" i="1"/>
  <c r="Q8" i="1"/>
  <c r="R81" i="21" l="1"/>
  <c r="U60" i="3"/>
  <c r="V81" i="21" s="1"/>
  <c r="AC81" i="21" s="1"/>
  <c r="AD81" i="21" s="1"/>
  <c r="AE81" i="21" s="1"/>
  <c r="R47" i="21"/>
  <c r="U51" i="2"/>
  <c r="V47" i="21" s="1"/>
  <c r="AC47" i="21" s="1"/>
  <c r="AD47" i="21" s="1"/>
  <c r="AE47" i="21" s="1"/>
  <c r="T37" i="3"/>
  <c r="U58" i="21" s="1"/>
  <c r="Y58" i="21" s="1"/>
  <c r="Z58" i="21" s="1"/>
  <c r="AA58" i="21" s="1"/>
  <c r="AR178" i="21"/>
  <c r="AV178" i="21"/>
  <c r="T55" i="2"/>
  <c r="U51" i="21" s="1"/>
  <c r="Y51" i="21" s="1"/>
  <c r="Z51" i="21" s="1"/>
  <c r="AA51" i="21" s="1"/>
  <c r="AR57" i="21"/>
  <c r="AV57" i="21"/>
  <c r="Q41" i="1"/>
  <c r="Q50" i="1"/>
  <c r="Q53" i="1"/>
  <c r="Q59" i="1"/>
  <c r="Q33" i="1"/>
  <c r="AR9" i="21"/>
  <c r="AV9" i="21"/>
  <c r="Q39" i="2"/>
  <c r="Q57" i="2"/>
  <c r="U57" i="2" s="1"/>
  <c r="V53" i="21" s="1"/>
  <c r="AC53" i="21" s="1"/>
  <c r="AD53" i="21" s="1"/>
  <c r="AE53" i="21" s="1"/>
  <c r="AR35" i="21"/>
  <c r="AV35" i="21"/>
  <c r="AR40" i="21"/>
  <c r="AV40" i="21"/>
  <c r="AR50" i="21"/>
  <c r="AV50" i="21"/>
  <c r="AV62" i="21"/>
  <c r="AR62" i="21"/>
  <c r="AV64" i="21"/>
  <c r="AR64" i="21"/>
  <c r="AV69" i="21"/>
  <c r="AR69" i="21"/>
  <c r="AR74" i="21"/>
  <c r="AV74" i="21"/>
  <c r="AR81" i="21"/>
  <c r="AV81" i="21"/>
  <c r="CX67" i="3"/>
  <c r="J54" i="22" s="1"/>
  <c r="M54" i="22" s="1"/>
  <c r="N54" i="22" s="1"/>
  <c r="O54" i="22" s="1"/>
  <c r="CX82" i="3"/>
  <c r="J69" i="22" s="1"/>
  <c r="M69" i="22" s="1"/>
  <c r="N69" i="22" s="1"/>
  <c r="O69" i="22" s="1"/>
  <c r="Q39" i="4"/>
  <c r="Q45" i="4"/>
  <c r="Q48" i="4"/>
  <c r="Q51" i="4"/>
  <c r="Q54" i="4"/>
  <c r="Q57" i="4"/>
  <c r="U57" i="4" s="1"/>
  <c r="V103" i="21" s="1"/>
  <c r="AC103" i="21" s="1"/>
  <c r="AD103" i="21" s="1"/>
  <c r="AE103" i="21" s="1"/>
  <c r="Q60" i="4"/>
  <c r="AV87" i="21"/>
  <c r="AR87" i="21"/>
  <c r="T50" i="4"/>
  <c r="U96" i="21" s="1"/>
  <c r="Y96" i="21" s="1"/>
  <c r="Z96" i="21" s="1"/>
  <c r="AA96" i="21" s="1"/>
  <c r="AR102" i="21"/>
  <c r="AV102" i="21"/>
  <c r="AR107" i="21"/>
  <c r="AV107" i="21"/>
  <c r="AV116" i="21"/>
  <c r="AR116" i="21"/>
  <c r="AR131" i="21"/>
  <c r="AV131" i="21"/>
  <c r="CX70" i="5"/>
  <c r="J107" i="22" s="1"/>
  <c r="M107" i="22" s="1"/>
  <c r="N107" i="22" s="1"/>
  <c r="O107" i="22" s="1"/>
  <c r="CX86" i="5"/>
  <c r="J123" i="22" s="1"/>
  <c r="M123" i="22" s="1"/>
  <c r="N123" i="22" s="1"/>
  <c r="O123" i="22" s="1"/>
  <c r="AR140" i="21"/>
  <c r="AV140" i="21"/>
  <c r="AV150" i="21"/>
  <c r="AR150" i="21"/>
  <c r="AV159" i="21"/>
  <c r="AR159" i="21"/>
  <c r="AV164" i="21"/>
  <c r="AR164" i="21"/>
  <c r="AV179" i="21"/>
  <c r="AR179" i="21"/>
  <c r="CX90" i="7"/>
  <c r="J177" i="22" s="1"/>
  <c r="M177" i="22" s="1"/>
  <c r="N177" i="22" s="1"/>
  <c r="O177" i="22" s="1"/>
  <c r="AR184" i="21"/>
  <c r="AV184" i="21"/>
  <c r="T40" i="8"/>
  <c r="U186" i="21" s="1"/>
  <c r="Y186" i="21" s="1"/>
  <c r="Z186" i="21" s="1"/>
  <c r="AA186" i="21" s="1"/>
  <c r="AR195" i="21"/>
  <c r="AV195" i="21"/>
  <c r="T56" i="10"/>
  <c r="U252" i="21" s="1"/>
  <c r="Y252" i="21" s="1"/>
  <c r="Z252" i="21" s="1"/>
  <c r="AA252" i="21" s="1"/>
  <c r="AV275" i="21"/>
  <c r="AR275" i="21"/>
  <c r="AV284" i="21"/>
  <c r="AR284" i="21"/>
  <c r="T57" i="2"/>
  <c r="U53" i="21" s="1"/>
  <c r="Y53" i="21" s="1"/>
  <c r="Z53" i="21" s="1"/>
  <c r="AA53" i="21" s="1"/>
  <c r="R33" i="3"/>
  <c r="U44" i="3"/>
  <c r="V65" i="21" s="1"/>
  <c r="AC65" i="21" s="1"/>
  <c r="AD65" i="21" s="1"/>
  <c r="AE65" i="21" s="1"/>
  <c r="T54" i="3"/>
  <c r="U75" i="21" s="1"/>
  <c r="Y75" i="21" s="1"/>
  <c r="Z75" i="21" s="1"/>
  <c r="AA75" i="21" s="1"/>
  <c r="AV120" i="21"/>
  <c r="AR120" i="21"/>
  <c r="T45" i="6"/>
  <c r="U141" i="21" s="1"/>
  <c r="Y141" i="21" s="1"/>
  <c r="Z141" i="21" s="1"/>
  <c r="AA141" i="21" s="1"/>
  <c r="AV147" i="21"/>
  <c r="AR147" i="21"/>
  <c r="F62" i="1"/>
  <c r="AR17" i="21"/>
  <c r="AV17" i="21"/>
  <c r="AV22" i="21"/>
  <c r="AR22" i="21"/>
  <c r="AR30" i="21"/>
  <c r="AV30" i="21"/>
  <c r="CX72" i="1"/>
  <c r="J9" i="22" s="1"/>
  <c r="M9" i="22" s="1"/>
  <c r="N9" i="22" s="1"/>
  <c r="O9" i="22" s="1"/>
  <c r="AR43" i="21"/>
  <c r="AV43" i="21"/>
  <c r="T51" i="2"/>
  <c r="U47" i="21" s="1"/>
  <c r="Y47" i="21" s="1"/>
  <c r="Z47" i="21" s="1"/>
  <c r="AA47" i="21" s="1"/>
  <c r="AV55" i="21"/>
  <c r="AR55" i="21"/>
  <c r="CX72" i="2"/>
  <c r="J34" i="22" s="1"/>
  <c r="M34" i="22" s="1"/>
  <c r="N34" i="22" s="1"/>
  <c r="O34" i="22" s="1"/>
  <c r="AV79" i="21"/>
  <c r="AR79" i="21"/>
  <c r="CX78" i="3"/>
  <c r="J65" i="22" s="1"/>
  <c r="M65" i="22" s="1"/>
  <c r="N65" i="22" s="1"/>
  <c r="O65" i="22" s="1"/>
  <c r="AR92" i="21"/>
  <c r="AV92" i="21"/>
  <c r="AV97" i="21"/>
  <c r="AR97" i="21"/>
  <c r="T49" i="5"/>
  <c r="U120" i="21" s="1"/>
  <c r="Y120" i="21" s="1"/>
  <c r="Z120" i="21" s="1"/>
  <c r="AA120" i="21" s="1"/>
  <c r="AR126" i="21"/>
  <c r="AV126" i="21"/>
  <c r="CX69" i="5"/>
  <c r="J106" i="22" s="1"/>
  <c r="M106" i="22" s="1"/>
  <c r="N106" i="22" s="1"/>
  <c r="O106" i="22" s="1"/>
  <c r="CX74" i="5"/>
  <c r="J111" i="22" s="1"/>
  <c r="M111" i="22" s="1"/>
  <c r="N111" i="22" s="1"/>
  <c r="O111" i="22" s="1"/>
  <c r="T51" i="6"/>
  <c r="U147" i="21" s="1"/>
  <c r="Y147" i="21" s="1"/>
  <c r="Z147" i="21" s="1"/>
  <c r="AA147" i="21" s="1"/>
  <c r="AV153" i="21"/>
  <c r="AR153" i="21"/>
  <c r="AV187" i="21"/>
  <c r="AR187" i="21"/>
  <c r="T43" i="8"/>
  <c r="U189" i="21" s="1"/>
  <c r="Y189" i="21" s="1"/>
  <c r="Z189" i="21" s="1"/>
  <c r="AA189" i="21" s="1"/>
  <c r="AV209" i="21"/>
  <c r="AR209" i="21"/>
  <c r="AV8" i="21"/>
  <c r="AR8" i="21"/>
  <c r="AV110" i="21"/>
  <c r="AR110" i="21"/>
  <c r="AR115" i="21"/>
  <c r="AV115" i="21"/>
  <c r="AV125" i="21"/>
  <c r="AR125" i="21"/>
  <c r="T58" i="11"/>
  <c r="U279" i="21" s="1"/>
  <c r="Y279" i="21" s="1"/>
  <c r="Z279" i="21" s="1"/>
  <c r="AA279" i="21" s="1"/>
  <c r="AV21" i="21"/>
  <c r="AR21" i="21"/>
  <c r="AR42" i="21"/>
  <c r="AV42" i="21"/>
  <c r="AR19" i="21"/>
  <c r="AV19" i="21"/>
  <c r="AV12" i="21"/>
  <c r="AR12" i="21"/>
  <c r="T48" i="1"/>
  <c r="U19" i="21" s="1"/>
  <c r="Y19" i="21" s="1"/>
  <c r="Z19" i="21" s="1"/>
  <c r="AA19" i="21" s="1"/>
  <c r="AV25" i="21"/>
  <c r="AR25" i="21"/>
  <c r="T61" i="1"/>
  <c r="U32" i="21" s="1"/>
  <c r="Y32" i="21" s="1"/>
  <c r="Z32" i="21" s="1"/>
  <c r="AA32" i="21" s="1"/>
  <c r="AV33" i="21"/>
  <c r="AR33" i="21"/>
  <c r="AR38" i="21"/>
  <c r="AV38" i="21"/>
  <c r="CX82" i="2"/>
  <c r="J44" i="22" s="1"/>
  <c r="M44" i="22" s="1"/>
  <c r="N44" i="22" s="1"/>
  <c r="O44" i="22" s="1"/>
  <c r="AV60" i="21"/>
  <c r="AR60" i="21"/>
  <c r="AV72" i="21"/>
  <c r="AR72" i="21"/>
  <c r="T55" i="3"/>
  <c r="U76" i="21" s="1"/>
  <c r="Y76" i="21" s="1"/>
  <c r="Z76" i="21" s="1"/>
  <c r="AA76" i="21" s="1"/>
  <c r="T38" i="4"/>
  <c r="U84" i="21" s="1"/>
  <c r="Y84" i="21" s="1"/>
  <c r="Z84" i="21" s="1"/>
  <c r="AA84" i="21" s="1"/>
  <c r="T53" i="4"/>
  <c r="U99" i="21" s="1"/>
  <c r="Y99" i="21" s="1"/>
  <c r="Z99" i="21" s="1"/>
  <c r="AA99" i="21" s="1"/>
  <c r="Q38" i="5"/>
  <c r="Q41" i="5"/>
  <c r="Q44" i="5"/>
  <c r="Q50" i="5"/>
  <c r="Q53" i="5"/>
  <c r="Q56" i="5"/>
  <c r="Q59" i="5"/>
  <c r="AV111" i="21"/>
  <c r="AR111" i="21"/>
  <c r="U49" i="5"/>
  <c r="V120" i="21" s="1"/>
  <c r="AC120" i="21" s="1"/>
  <c r="AD120" i="21" s="1"/>
  <c r="AE120" i="21" s="1"/>
  <c r="CT74" i="5"/>
  <c r="F111" i="22" s="1"/>
  <c r="Y111" i="22" s="1"/>
  <c r="Z111" i="22" s="1"/>
  <c r="AA111" i="22" s="1"/>
  <c r="AV133" i="21"/>
  <c r="AR133" i="21"/>
  <c r="AV138" i="21"/>
  <c r="AR138" i="21"/>
  <c r="AR143" i="21"/>
  <c r="AV143" i="21"/>
  <c r="AV148" i="21"/>
  <c r="AR148" i="21"/>
  <c r="AV167" i="21"/>
  <c r="AR167" i="21"/>
  <c r="T50" i="7"/>
  <c r="U171" i="21" s="1"/>
  <c r="Y171" i="21" s="1"/>
  <c r="Z171" i="21" s="1"/>
  <c r="AA171" i="21" s="1"/>
  <c r="AV182" i="21"/>
  <c r="AR182" i="21"/>
  <c r="CT66" i="7"/>
  <c r="F153" i="22" s="1"/>
  <c r="Y153" i="22" s="1"/>
  <c r="Z153" i="22" s="1"/>
  <c r="AA153" i="22" s="1"/>
  <c r="AV78" i="21"/>
  <c r="AR78" i="21"/>
  <c r="AV54" i="21"/>
  <c r="AR54" i="21"/>
  <c r="AV59" i="21"/>
  <c r="AR59" i="21"/>
  <c r="G215" i="22"/>
  <c r="CX78" i="9"/>
  <c r="J215" i="22" s="1"/>
  <c r="M215" i="22" s="1"/>
  <c r="N215" i="22" s="1"/>
  <c r="O215" i="22" s="1"/>
  <c r="AR32" i="21"/>
  <c r="AV32" i="21"/>
  <c r="AV67" i="21"/>
  <c r="AR67" i="21"/>
  <c r="AV77" i="21"/>
  <c r="AR77" i="21"/>
  <c r="CS91" i="3"/>
  <c r="AV85" i="21"/>
  <c r="AR85" i="21"/>
  <c r="AR90" i="21"/>
  <c r="AV90" i="21"/>
  <c r="AN95" i="21"/>
  <c r="AR95" i="21"/>
  <c r="AV95" i="21"/>
  <c r="AR100" i="21"/>
  <c r="AV100" i="21"/>
  <c r="AV105" i="21"/>
  <c r="AR105" i="21"/>
  <c r="CS91" i="4"/>
  <c r="T37" i="5"/>
  <c r="U108" i="21" s="1"/>
  <c r="Y108" i="21" s="1"/>
  <c r="Z108" i="21" s="1"/>
  <c r="AA108" i="21" s="1"/>
  <c r="AR114" i="21"/>
  <c r="AV114" i="21"/>
  <c r="AV121" i="21"/>
  <c r="AR121" i="21"/>
  <c r="T52" i="5"/>
  <c r="U123" i="21" s="1"/>
  <c r="Y123" i="21" s="1"/>
  <c r="Z123" i="21" s="1"/>
  <c r="AA123" i="21" s="1"/>
  <c r="AR129" i="21"/>
  <c r="AV129" i="21"/>
  <c r="T39" i="6"/>
  <c r="U135" i="21" s="1"/>
  <c r="Y135" i="21" s="1"/>
  <c r="Z135" i="21" s="1"/>
  <c r="AA135" i="21" s="1"/>
  <c r="AR156" i="21"/>
  <c r="AV156" i="21"/>
  <c r="AR172" i="21"/>
  <c r="AV172" i="21"/>
  <c r="AR177" i="21"/>
  <c r="AV177" i="21"/>
  <c r="CX78" i="7"/>
  <c r="J165" i="22" s="1"/>
  <c r="M165" i="22" s="1"/>
  <c r="N165" i="22" s="1"/>
  <c r="O165" i="22" s="1"/>
  <c r="G169" i="22"/>
  <c r="CX82" i="7"/>
  <c r="J169" i="22" s="1"/>
  <c r="M169" i="22" s="1"/>
  <c r="N169" i="22" s="1"/>
  <c r="O169" i="22" s="1"/>
  <c r="CT87" i="7"/>
  <c r="F174" i="22" s="1"/>
  <c r="Y174" i="22" s="1"/>
  <c r="Z174" i="22" s="1"/>
  <c r="AA174" i="22" s="1"/>
  <c r="T46" i="8"/>
  <c r="U192" i="21" s="1"/>
  <c r="Y192" i="21" s="1"/>
  <c r="Z192" i="21" s="1"/>
  <c r="AA192" i="21" s="1"/>
  <c r="AR248" i="21"/>
  <c r="AV248" i="21"/>
  <c r="G238" i="22"/>
  <c r="CX76" i="10"/>
  <c r="J238" i="22" s="1"/>
  <c r="M238" i="22" s="1"/>
  <c r="N238" i="22" s="1"/>
  <c r="O238" i="22" s="1"/>
  <c r="AR11" i="21"/>
  <c r="AV11" i="21"/>
  <c r="AR16" i="21"/>
  <c r="AV16" i="21"/>
  <c r="AR173" i="21"/>
  <c r="AV173" i="21"/>
  <c r="AR289" i="21"/>
  <c r="AV289" i="21"/>
  <c r="AI33" i="5"/>
  <c r="AV10" i="21"/>
  <c r="AR10" i="21"/>
  <c r="AH33" i="2"/>
  <c r="T39" i="2"/>
  <c r="U35" i="21" s="1"/>
  <c r="Y35" i="21" s="1"/>
  <c r="Z35" i="21" s="1"/>
  <c r="AA35" i="21" s="1"/>
  <c r="AR41" i="21"/>
  <c r="AV41" i="21"/>
  <c r="AV46" i="21"/>
  <c r="AR46" i="21"/>
  <c r="AV53" i="21"/>
  <c r="AR53" i="21"/>
  <c r="CX87" i="2"/>
  <c r="J49" i="22" s="1"/>
  <c r="M49" i="22" s="1"/>
  <c r="N49" i="22" s="1"/>
  <c r="O49" i="22" s="1"/>
  <c r="AV58" i="21"/>
  <c r="AR58" i="21"/>
  <c r="AR65" i="21"/>
  <c r="AV65" i="21"/>
  <c r="CX72" i="3"/>
  <c r="J59" i="22" s="1"/>
  <c r="M59" i="22" s="1"/>
  <c r="N59" i="22" s="1"/>
  <c r="O59" i="22" s="1"/>
  <c r="T41" i="4"/>
  <c r="U87" i="21" s="1"/>
  <c r="Y87" i="21" s="1"/>
  <c r="Z87" i="21" s="1"/>
  <c r="AA87" i="21" s="1"/>
  <c r="T56" i="4"/>
  <c r="U102" i="21" s="1"/>
  <c r="Y102" i="21" s="1"/>
  <c r="Z102" i="21" s="1"/>
  <c r="AA102" i="21" s="1"/>
  <c r="AR109" i="21"/>
  <c r="AV109" i="21"/>
  <c r="AR119" i="21"/>
  <c r="AV119" i="21"/>
  <c r="AR124" i="21"/>
  <c r="AV124" i="21"/>
  <c r="CT90" i="5"/>
  <c r="F127" i="22" s="1"/>
  <c r="Y127" i="22" s="1"/>
  <c r="Z127" i="22" s="1"/>
  <c r="AA127" i="22" s="1"/>
  <c r="AH33" i="6"/>
  <c r="AV136" i="21"/>
  <c r="AR136" i="21"/>
  <c r="AV146" i="21"/>
  <c r="AR146" i="21"/>
  <c r="T54" i="6"/>
  <c r="U150" i="21" s="1"/>
  <c r="Y150" i="21" s="1"/>
  <c r="Z150" i="21" s="1"/>
  <c r="AA150" i="21" s="1"/>
  <c r="T38" i="7"/>
  <c r="U159" i="21" s="1"/>
  <c r="Y159" i="21" s="1"/>
  <c r="Z159" i="21" s="1"/>
  <c r="AA159" i="21" s="1"/>
  <c r="T53" i="7"/>
  <c r="U174" i="21" s="1"/>
  <c r="Y174" i="21" s="1"/>
  <c r="Z174" i="21" s="1"/>
  <c r="AA174" i="21" s="1"/>
  <c r="AR180" i="21"/>
  <c r="AV180" i="21"/>
  <c r="AR185" i="21"/>
  <c r="AV185" i="21"/>
  <c r="AV47" i="21"/>
  <c r="AR47" i="21"/>
  <c r="AR96" i="21"/>
  <c r="AV96" i="21"/>
  <c r="K7" i="23"/>
  <c r="M7" i="23" s="1"/>
  <c r="AR152" i="21"/>
  <c r="AV152" i="21"/>
  <c r="AR214" i="21"/>
  <c r="AV214" i="21"/>
  <c r="AR14" i="21"/>
  <c r="AV14" i="21"/>
  <c r="T49" i="2"/>
  <c r="U45" i="21" s="1"/>
  <c r="Y45" i="21" s="1"/>
  <c r="Z45" i="21" s="1"/>
  <c r="AA45" i="21" s="1"/>
  <c r="T56" i="2"/>
  <c r="U52" i="21" s="1"/>
  <c r="Y52" i="21" s="1"/>
  <c r="Z52" i="21" s="1"/>
  <c r="AA52" i="21" s="1"/>
  <c r="AV18" i="21"/>
  <c r="AR18" i="21"/>
  <c r="T59" i="1"/>
  <c r="U30" i="21" s="1"/>
  <c r="Y30" i="21" s="1"/>
  <c r="Z30" i="21" s="1"/>
  <c r="AA30" i="21" s="1"/>
  <c r="CX70" i="1"/>
  <c r="J7" i="22" s="1"/>
  <c r="M7" i="22" s="1"/>
  <c r="N7" i="22" s="1"/>
  <c r="O7" i="22" s="1"/>
  <c r="CT74" i="1"/>
  <c r="F11" i="22" s="1"/>
  <c r="Y11" i="22" s="1"/>
  <c r="Z11" i="22" s="1"/>
  <c r="AA11" i="22" s="1"/>
  <c r="CX76" i="1"/>
  <c r="J13" i="22" s="1"/>
  <c r="M13" i="22" s="1"/>
  <c r="N13" i="22" s="1"/>
  <c r="O13" i="22" s="1"/>
  <c r="CX86" i="1"/>
  <c r="J23" i="22" s="1"/>
  <c r="M23" i="22" s="1"/>
  <c r="N23" i="22" s="1"/>
  <c r="O23" i="22" s="1"/>
  <c r="AV36" i="21"/>
  <c r="AR36" i="21"/>
  <c r="AV44" i="21"/>
  <c r="AR44" i="21"/>
  <c r="AR56" i="21"/>
  <c r="AV56" i="21"/>
  <c r="CX70" i="2"/>
  <c r="J32" i="22" s="1"/>
  <c r="M32" i="22" s="1"/>
  <c r="N32" i="22" s="1"/>
  <c r="O32" i="22" s="1"/>
  <c r="AH33" i="3"/>
  <c r="Q43" i="3"/>
  <c r="Q46" i="3"/>
  <c r="Q52" i="3"/>
  <c r="R73" i="21" s="1"/>
  <c r="Q61" i="3"/>
  <c r="T41" i="3"/>
  <c r="U62" i="21" s="1"/>
  <c r="Y62" i="21" s="1"/>
  <c r="Z62" i="21" s="1"/>
  <c r="AA62" i="21" s="1"/>
  <c r="AV70" i="21"/>
  <c r="AR70" i="21"/>
  <c r="AR75" i="21"/>
  <c r="AV75" i="21"/>
  <c r="T58" i="3"/>
  <c r="U79" i="21" s="1"/>
  <c r="Y79" i="21" s="1"/>
  <c r="Z79" i="21" s="1"/>
  <c r="AA79" i="21" s="1"/>
  <c r="AR83" i="21"/>
  <c r="AV83" i="21"/>
  <c r="AR88" i="21"/>
  <c r="AV88" i="21"/>
  <c r="AV98" i="21"/>
  <c r="AR98" i="21"/>
  <c r="U56" i="4"/>
  <c r="V102" i="21" s="1"/>
  <c r="AC102" i="21" s="1"/>
  <c r="AD102" i="21" s="1"/>
  <c r="AE102" i="21" s="1"/>
  <c r="K6" i="23"/>
  <c r="M6" i="23" s="1"/>
  <c r="T55" i="5"/>
  <c r="U126" i="21" s="1"/>
  <c r="Y126" i="21" s="1"/>
  <c r="Z126" i="21" s="1"/>
  <c r="AA126" i="21" s="1"/>
  <c r="AI33" i="6"/>
  <c r="AR141" i="21"/>
  <c r="AV141" i="21"/>
  <c r="AV151" i="21"/>
  <c r="AR151" i="21"/>
  <c r="T57" i="6"/>
  <c r="U153" i="21" s="1"/>
  <c r="Y153" i="21" s="1"/>
  <c r="Z153" i="21" s="1"/>
  <c r="AA153" i="21" s="1"/>
  <c r="CX70" i="6"/>
  <c r="J132" i="22" s="1"/>
  <c r="M132" i="22" s="1"/>
  <c r="N132" i="22" s="1"/>
  <c r="O132" i="22" s="1"/>
  <c r="CX82" i="6"/>
  <c r="J144" i="22" s="1"/>
  <c r="M144" i="22" s="1"/>
  <c r="N144" i="22" s="1"/>
  <c r="O144" i="22" s="1"/>
  <c r="AR160" i="21"/>
  <c r="AV160" i="21"/>
  <c r="AV165" i="21"/>
  <c r="AR165" i="21"/>
  <c r="AV170" i="21"/>
  <c r="AR170" i="21"/>
  <c r="G163" i="22"/>
  <c r="CX76" i="7"/>
  <c r="J163" i="22" s="1"/>
  <c r="M163" i="22" s="1"/>
  <c r="N163" i="22" s="1"/>
  <c r="O163" i="22" s="1"/>
  <c r="CX88" i="7"/>
  <c r="J175" i="22" s="1"/>
  <c r="M175" i="22" s="1"/>
  <c r="N175" i="22" s="1"/>
  <c r="O175" i="22" s="1"/>
  <c r="AV205" i="21"/>
  <c r="AR205" i="21"/>
  <c r="T61" i="8"/>
  <c r="U207" i="21" s="1"/>
  <c r="Y207" i="21" s="1"/>
  <c r="Z207" i="21" s="1"/>
  <c r="AA207" i="21" s="1"/>
  <c r="G181" i="22"/>
  <c r="CX69" i="8"/>
  <c r="J181" i="22" s="1"/>
  <c r="M181" i="22" s="1"/>
  <c r="N181" i="22" s="1"/>
  <c r="O181" i="22" s="1"/>
  <c r="CX74" i="8"/>
  <c r="J186" i="22" s="1"/>
  <c r="M186" i="22" s="1"/>
  <c r="N186" i="22" s="1"/>
  <c r="O186" i="22" s="1"/>
  <c r="CT74" i="8"/>
  <c r="F186" i="22" s="1"/>
  <c r="Y186" i="22" s="1"/>
  <c r="Z186" i="22" s="1"/>
  <c r="AA186" i="22" s="1"/>
  <c r="G270" i="22"/>
  <c r="CX83" i="11"/>
  <c r="J270" i="22" s="1"/>
  <c r="M270" i="22" s="1"/>
  <c r="N270" i="22" s="1"/>
  <c r="O270" i="22" s="1"/>
  <c r="AH33" i="1"/>
  <c r="AR49" i="21"/>
  <c r="AV49" i="21"/>
  <c r="T44" i="10"/>
  <c r="U240" i="21" s="1"/>
  <c r="Y240" i="21" s="1"/>
  <c r="Z240" i="21" s="1"/>
  <c r="AA240" i="21" s="1"/>
  <c r="AR91" i="21"/>
  <c r="AV91" i="21"/>
  <c r="AV137" i="21"/>
  <c r="AR137" i="21"/>
  <c r="T43" i="1"/>
  <c r="U14" i="21" s="1"/>
  <c r="Y14" i="21" s="1"/>
  <c r="Z14" i="21" s="1"/>
  <c r="AA14" i="21" s="1"/>
  <c r="AV15" i="21"/>
  <c r="AR15" i="21"/>
  <c r="AR20" i="21"/>
  <c r="AV20" i="21"/>
  <c r="AR28" i="21"/>
  <c r="AV28" i="21"/>
  <c r="AV48" i="21"/>
  <c r="AR48" i="21"/>
  <c r="Q43" i="1"/>
  <c r="R14" i="21" s="1"/>
  <c r="Q49" i="1"/>
  <c r="Q52" i="1"/>
  <c r="Q61" i="1"/>
  <c r="AF13" i="21"/>
  <c r="AV13" i="21"/>
  <c r="AR13" i="21"/>
  <c r="AV23" i="21"/>
  <c r="AR23" i="21"/>
  <c r="AR31" i="21"/>
  <c r="AV31" i="21"/>
  <c r="Q38" i="2"/>
  <c r="Q41" i="2"/>
  <c r="U41" i="2" s="1"/>
  <c r="V37" i="21" s="1"/>
  <c r="AC37" i="21" s="1"/>
  <c r="AD37" i="21" s="1"/>
  <c r="AE37" i="21" s="1"/>
  <c r="Q44" i="2"/>
  <c r="Q47" i="2"/>
  <c r="Q50" i="2"/>
  <c r="Q53" i="2"/>
  <c r="Q56" i="2"/>
  <c r="Q59" i="2"/>
  <c r="T37" i="2"/>
  <c r="U33" i="21" s="1"/>
  <c r="Y33" i="21" s="1"/>
  <c r="Z33" i="21" s="1"/>
  <c r="AA33" i="21" s="1"/>
  <c r="AV51" i="21"/>
  <c r="AR51" i="21"/>
  <c r="CX69" i="2"/>
  <c r="J31" i="22" s="1"/>
  <c r="M31" i="22" s="1"/>
  <c r="N31" i="22" s="1"/>
  <c r="O31" i="22" s="1"/>
  <c r="CX86" i="2"/>
  <c r="J48" i="22" s="1"/>
  <c r="M48" i="22" s="1"/>
  <c r="N48" i="22" s="1"/>
  <c r="O48" i="22" s="1"/>
  <c r="AI33" i="3"/>
  <c r="AV63" i="21"/>
  <c r="AR63" i="21"/>
  <c r="AV80" i="21"/>
  <c r="AR80" i="21"/>
  <c r="AR82" i="21"/>
  <c r="AV82" i="21"/>
  <c r="AH33" i="4"/>
  <c r="AR93" i="21"/>
  <c r="AV93" i="21"/>
  <c r="AV103" i="21"/>
  <c r="AR103" i="21"/>
  <c r="T40" i="5"/>
  <c r="U111" i="21" s="1"/>
  <c r="Y111" i="21" s="1"/>
  <c r="Z111" i="21" s="1"/>
  <c r="AA111" i="21" s="1"/>
  <c r="AV117" i="21"/>
  <c r="AR117" i="21"/>
  <c r="AV127" i="21"/>
  <c r="AR127" i="21"/>
  <c r="AV132" i="21"/>
  <c r="AR132" i="21"/>
  <c r="Q41" i="6"/>
  <c r="Q44" i="6"/>
  <c r="Q47" i="6"/>
  <c r="Q50" i="6"/>
  <c r="Q53" i="6"/>
  <c r="Q56" i="6"/>
  <c r="R152" i="21" s="1"/>
  <c r="Q59" i="6"/>
  <c r="AV134" i="21"/>
  <c r="AR134" i="21"/>
  <c r="T42" i="6"/>
  <c r="U138" i="21" s="1"/>
  <c r="Y138" i="21" s="1"/>
  <c r="Z138" i="21" s="1"/>
  <c r="AA138" i="21" s="1"/>
  <c r="AR144" i="21"/>
  <c r="AV144" i="21"/>
  <c r="AR154" i="21"/>
  <c r="AV154" i="21"/>
  <c r="Q37" i="7"/>
  <c r="Q40" i="7"/>
  <c r="Q43" i="7"/>
  <c r="Q46" i="7"/>
  <c r="U46" i="7" s="1"/>
  <c r="V167" i="21" s="1"/>
  <c r="AC167" i="21" s="1"/>
  <c r="AD167" i="21" s="1"/>
  <c r="AE167" i="21" s="1"/>
  <c r="Q49" i="7"/>
  <c r="Q52" i="7"/>
  <c r="Q55" i="7"/>
  <c r="Q58" i="7"/>
  <c r="Q61" i="7"/>
  <c r="T41" i="7"/>
  <c r="U162" i="21" s="1"/>
  <c r="Y162" i="21" s="1"/>
  <c r="Z162" i="21" s="1"/>
  <c r="AA162" i="21" s="1"/>
  <c r="R42" i="8"/>
  <c r="S188" i="21" s="1"/>
  <c r="R48" i="8"/>
  <c r="S194" i="21" s="1"/>
  <c r="R51" i="8"/>
  <c r="S197" i="21" s="1"/>
  <c r="R57" i="8"/>
  <c r="S203" i="21" s="1"/>
  <c r="R60" i="8"/>
  <c r="S206" i="21" s="1"/>
  <c r="AV219" i="21"/>
  <c r="AR219" i="21"/>
  <c r="G204" i="22"/>
  <c r="CX67" i="9"/>
  <c r="J204" i="22" s="1"/>
  <c r="M204" i="22" s="1"/>
  <c r="N204" i="22" s="1"/>
  <c r="O204" i="22" s="1"/>
  <c r="T43" i="11"/>
  <c r="U264" i="21" s="1"/>
  <c r="Y264" i="21" s="1"/>
  <c r="Z264" i="21" s="1"/>
  <c r="AA264" i="21" s="1"/>
  <c r="AR157" i="21"/>
  <c r="AV157" i="21"/>
  <c r="T59" i="7"/>
  <c r="U180" i="21" s="1"/>
  <c r="Y180" i="21" s="1"/>
  <c r="Z180" i="21" s="1"/>
  <c r="AA180" i="21" s="1"/>
  <c r="T47" i="1"/>
  <c r="U18" i="21" s="1"/>
  <c r="Y18" i="21" s="1"/>
  <c r="Z18" i="21" s="1"/>
  <c r="AA18" i="21" s="1"/>
  <c r="T44" i="7"/>
  <c r="U165" i="21" s="1"/>
  <c r="Y165" i="21" s="1"/>
  <c r="Z165" i="21" s="1"/>
  <c r="AA165" i="21" s="1"/>
  <c r="T44" i="1"/>
  <c r="U15" i="21" s="1"/>
  <c r="Y15" i="21" s="1"/>
  <c r="Z15" i="21" s="1"/>
  <c r="AA15" i="21" s="1"/>
  <c r="AR26" i="21"/>
  <c r="AV26" i="21"/>
  <c r="AR29" i="21"/>
  <c r="AV29" i="21"/>
  <c r="CX85" i="1"/>
  <c r="J22" i="22" s="1"/>
  <c r="M22" i="22" s="1"/>
  <c r="N22" i="22" s="1"/>
  <c r="O22" i="22" s="1"/>
  <c r="R38" i="2"/>
  <c r="S34" i="21" s="1"/>
  <c r="R41" i="2"/>
  <c r="S37" i="21" s="1"/>
  <c r="R44" i="2"/>
  <c r="S40" i="21" s="1"/>
  <c r="R47" i="2"/>
  <c r="S43" i="21" s="1"/>
  <c r="R50" i="2"/>
  <c r="S46" i="21" s="1"/>
  <c r="R53" i="2"/>
  <c r="S49" i="21" s="1"/>
  <c r="R56" i="2"/>
  <c r="S52" i="21" s="1"/>
  <c r="R59" i="2"/>
  <c r="S55" i="21" s="1"/>
  <c r="AV34" i="21"/>
  <c r="AR34" i="21"/>
  <c r="AV39" i="21"/>
  <c r="AR39" i="21"/>
  <c r="T52" i="2"/>
  <c r="U48" i="21" s="1"/>
  <c r="Y48" i="21" s="1"/>
  <c r="Z48" i="21" s="1"/>
  <c r="AA48" i="21" s="1"/>
  <c r="Q41" i="3"/>
  <c r="Q47" i="3"/>
  <c r="Q59" i="3"/>
  <c r="AV61" i="21"/>
  <c r="AR61" i="21"/>
  <c r="AV68" i="21"/>
  <c r="AR68" i="21"/>
  <c r="AV73" i="21"/>
  <c r="AR73" i="21"/>
  <c r="AR86" i="21"/>
  <c r="AV86" i="21"/>
  <c r="T44" i="4"/>
  <c r="U90" i="21" s="1"/>
  <c r="Y90" i="21" s="1"/>
  <c r="Z90" i="21" s="1"/>
  <c r="AA90" i="21" s="1"/>
  <c r="AR101" i="21"/>
  <c r="AV101" i="21"/>
  <c r="T59" i="4"/>
  <c r="U105" i="21" s="1"/>
  <c r="Y105" i="21" s="1"/>
  <c r="Z105" i="21" s="1"/>
  <c r="AA105" i="21" s="1"/>
  <c r="CX70" i="4"/>
  <c r="J82" i="22" s="1"/>
  <c r="M82" i="22" s="1"/>
  <c r="N82" i="22" s="1"/>
  <c r="O82" i="22" s="1"/>
  <c r="CX88" i="4"/>
  <c r="J100" i="22" s="1"/>
  <c r="M100" i="22" s="1"/>
  <c r="N100" i="22" s="1"/>
  <c r="O100" i="22" s="1"/>
  <c r="AR112" i="21"/>
  <c r="AV112" i="21"/>
  <c r="T43" i="5"/>
  <c r="U114" i="21" s="1"/>
  <c r="Y114" i="21" s="1"/>
  <c r="Z114" i="21" s="1"/>
  <c r="AA114" i="21" s="1"/>
  <c r="AR122" i="21"/>
  <c r="AV122" i="21"/>
  <c r="T58" i="5"/>
  <c r="U129" i="21" s="1"/>
  <c r="Y129" i="21" s="1"/>
  <c r="Z129" i="21" s="1"/>
  <c r="AA129" i="21" s="1"/>
  <c r="R33" i="6"/>
  <c r="R47" i="6"/>
  <c r="S143" i="21" s="1"/>
  <c r="R56" i="6"/>
  <c r="S152" i="21" s="1"/>
  <c r="R59" i="6"/>
  <c r="S155" i="21" s="1"/>
  <c r="AV139" i="21"/>
  <c r="AR139" i="21"/>
  <c r="AR149" i="21"/>
  <c r="AV149" i="21"/>
  <c r="T60" i="6"/>
  <c r="U156" i="21" s="1"/>
  <c r="Y156" i="21" s="1"/>
  <c r="Z156" i="21" s="1"/>
  <c r="AA156" i="21" s="1"/>
  <c r="R40" i="7"/>
  <c r="S161" i="21" s="1"/>
  <c r="R52" i="7"/>
  <c r="S173" i="21" s="1"/>
  <c r="R58" i="7"/>
  <c r="S179" i="21" s="1"/>
  <c r="AV158" i="21"/>
  <c r="AR158" i="21"/>
  <c r="AR163" i="21"/>
  <c r="AV163" i="21"/>
  <c r="AR168" i="21"/>
  <c r="AV168" i="21"/>
  <c r="T56" i="7"/>
  <c r="U177" i="21" s="1"/>
  <c r="Y177" i="21" s="1"/>
  <c r="Z177" i="21" s="1"/>
  <c r="AA177" i="21" s="1"/>
  <c r="O62" i="7"/>
  <c r="R189" i="21"/>
  <c r="U43" i="8"/>
  <c r="V189" i="21" s="1"/>
  <c r="AC189" i="21" s="1"/>
  <c r="AD189" i="21" s="1"/>
  <c r="AE189" i="21" s="1"/>
  <c r="U44" i="4"/>
  <c r="V90" i="21" s="1"/>
  <c r="AC90" i="21" s="1"/>
  <c r="AD90" i="21" s="1"/>
  <c r="AE90" i="21" s="1"/>
  <c r="AV106" i="21"/>
  <c r="AR106" i="21"/>
  <c r="AV130" i="21"/>
  <c r="AR130" i="21"/>
  <c r="AR200" i="21"/>
  <c r="AV200" i="21"/>
  <c r="CT66" i="2"/>
  <c r="AR24" i="21"/>
  <c r="AV24" i="21"/>
  <c r="K4" i="23"/>
  <c r="M4" i="23" s="1"/>
  <c r="AV66" i="21"/>
  <c r="AR66" i="21"/>
  <c r="AV76" i="21"/>
  <c r="AR76" i="21"/>
  <c r="AR84" i="21"/>
  <c r="AV84" i="21"/>
  <c r="AR89" i="21"/>
  <c r="AV89" i="21"/>
  <c r="T47" i="4"/>
  <c r="U93" i="21" s="1"/>
  <c r="Y93" i="21" s="1"/>
  <c r="Z93" i="21" s="1"/>
  <c r="AA93" i="21" s="1"/>
  <c r="AV99" i="21"/>
  <c r="AR99" i="21"/>
  <c r="AV104" i="21"/>
  <c r="AR104" i="21"/>
  <c r="T46" i="5"/>
  <c r="U117" i="21" s="1"/>
  <c r="Y117" i="21" s="1"/>
  <c r="Z117" i="21" s="1"/>
  <c r="AA117" i="21" s="1"/>
  <c r="AV128" i="21"/>
  <c r="AR128" i="21"/>
  <c r="T61" i="5"/>
  <c r="U132" i="21" s="1"/>
  <c r="Y132" i="21" s="1"/>
  <c r="Z132" i="21" s="1"/>
  <c r="AA132" i="21" s="1"/>
  <c r="AV142" i="21"/>
  <c r="AR142" i="21"/>
  <c r="T48" i="6"/>
  <c r="U144" i="21" s="1"/>
  <c r="Y144" i="21" s="1"/>
  <c r="Z144" i="21" s="1"/>
  <c r="AA144" i="21" s="1"/>
  <c r="AR161" i="21"/>
  <c r="AV161" i="21"/>
  <c r="AR166" i="21"/>
  <c r="AV166" i="21"/>
  <c r="AR171" i="21"/>
  <c r="AV171" i="21"/>
  <c r="AR176" i="21"/>
  <c r="AV176" i="21"/>
  <c r="AR229" i="21"/>
  <c r="AV229" i="21"/>
  <c r="AR71" i="21"/>
  <c r="AV71" i="21"/>
  <c r="AV37" i="21"/>
  <c r="AR37" i="21"/>
  <c r="AV27" i="21"/>
  <c r="AR27" i="21"/>
  <c r="T38" i="2"/>
  <c r="U34" i="21" s="1"/>
  <c r="Y34" i="21" s="1"/>
  <c r="Z34" i="21" s="1"/>
  <c r="AA34" i="21" s="1"/>
  <c r="AV45" i="21"/>
  <c r="AR45" i="21"/>
  <c r="AR52" i="21"/>
  <c r="AV52" i="21"/>
  <c r="Q54" i="3"/>
  <c r="T40" i="3"/>
  <c r="U61" i="21" s="1"/>
  <c r="Y61" i="21" s="1"/>
  <c r="Z61" i="21" s="1"/>
  <c r="AA61" i="21" s="1"/>
  <c r="U42" i="3"/>
  <c r="V63" i="21" s="1"/>
  <c r="AC63" i="21" s="1"/>
  <c r="AD63" i="21" s="1"/>
  <c r="AE63" i="21" s="1"/>
  <c r="T47" i="3"/>
  <c r="U68" i="21" s="1"/>
  <c r="Y68" i="21" s="1"/>
  <c r="Z68" i="21" s="1"/>
  <c r="AA68" i="21" s="1"/>
  <c r="T52" i="3"/>
  <c r="U73" i="21" s="1"/>
  <c r="Y73" i="21" s="1"/>
  <c r="Z73" i="21" s="1"/>
  <c r="AA73" i="21" s="1"/>
  <c r="T59" i="3"/>
  <c r="U80" i="21" s="1"/>
  <c r="Y80" i="21" s="1"/>
  <c r="Z80" i="21" s="1"/>
  <c r="AA80" i="21" s="1"/>
  <c r="CX89" i="3"/>
  <c r="J76" i="22" s="1"/>
  <c r="M76" i="22" s="1"/>
  <c r="N76" i="22" s="1"/>
  <c r="O76" i="22" s="1"/>
  <c r="AI33" i="4"/>
  <c r="AV94" i="21"/>
  <c r="AR94" i="21"/>
  <c r="CX66" i="4"/>
  <c r="CX78" i="4"/>
  <c r="J90" i="22" s="1"/>
  <c r="M90" i="22" s="1"/>
  <c r="N90" i="22" s="1"/>
  <c r="O90" i="22" s="1"/>
  <c r="CT90" i="4"/>
  <c r="F102" i="22" s="1"/>
  <c r="Y102" i="22" s="1"/>
  <c r="Z102" i="22" s="1"/>
  <c r="AA102" i="22" s="1"/>
  <c r="R40" i="5"/>
  <c r="S111" i="21" s="1"/>
  <c r="R43" i="5"/>
  <c r="S114" i="21" s="1"/>
  <c r="R46" i="5"/>
  <c r="S117" i="21" s="1"/>
  <c r="R49" i="5"/>
  <c r="S120" i="21" s="1"/>
  <c r="R52" i="5"/>
  <c r="S123" i="21" s="1"/>
  <c r="R55" i="5"/>
  <c r="S126" i="21" s="1"/>
  <c r="R58" i="5"/>
  <c r="S129" i="21" s="1"/>
  <c r="R61" i="5"/>
  <c r="S132" i="21" s="1"/>
  <c r="AR108" i="21"/>
  <c r="AV108" i="21"/>
  <c r="AV113" i="21"/>
  <c r="AR113" i="21"/>
  <c r="AR118" i="21"/>
  <c r="AV118" i="21"/>
  <c r="AV123" i="21"/>
  <c r="AR123" i="21"/>
  <c r="CX71" i="5"/>
  <c r="J108" i="22" s="1"/>
  <c r="M108" i="22" s="1"/>
  <c r="N108" i="22" s="1"/>
  <c r="O108" i="22" s="1"/>
  <c r="CX82" i="5"/>
  <c r="J119" i="22" s="1"/>
  <c r="M119" i="22" s="1"/>
  <c r="N119" i="22" s="1"/>
  <c r="O119" i="22" s="1"/>
  <c r="R39" i="6"/>
  <c r="S135" i="21" s="1"/>
  <c r="R42" i="6"/>
  <c r="S138" i="21" s="1"/>
  <c r="R45" i="6"/>
  <c r="S141" i="21" s="1"/>
  <c r="R48" i="6"/>
  <c r="S144" i="21" s="1"/>
  <c r="R51" i="6"/>
  <c r="S147" i="21" s="1"/>
  <c r="R54" i="6"/>
  <c r="S150" i="21" s="1"/>
  <c r="R57" i="6"/>
  <c r="S153" i="21" s="1"/>
  <c r="R60" i="6"/>
  <c r="S156" i="21" s="1"/>
  <c r="AV135" i="21"/>
  <c r="AR135" i="21"/>
  <c r="AV145" i="21"/>
  <c r="AR145" i="21"/>
  <c r="AR155" i="21"/>
  <c r="AV155" i="21"/>
  <c r="CX66" i="6"/>
  <c r="J128" i="22" s="1"/>
  <c r="M128" i="22" s="1"/>
  <c r="N128" i="22" s="1"/>
  <c r="O128" i="22" s="1"/>
  <c r="CX78" i="6"/>
  <c r="J140" i="22" s="1"/>
  <c r="M140" i="22" s="1"/>
  <c r="N140" i="22" s="1"/>
  <c r="O140" i="22" s="1"/>
  <c r="CX90" i="6"/>
  <c r="J152" i="22" s="1"/>
  <c r="M152" i="22" s="1"/>
  <c r="N152" i="22" s="1"/>
  <c r="O152" i="22" s="1"/>
  <c r="T47" i="7"/>
  <c r="U168" i="21" s="1"/>
  <c r="Y168" i="21" s="1"/>
  <c r="Z168" i="21" s="1"/>
  <c r="AA168" i="21" s="1"/>
  <c r="Q38" i="8"/>
  <c r="Q41" i="8"/>
  <c r="Q44" i="8"/>
  <c r="Q47" i="8"/>
  <c r="Q50" i="8"/>
  <c r="Q53" i="8"/>
  <c r="R199" i="21" s="1"/>
  <c r="Q56" i="8"/>
  <c r="Q59" i="8"/>
  <c r="T37" i="8"/>
  <c r="U183" i="21" s="1"/>
  <c r="Y183" i="21" s="1"/>
  <c r="Z183" i="21" s="1"/>
  <c r="AA183" i="21" s="1"/>
  <c r="AV192" i="21"/>
  <c r="AR192" i="21"/>
  <c r="AV236" i="21"/>
  <c r="AR236" i="21"/>
  <c r="G259" i="22"/>
  <c r="CX72" i="11"/>
  <c r="J259" i="22" s="1"/>
  <c r="M259" i="22" s="1"/>
  <c r="N259" i="22" s="1"/>
  <c r="O259" i="22" s="1"/>
  <c r="AV175" i="21"/>
  <c r="AR175" i="21"/>
  <c r="AR186" i="21"/>
  <c r="AV186" i="21"/>
  <c r="AV199" i="21"/>
  <c r="AR199" i="21"/>
  <c r="CX84" i="8"/>
  <c r="J196" i="22" s="1"/>
  <c r="M196" i="22" s="1"/>
  <c r="N196" i="22" s="1"/>
  <c r="O196" i="22" s="1"/>
  <c r="Q39" i="9"/>
  <c r="Q42" i="9"/>
  <c r="Q45" i="9"/>
  <c r="Q48" i="9"/>
  <c r="Q51" i="9"/>
  <c r="Q54" i="9"/>
  <c r="Q57" i="9"/>
  <c r="Q60" i="9"/>
  <c r="R231" i="21" s="1"/>
  <c r="T48" i="9"/>
  <c r="U219" i="21" s="1"/>
  <c r="Y219" i="21" s="1"/>
  <c r="Z219" i="21" s="1"/>
  <c r="AA219" i="21" s="1"/>
  <c r="AR225" i="21"/>
  <c r="AV225" i="21"/>
  <c r="AV230" i="21"/>
  <c r="AR230" i="21"/>
  <c r="CX77" i="9"/>
  <c r="J214" i="22" s="1"/>
  <c r="M214" i="22" s="1"/>
  <c r="N214" i="22" s="1"/>
  <c r="O214" i="22" s="1"/>
  <c r="AR244" i="21"/>
  <c r="AV244" i="21"/>
  <c r="AV256" i="21"/>
  <c r="AR256" i="21"/>
  <c r="CX75" i="10"/>
  <c r="J237" i="22" s="1"/>
  <c r="M237" i="22" s="1"/>
  <c r="N237" i="22" s="1"/>
  <c r="O237" i="22" s="1"/>
  <c r="CX86" i="10"/>
  <c r="J248" i="22" s="1"/>
  <c r="M248" i="22" s="1"/>
  <c r="N248" i="22" s="1"/>
  <c r="O248" i="22" s="1"/>
  <c r="AV258" i="21"/>
  <c r="AR258" i="21"/>
  <c r="AR268" i="21"/>
  <c r="AV268" i="21"/>
  <c r="G62" i="11"/>
  <c r="CX71" i="11"/>
  <c r="J258" i="22" s="1"/>
  <c r="M258" i="22" s="1"/>
  <c r="N258" i="22" s="1"/>
  <c r="O258" i="22" s="1"/>
  <c r="AV285" i="21"/>
  <c r="AR285" i="21"/>
  <c r="AR302" i="21"/>
  <c r="AV302" i="21"/>
  <c r="T60" i="12"/>
  <c r="U306" i="21" s="1"/>
  <c r="Y306" i="21" s="1"/>
  <c r="Z306" i="21" s="1"/>
  <c r="AA306" i="21" s="1"/>
  <c r="AR313" i="21"/>
  <c r="AV313" i="21"/>
  <c r="AV325" i="21"/>
  <c r="AR325" i="21"/>
  <c r="AR344" i="21"/>
  <c r="AV344" i="21"/>
  <c r="AV349" i="21"/>
  <c r="AR349" i="21"/>
  <c r="CX74" i="14"/>
  <c r="J336" i="22" s="1"/>
  <c r="M336" i="22" s="1"/>
  <c r="N336" i="22" s="1"/>
  <c r="O336" i="22" s="1"/>
  <c r="R33" i="15"/>
  <c r="AV359" i="21"/>
  <c r="AR359" i="21"/>
  <c r="AR369" i="21"/>
  <c r="AV369" i="21"/>
  <c r="AV374" i="21"/>
  <c r="AR374" i="21"/>
  <c r="AR379" i="21"/>
  <c r="AV379" i="21"/>
  <c r="CX70" i="15"/>
  <c r="J357" i="22" s="1"/>
  <c r="M357" i="22" s="1"/>
  <c r="N357" i="22" s="1"/>
  <c r="O357" i="22" s="1"/>
  <c r="T38" i="16"/>
  <c r="U384" i="21" s="1"/>
  <c r="Y384" i="21" s="1"/>
  <c r="Z384" i="21" s="1"/>
  <c r="AA384" i="21" s="1"/>
  <c r="AR387" i="21"/>
  <c r="AV387" i="21"/>
  <c r="T47" i="16"/>
  <c r="U393" i="21" s="1"/>
  <c r="Y393" i="21" s="1"/>
  <c r="Z393" i="21" s="1"/>
  <c r="AA393" i="21" s="1"/>
  <c r="AR396" i="21"/>
  <c r="AV396" i="21"/>
  <c r="T56" i="16"/>
  <c r="U402" i="21" s="1"/>
  <c r="Y402" i="21" s="1"/>
  <c r="Z402" i="21" s="1"/>
  <c r="AA402" i="21" s="1"/>
  <c r="AV405" i="21"/>
  <c r="AR405" i="21"/>
  <c r="CX73" i="16"/>
  <c r="J385" i="22" s="1"/>
  <c r="M385" i="22" s="1"/>
  <c r="N385" i="22" s="1"/>
  <c r="O385" i="22" s="1"/>
  <c r="CX85" i="16"/>
  <c r="J397" i="22" s="1"/>
  <c r="M397" i="22" s="1"/>
  <c r="N397" i="22" s="1"/>
  <c r="O397" i="22" s="1"/>
  <c r="AV413" i="21"/>
  <c r="AR413" i="21"/>
  <c r="T46" i="17"/>
  <c r="U417" i="21" s="1"/>
  <c r="Y417" i="21" s="1"/>
  <c r="Z417" i="21" s="1"/>
  <c r="AA417" i="21" s="1"/>
  <c r="AR425" i="21"/>
  <c r="AV425" i="21"/>
  <c r="T58" i="17"/>
  <c r="U429" i="21" s="1"/>
  <c r="Y429" i="21" s="1"/>
  <c r="Z429" i="21" s="1"/>
  <c r="AA429" i="21" s="1"/>
  <c r="CX74" i="17"/>
  <c r="J411" i="22" s="1"/>
  <c r="M411" i="22" s="1"/>
  <c r="N411" i="22" s="1"/>
  <c r="O411" i="22" s="1"/>
  <c r="Q38" i="18"/>
  <c r="Q41" i="18"/>
  <c r="Q44" i="18"/>
  <c r="Q47" i="18"/>
  <c r="Q50" i="18"/>
  <c r="Q53" i="18"/>
  <c r="Q56" i="18"/>
  <c r="Q59" i="18"/>
  <c r="T37" i="18"/>
  <c r="U433" i="21" s="1"/>
  <c r="Y433" i="21" s="1"/>
  <c r="Z433" i="21" s="1"/>
  <c r="AA433" i="21" s="1"/>
  <c r="T42" i="18"/>
  <c r="U438" i="21" s="1"/>
  <c r="Y438" i="21" s="1"/>
  <c r="Z438" i="21" s="1"/>
  <c r="AA438" i="21" s="1"/>
  <c r="AR446" i="21"/>
  <c r="AV446" i="21"/>
  <c r="AR451" i="21"/>
  <c r="AV451" i="21"/>
  <c r="H62" i="18"/>
  <c r="AR464" i="21"/>
  <c r="AV464" i="21"/>
  <c r="AV189" i="21"/>
  <c r="AR189" i="21"/>
  <c r="AR194" i="21"/>
  <c r="AV194" i="21"/>
  <c r="T55" i="8"/>
  <c r="U201" i="21" s="1"/>
  <c r="Y201" i="21" s="1"/>
  <c r="Z201" i="21" s="1"/>
  <c r="AA201" i="21" s="1"/>
  <c r="CX83" i="8"/>
  <c r="J195" i="22" s="1"/>
  <c r="M195" i="22" s="1"/>
  <c r="N195" i="22" s="1"/>
  <c r="O195" i="22" s="1"/>
  <c r="R39" i="9"/>
  <c r="S210" i="21" s="1"/>
  <c r="R42" i="9"/>
  <c r="S213" i="21" s="1"/>
  <c r="R45" i="9"/>
  <c r="S216" i="21" s="1"/>
  <c r="R48" i="9"/>
  <c r="S219" i="21" s="1"/>
  <c r="R51" i="9"/>
  <c r="S222" i="21" s="1"/>
  <c r="R54" i="9"/>
  <c r="S225" i="21" s="1"/>
  <c r="R57" i="9"/>
  <c r="S228" i="21" s="1"/>
  <c r="R60" i="9"/>
  <c r="S231" i="21" s="1"/>
  <c r="AV210" i="21"/>
  <c r="AR210" i="21"/>
  <c r="AR215" i="21"/>
  <c r="AV215" i="21"/>
  <c r="AR220" i="21"/>
  <c r="AV220" i="21"/>
  <c r="CX66" i="9"/>
  <c r="J203" i="22" s="1"/>
  <c r="M203" i="22" s="1"/>
  <c r="N203" i="22" s="1"/>
  <c r="O203" i="22" s="1"/>
  <c r="R42" i="10"/>
  <c r="S238" i="21" s="1"/>
  <c r="R45" i="10"/>
  <c r="S241" i="21" s="1"/>
  <c r="R48" i="10"/>
  <c r="S244" i="21" s="1"/>
  <c r="R51" i="10"/>
  <c r="S247" i="21" s="1"/>
  <c r="R54" i="10"/>
  <c r="S250" i="21" s="1"/>
  <c r="R57" i="10"/>
  <c r="S253" i="21" s="1"/>
  <c r="R60" i="10"/>
  <c r="S256" i="21" s="1"/>
  <c r="AV237" i="21"/>
  <c r="AR237" i="21"/>
  <c r="AR249" i="21"/>
  <c r="AV249" i="21"/>
  <c r="CX85" i="10"/>
  <c r="J247" i="22" s="1"/>
  <c r="M247" i="22" s="1"/>
  <c r="N247" i="22" s="1"/>
  <c r="O247" i="22" s="1"/>
  <c r="R40" i="11"/>
  <c r="S261" i="21" s="1"/>
  <c r="R43" i="11"/>
  <c r="S264" i="21" s="1"/>
  <c r="R46" i="11"/>
  <c r="S267" i="21" s="1"/>
  <c r="R49" i="11"/>
  <c r="S270" i="21" s="1"/>
  <c r="R52" i="11"/>
  <c r="S273" i="21" s="1"/>
  <c r="R55" i="11"/>
  <c r="S276" i="21" s="1"/>
  <c r="R58" i="11"/>
  <c r="S279" i="21" s="1"/>
  <c r="R61" i="11"/>
  <c r="S282" i="21" s="1"/>
  <c r="T49" i="11"/>
  <c r="U270" i="21" s="1"/>
  <c r="Y270" i="21" s="1"/>
  <c r="Z270" i="21" s="1"/>
  <c r="AA270" i="21" s="1"/>
  <c r="AR276" i="21"/>
  <c r="AV276" i="21"/>
  <c r="AV281" i="21"/>
  <c r="AR281" i="21"/>
  <c r="P62" i="11"/>
  <c r="CX82" i="11"/>
  <c r="J269" i="22" s="1"/>
  <c r="M269" i="22" s="1"/>
  <c r="N269" i="22" s="1"/>
  <c r="O269" i="22" s="1"/>
  <c r="AV290" i="21"/>
  <c r="AR290" i="21"/>
  <c r="T48" i="12"/>
  <c r="U294" i="21" s="1"/>
  <c r="Y294" i="21" s="1"/>
  <c r="Z294" i="21" s="1"/>
  <c r="AA294" i="21" s="1"/>
  <c r="AR307" i="21"/>
  <c r="AV307" i="21"/>
  <c r="CX80" i="12"/>
  <c r="J292" i="22" s="1"/>
  <c r="M292" i="22" s="1"/>
  <c r="N292" i="22" s="1"/>
  <c r="O292" i="22" s="1"/>
  <c r="AV318" i="21"/>
  <c r="AR318" i="21"/>
  <c r="AV330" i="21"/>
  <c r="AR330" i="21"/>
  <c r="Q38" i="14"/>
  <c r="Q41" i="14"/>
  <c r="Q44" i="14"/>
  <c r="Q47" i="14"/>
  <c r="Q50" i="14"/>
  <c r="Q53" i="14"/>
  <c r="Q56" i="14"/>
  <c r="Q59" i="14"/>
  <c r="T37" i="14"/>
  <c r="U333" i="21" s="1"/>
  <c r="Y333" i="21" s="1"/>
  <c r="Z333" i="21" s="1"/>
  <c r="AA333" i="21" s="1"/>
  <c r="AV339" i="21"/>
  <c r="AR339" i="21"/>
  <c r="T55" i="14"/>
  <c r="U351" i="21" s="1"/>
  <c r="Y351" i="21" s="1"/>
  <c r="Z351" i="21" s="1"/>
  <c r="AA351" i="21" s="1"/>
  <c r="AV357" i="21"/>
  <c r="AR357" i="21"/>
  <c r="T40" i="15"/>
  <c r="U361" i="21" s="1"/>
  <c r="Y361" i="21" s="1"/>
  <c r="Z361" i="21" s="1"/>
  <c r="AA361" i="21" s="1"/>
  <c r="T45" i="15"/>
  <c r="U366" i="21" s="1"/>
  <c r="Y366" i="21" s="1"/>
  <c r="Z366" i="21" s="1"/>
  <c r="AA366" i="21" s="1"/>
  <c r="T55" i="15"/>
  <c r="U376" i="21" s="1"/>
  <c r="Y376" i="21" s="1"/>
  <c r="Z376" i="21" s="1"/>
  <c r="AA376" i="21" s="1"/>
  <c r="AR385" i="21"/>
  <c r="AV385" i="21"/>
  <c r="T45" i="16"/>
  <c r="U391" i="21" s="1"/>
  <c r="Y391" i="21" s="1"/>
  <c r="Z391" i="21" s="1"/>
  <c r="AA391" i="21" s="1"/>
  <c r="AV394" i="21"/>
  <c r="AR394" i="21"/>
  <c r="T54" i="16"/>
  <c r="U400" i="21" s="1"/>
  <c r="Y400" i="21" s="1"/>
  <c r="Z400" i="21" s="1"/>
  <c r="AA400" i="21" s="1"/>
  <c r="AR403" i="21"/>
  <c r="AV403" i="21"/>
  <c r="AR418" i="21"/>
  <c r="AV418" i="21"/>
  <c r="AR430" i="21"/>
  <c r="AV430" i="21"/>
  <c r="R41" i="18"/>
  <c r="S437" i="21" s="1"/>
  <c r="R53" i="18"/>
  <c r="S449" i="21" s="1"/>
  <c r="AR434" i="21"/>
  <c r="AV434" i="21"/>
  <c r="AR439" i="21"/>
  <c r="AV439" i="21"/>
  <c r="AR456" i="21"/>
  <c r="AV456" i="21"/>
  <c r="Q39" i="19"/>
  <c r="Q42" i="19"/>
  <c r="Q45" i="19"/>
  <c r="Q48" i="19"/>
  <c r="Q51" i="19"/>
  <c r="Q54" i="19"/>
  <c r="Q57" i="19"/>
  <c r="Q60" i="19"/>
  <c r="R481" i="21" s="1"/>
  <c r="T47" i="19"/>
  <c r="U468" i="21" s="1"/>
  <c r="Y468" i="21" s="1"/>
  <c r="Z468" i="21" s="1"/>
  <c r="AA468" i="21" s="1"/>
  <c r="T57" i="19"/>
  <c r="U478" i="21" s="1"/>
  <c r="Y478" i="21" s="1"/>
  <c r="Z478" i="21" s="1"/>
  <c r="AA478" i="21" s="1"/>
  <c r="G462" i="22"/>
  <c r="CX75" i="19"/>
  <c r="J462" i="22" s="1"/>
  <c r="M462" i="22" s="1"/>
  <c r="N462" i="22" s="1"/>
  <c r="O462" i="22" s="1"/>
  <c r="AV202" i="21"/>
  <c r="AR202" i="21"/>
  <c r="T58" i="8"/>
  <c r="U204" i="21" s="1"/>
  <c r="Y204" i="21" s="1"/>
  <c r="Z204" i="21" s="1"/>
  <c r="AA204" i="21" s="1"/>
  <c r="CX72" i="8"/>
  <c r="J184" i="22" s="1"/>
  <c r="M184" i="22" s="1"/>
  <c r="N184" i="22" s="1"/>
  <c r="O184" i="22" s="1"/>
  <c r="T51" i="9"/>
  <c r="U222" i="21" s="1"/>
  <c r="Y222" i="21" s="1"/>
  <c r="Z222" i="21" s="1"/>
  <c r="AA222" i="21" s="1"/>
  <c r="H62" i="9"/>
  <c r="T38" i="10"/>
  <c r="U234" i="21" s="1"/>
  <c r="Y234" i="21" s="1"/>
  <c r="Z234" i="21" s="1"/>
  <c r="AA234" i="21" s="1"/>
  <c r="AR242" i="21"/>
  <c r="AV242" i="21"/>
  <c r="T50" i="10"/>
  <c r="U246" i="21" s="1"/>
  <c r="Y246" i="21" s="1"/>
  <c r="Z246" i="21" s="1"/>
  <c r="AA246" i="21" s="1"/>
  <c r="AR254" i="21"/>
  <c r="AV254" i="21"/>
  <c r="CX74" i="10"/>
  <c r="J236" i="22" s="1"/>
  <c r="M236" i="22" s="1"/>
  <c r="N236" i="22" s="1"/>
  <c r="O236" i="22" s="1"/>
  <c r="AV261" i="21"/>
  <c r="AR261" i="21"/>
  <c r="AV266" i="21"/>
  <c r="AR266" i="21"/>
  <c r="AV271" i="21"/>
  <c r="AR271" i="21"/>
  <c r="CX70" i="11"/>
  <c r="J257" i="22" s="1"/>
  <c r="M257" i="22" s="1"/>
  <c r="N257" i="22" s="1"/>
  <c r="O257" i="22" s="1"/>
  <c r="CX81" i="11"/>
  <c r="J268" i="22" s="1"/>
  <c r="M268" i="22" s="1"/>
  <c r="N268" i="22" s="1"/>
  <c r="O268" i="22" s="1"/>
  <c r="AV295" i="21"/>
  <c r="AR295" i="21"/>
  <c r="AR300" i="21"/>
  <c r="AV300" i="21"/>
  <c r="CT66" i="12"/>
  <c r="F278" i="22" s="1"/>
  <c r="Y278" i="22" s="1"/>
  <c r="Z278" i="22" s="1"/>
  <c r="AA278" i="22" s="1"/>
  <c r="CX79" i="12"/>
  <c r="J291" i="22" s="1"/>
  <c r="M291" i="22" s="1"/>
  <c r="N291" i="22" s="1"/>
  <c r="O291" i="22" s="1"/>
  <c r="AI33" i="13"/>
  <c r="AV311" i="21"/>
  <c r="AR311" i="21"/>
  <c r="T44" i="13"/>
  <c r="U315" i="21" s="1"/>
  <c r="Y315" i="21" s="1"/>
  <c r="Z315" i="21" s="1"/>
  <c r="AA315" i="21" s="1"/>
  <c r="AR323" i="21"/>
  <c r="AV323" i="21"/>
  <c r="T56" i="13"/>
  <c r="U327" i="21" s="1"/>
  <c r="Y327" i="21" s="1"/>
  <c r="Z327" i="21" s="1"/>
  <c r="AA327" i="21" s="1"/>
  <c r="CX90" i="13"/>
  <c r="J327" i="22" s="1"/>
  <c r="M327" i="22" s="1"/>
  <c r="N327" i="22" s="1"/>
  <c r="O327" i="22" s="1"/>
  <c r="R38" i="14"/>
  <c r="S334" i="21" s="1"/>
  <c r="R41" i="14"/>
  <c r="S337" i="21" s="1"/>
  <c r="R44" i="14"/>
  <c r="S340" i="21" s="1"/>
  <c r="R47" i="14"/>
  <c r="S343" i="21" s="1"/>
  <c r="R50" i="14"/>
  <c r="S346" i="21" s="1"/>
  <c r="R53" i="14"/>
  <c r="S349" i="21" s="1"/>
  <c r="R56" i="14"/>
  <c r="S352" i="21" s="1"/>
  <c r="R59" i="14"/>
  <c r="S355" i="21" s="1"/>
  <c r="AR334" i="21"/>
  <c r="AV334" i="21"/>
  <c r="AV347" i="21"/>
  <c r="AR347" i="21"/>
  <c r="AV352" i="21"/>
  <c r="AR352" i="21"/>
  <c r="AR362" i="21"/>
  <c r="AV362" i="21"/>
  <c r="AR367" i="21"/>
  <c r="AV367" i="21"/>
  <c r="AR372" i="21"/>
  <c r="AV372" i="21"/>
  <c r="AR377" i="21"/>
  <c r="AV377" i="21"/>
  <c r="T60" i="15"/>
  <c r="U381" i="21" s="1"/>
  <c r="Y381" i="21" s="1"/>
  <c r="Z381" i="21" s="1"/>
  <c r="AA381" i="21" s="1"/>
  <c r="AV383" i="21"/>
  <c r="AR383" i="21"/>
  <c r="AV392" i="21"/>
  <c r="AR392" i="21"/>
  <c r="AV401" i="21"/>
  <c r="AR401" i="21"/>
  <c r="AV411" i="21"/>
  <c r="AR411" i="21"/>
  <c r="T44" i="17"/>
  <c r="U415" i="21" s="1"/>
  <c r="Y415" i="21" s="1"/>
  <c r="Z415" i="21" s="1"/>
  <c r="AA415" i="21" s="1"/>
  <c r="AV423" i="21"/>
  <c r="AR423" i="21"/>
  <c r="T56" i="17"/>
  <c r="U427" i="21" s="1"/>
  <c r="Y427" i="21" s="1"/>
  <c r="Z427" i="21" s="1"/>
  <c r="AA427" i="21" s="1"/>
  <c r="AR444" i="21"/>
  <c r="AV444" i="21"/>
  <c r="T52" i="18"/>
  <c r="U448" i="21" s="1"/>
  <c r="Y448" i="21" s="1"/>
  <c r="Z448" i="21" s="1"/>
  <c r="AA448" i="21" s="1"/>
  <c r="T57" i="18"/>
  <c r="U453" i="21" s="1"/>
  <c r="Y453" i="21" s="1"/>
  <c r="Z453" i="21" s="1"/>
  <c r="AA453" i="21" s="1"/>
  <c r="R42" i="19"/>
  <c r="S463" i="21" s="1"/>
  <c r="R45" i="19"/>
  <c r="S466" i="21" s="1"/>
  <c r="R48" i="19"/>
  <c r="S469" i="21" s="1"/>
  <c r="R51" i="19"/>
  <c r="S472" i="21" s="1"/>
  <c r="R54" i="19"/>
  <c r="S475" i="21" s="1"/>
  <c r="R57" i="19"/>
  <c r="S478" i="21" s="1"/>
  <c r="R60" i="19"/>
  <c r="S481" i="21" s="1"/>
  <c r="J458" i="21"/>
  <c r="AK458" i="21" s="1"/>
  <c r="AL458" i="21" s="1"/>
  <c r="AM458" i="21" s="1"/>
  <c r="I62" i="19"/>
  <c r="AR469" i="21"/>
  <c r="AV469" i="21"/>
  <c r="F481" i="21"/>
  <c r="AO481" i="21" s="1"/>
  <c r="AP481" i="21" s="1"/>
  <c r="AQ481" i="21" s="1"/>
  <c r="T60" i="19"/>
  <c r="U481" i="21" s="1"/>
  <c r="Y481" i="21" s="1"/>
  <c r="Z481" i="21" s="1"/>
  <c r="AA481" i="21" s="1"/>
  <c r="AV169" i="21"/>
  <c r="AV213" i="21"/>
  <c r="AR213" i="21"/>
  <c r="AR218" i="21"/>
  <c r="AV218" i="21"/>
  <c r="AR223" i="21"/>
  <c r="AV223" i="21"/>
  <c r="AV228" i="21"/>
  <c r="AR228" i="21"/>
  <c r="AV235" i="21"/>
  <c r="AR235" i="21"/>
  <c r="AR247" i="21"/>
  <c r="AV247" i="21"/>
  <c r="T52" i="11"/>
  <c r="U273" i="21" s="1"/>
  <c r="Y273" i="21" s="1"/>
  <c r="Z273" i="21" s="1"/>
  <c r="AA273" i="21" s="1"/>
  <c r="AR283" i="21"/>
  <c r="AV283" i="21"/>
  <c r="AV288" i="21"/>
  <c r="AR288" i="21"/>
  <c r="T51" i="12"/>
  <c r="U297" i="21" s="1"/>
  <c r="Y297" i="21" s="1"/>
  <c r="Z297" i="21" s="1"/>
  <c r="AA297" i="21" s="1"/>
  <c r="AR305" i="21"/>
  <c r="AV305" i="21"/>
  <c r="AV316" i="21"/>
  <c r="AR316" i="21"/>
  <c r="AR328" i="21"/>
  <c r="AV328" i="21"/>
  <c r="T40" i="14"/>
  <c r="U336" i="21" s="1"/>
  <c r="Y336" i="21" s="1"/>
  <c r="Z336" i="21" s="1"/>
  <c r="AA336" i="21" s="1"/>
  <c r="AR342" i="21"/>
  <c r="AV342" i="21"/>
  <c r="T58" i="14"/>
  <c r="U354" i="21" s="1"/>
  <c r="Y354" i="21" s="1"/>
  <c r="Z354" i="21" s="1"/>
  <c r="AA354" i="21" s="1"/>
  <c r="T43" i="15"/>
  <c r="U364" i="21" s="1"/>
  <c r="Y364" i="21" s="1"/>
  <c r="Z364" i="21" s="1"/>
  <c r="AA364" i="21" s="1"/>
  <c r="AV382" i="21"/>
  <c r="AR382" i="21"/>
  <c r="T37" i="17"/>
  <c r="U408" i="21" s="1"/>
  <c r="Y408" i="21" s="1"/>
  <c r="Z408" i="21" s="1"/>
  <c r="AA408" i="21" s="1"/>
  <c r="AV416" i="21"/>
  <c r="AR416" i="21"/>
  <c r="T49" i="17"/>
  <c r="U420" i="21" s="1"/>
  <c r="Y420" i="21" s="1"/>
  <c r="Z420" i="21" s="1"/>
  <c r="AA420" i="21" s="1"/>
  <c r="AV428" i="21"/>
  <c r="AR428" i="21"/>
  <c r="T61" i="17"/>
  <c r="U432" i="21" s="1"/>
  <c r="Y432" i="21" s="1"/>
  <c r="Z432" i="21" s="1"/>
  <c r="AA432" i="21" s="1"/>
  <c r="T40" i="18"/>
  <c r="U436" i="21" s="1"/>
  <c r="Y436" i="21" s="1"/>
  <c r="Z436" i="21" s="1"/>
  <c r="AA436" i="21" s="1"/>
  <c r="T45" i="18"/>
  <c r="U441" i="21" s="1"/>
  <c r="Y441" i="21" s="1"/>
  <c r="Z441" i="21" s="1"/>
  <c r="AA441" i="21" s="1"/>
  <c r="AR449" i="21"/>
  <c r="AV449" i="21"/>
  <c r="AV454" i="21"/>
  <c r="AR454" i="21"/>
  <c r="T38" i="19"/>
  <c r="U459" i="21" s="1"/>
  <c r="Y459" i="21" s="1"/>
  <c r="Z459" i="21" s="1"/>
  <c r="AA459" i="21" s="1"/>
  <c r="AR462" i="21"/>
  <c r="AV462" i="21"/>
  <c r="T45" i="19"/>
  <c r="U466" i="21" s="1"/>
  <c r="Y466" i="21" s="1"/>
  <c r="Z466" i="21" s="1"/>
  <c r="AA466" i="21" s="1"/>
  <c r="AR472" i="21"/>
  <c r="AV472" i="21"/>
  <c r="G453" i="22"/>
  <c r="CX66" i="19"/>
  <c r="J453" i="22" s="1"/>
  <c r="M453" i="22" s="1"/>
  <c r="N453" i="22" s="1"/>
  <c r="O453" i="22" s="1"/>
  <c r="Q33" i="9"/>
  <c r="AR208" i="21"/>
  <c r="AV208" i="21"/>
  <c r="T54" i="9"/>
  <c r="U225" i="21" s="1"/>
  <c r="Y225" i="21" s="1"/>
  <c r="Z225" i="21" s="1"/>
  <c r="AA225" i="21" s="1"/>
  <c r="AR240" i="21"/>
  <c r="AV240" i="21"/>
  <c r="AV252" i="21"/>
  <c r="AR252" i="21"/>
  <c r="T37" i="11"/>
  <c r="U258" i="21" s="1"/>
  <c r="Y258" i="21" s="1"/>
  <c r="Z258" i="21" s="1"/>
  <c r="AA258" i="21" s="1"/>
  <c r="AR264" i="21"/>
  <c r="AV264" i="21"/>
  <c r="AV269" i="21"/>
  <c r="AR269" i="21"/>
  <c r="AR274" i="21"/>
  <c r="AV274" i="21"/>
  <c r="AV279" i="21"/>
  <c r="AR279" i="21"/>
  <c r="T39" i="12"/>
  <c r="U285" i="21" s="1"/>
  <c r="Y285" i="21" s="1"/>
  <c r="Z285" i="21" s="1"/>
  <c r="AA285" i="21" s="1"/>
  <c r="AR293" i="21"/>
  <c r="AV293" i="21"/>
  <c r="AR298" i="21"/>
  <c r="AV298" i="21"/>
  <c r="AV309" i="21"/>
  <c r="AR309" i="21"/>
  <c r="AV321" i="21"/>
  <c r="AR321" i="21"/>
  <c r="C62" i="13"/>
  <c r="AR337" i="21"/>
  <c r="AV337" i="21"/>
  <c r="AV350" i="21"/>
  <c r="AR350" i="21"/>
  <c r="AV355" i="21"/>
  <c r="AR355" i="21"/>
  <c r="AR360" i="21"/>
  <c r="AV360" i="21"/>
  <c r="AV365" i="21"/>
  <c r="AR365" i="21"/>
  <c r="T48" i="15"/>
  <c r="U369" i="21" s="1"/>
  <c r="Y369" i="21" s="1"/>
  <c r="Z369" i="21" s="1"/>
  <c r="AA369" i="21" s="1"/>
  <c r="AR375" i="21"/>
  <c r="AV375" i="21"/>
  <c r="T58" i="15"/>
  <c r="U379" i="21" s="1"/>
  <c r="Y379" i="21" s="1"/>
  <c r="Z379" i="21" s="1"/>
  <c r="AA379" i="21" s="1"/>
  <c r="AI33" i="16"/>
  <c r="T41" i="16"/>
  <c r="U387" i="21" s="1"/>
  <c r="Y387" i="21" s="1"/>
  <c r="Z387" i="21" s="1"/>
  <c r="AA387" i="21" s="1"/>
  <c r="AV390" i="21"/>
  <c r="AR390" i="21"/>
  <c r="T50" i="16"/>
  <c r="U396" i="21" s="1"/>
  <c r="Y396" i="21" s="1"/>
  <c r="Z396" i="21" s="1"/>
  <c r="AA396" i="21" s="1"/>
  <c r="AR399" i="21"/>
  <c r="AV399" i="21"/>
  <c r="T59" i="16"/>
  <c r="U405" i="21" s="1"/>
  <c r="Y405" i="21" s="1"/>
  <c r="Z405" i="21" s="1"/>
  <c r="AA405" i="21" s="1"/>
  <c r="I62" i="16"/>
  <c r="AR409" i="21"/>
  <c r="AV409" i="21"/>
  <c r="AV421" i="21"/>
  <c r="AR421" i="21"/>
  <c r="D62" i="17"/>
  <c r="AR437" i="21"/>
  <c r="AV437" i="21"/>
  <c r="AV442" i="21"/>
  <c r="AR442" i="21"/>
  <c r="T55" i="18"/>
  <c r="U451" i="21" s="1"/>
  <c r="Y451" i="21" s="1"/>
  <c r="Z451" i="21" s="1"/>
  <c r="AA451" i="21" s="1"/>
  <c r="AR460" i="21"/>
  <c r="AV460" i="21"/>
  <c r="AR467" i="21"/>
  <c r="AV467" i="21"/>
  <c r="AV477" i="21"/>
  <c r="AR477" i="21"/>
  <c r="T44" i="20"/>
  <c r="U490" i="21" s="1"/>
  <c r="Y490" i="21" s="1"/>
  <c r="Z490" i="21" s="1"/>
  <c r="AA490" i="21" s="1"/>
  <c r="AR197" i="21"/>
  <c r="T39" i="9"/>
  <c r="U210" i="21" s="1"/>
  <c r="Y210" i="21" s="1"/>
  <c r="Z210" i="21" s="1"/>
  <c r="AA210" i="21" s="1"/>
  <c r="AV221" i="21"/>
  <c r="AR221" i="21"/>
  <c r="AV226" i="21"/>
  <c r="AR226" i="21"/>
  <c r="AR233" i="21"/>
  <c r="AV233" i="21"/>
  <c r="T41" i="10"/>
  <c r="U237" i="21" s="1"/>
  <c r="Y237" i="21" s="1"/>
  <c r="Z237" i="21" s="1"/>
  <c r="AA237" i="21" s="1"/>
  <c r="AR245" i="21"/>
  <c r="AV245" i="21"/>
  <c r="T53" i="10"/>
  <c r="U249" i="21" s="1"/>
  <c r="Y249" i="21" s="1"/>
  <c r="Z249" i="21" s="1"/>
  <c r="AA249" i="21" s="1"/>
  <c r="AV257" i="21"/>
  <c r="AR257" i="21"/>
  <c r="AV259" i="21"/>
  <c r="AR259" i="21"/>
  <c r="T55" i="11"/>
  <c r="U276" i="21" s="1"/>
  <c r="Y276" i="21" s="1"/>
  <c r="Z276" i="21" s="1"/>
  <c r="AA276" i="21" s="1"/>
  <c r="AH33" i="12"/>
  <c r="AR286" i="21"/>
  <c r="AV286" i="21"/>
  <c r="AR303" i="21"/>
  <c r="AV303" i="21"/>
  <c r="CT82" i="12"/>
  <c r="F294" i="22" s="1"/>
  <c r="Y294" i="22" s="1"/>
  <c r="Z294" i="22" s="1"/>
  <c r="AA294" i="22" s="1"/>
  <c r="AH33" i="13"/>
  <c r="AV314" i="21"/>
  <c r="AR314" i="21"/>
  <c r="T47" i="13"/>
  <c r="U318" i="21" s="1"/>
  <c r="Y318" i="21" s="1"/>
  <c r="Z318" i="21" s="1"/>
  <c r="AA318" i="21" s="1"/>
  <c r="AR326" i="21"/>
  <c r="AV326" i="21"/>
  <c r="T59" i="13"/>
  <c r="U330" i="21" s="1"/>
  <c r="Y330" i="21" s="1"/>
  <c r="Z330" i="21" s="1"/>
  <c r="AA330" i="21" s="1"/>
  <c r="L62" i="13"/>
  <c r="CX82" i="13"/>
  <c r="J319" i="22" s="1"/>
  <c r="M319" i="22" s="1"/>
  <c r="N319" i="22" s="1"/>
  <c r="O319" i="22" s="1"/>
  <c r="CT86" i="13"/>
  <c r="F323" i="22" s="1"/>
  <c r="Y323" i="22" s="1"/>
  <c r="Z323" i="22" s="1"/>
  <c r="AA323" i="22" s="1"/>
  <c r="T43" i="14"/>
  <c r="U339" i="21" s="1"/>
  <c r="Y339" i="21" s="1"/>
  <c r="Z339" i="21" s="1"/>
  <c r="AA339" i="21" s="1"/>
  <c r="AR345" i="21"/>
  <c r="AV345" i="21"/>
  <c r="T61" i="14"/>
  <c r="U357" i="21" s="1"/>
  <c r="Y357" i="21" s="1"/>
  <c r="Z357" i="21" s="1"/>
  <c r="AA357" i="21" s="1"/>
  <c r="Q39" i="15"/>
  <c r="Q42" i="15"/>
  <c r="Q45" i="15"/>
  <c r="Q48" i="15"/>
  <c r="R369" i="21" s="1"/>
  <c r="Q51" i="15"/>
  <c r="Q54" i="15"/>
  <c r="AR370" i="21"/>
  <c r="AV370" i="21"/>
  <c r="AV380" i="21"/>
  <c r="AR380" i="21"/>
  <c r="T39" i="16"/>
  <c r="U385" i="21" s="1"/>
  <c r="Y385" i="21" s="1"/>
  <c r="Z385" i="21" s="1"/>
  <c r="AA385" i="21" s="1"/>
  <c r="AV388" i="21"/>
  <c r="AR388" i="21"/>
  <c r="T48" i="16"/>
  <c r="U394" i="21" s="1"/>
  <c r="Y394" i="21" s="1"/>
  <c r="Z394" i="21" s="1"/>
  <c r="AA394" i="21" s="1"/>
  <c r="AV397" i="21"/>
  <c r="AR397" i="21"/>
  <c r="T57" i="16"/>
  <c r="U403" i="21" s="1"/>
  <c r="Y403" i="21" s="1"/>
  <c r="Z403" i="21" s="1"/>
  <c r="AA403" i="21" s="1"/>
  <c r="AV406" i="21"/>
  <c r="AR406" i="21"/>
  <c r="L62" i="16"/>
  <c r="AR414" i="21"/>
  <c r="AV414" i="21"/>
  <c r="T47" i="17"/>
  <c r="U418" i="21" s="1"/>
  <c r="Y418" i="21" s="1"/>
  <c r="Z418" i="21" s="1"/>
  <c r="AA418" i="21" s="1"/>
  <c r="AR426" i="21"/>
  <c r="AV426" i="21"/>
  <c r="T59" i="17"/>
  <c r="U430" i="21" s="1"/>
  <c r="Y430" i="21" s="1"/>
  <c r="Z430" i="21" s="1"/>
  <c r="AA430" i="21" s="1"/>
  <c r="M62" i="17"/>
  <c r="R51" i="18"/>
  <c r="S447" i="21" s="1"/>
  <c r="R54" i="18"/>
  <c r="S450" i="21" s="1"/>
  <c r="R57" i="18"/>
  <c r="S453" i="21" s="1"/>
  <c r="R60" i="18"/>
  <c r="S456" i="21" s="1"/>
  <c r="T43" i="18"/>
  <c r="U439" i="21" s="1"/>
  <c r="Y439" i="21" s="1"/>
  <c r="Z439" i="21" s="1"/>
  <c r="AA439" i="21" s="1"/>
  <c r="AR447" i="21"/>
  <c r="AV447" i="21"/>
  <c r="AR452" i="21"/>
  <c r="AV452" i="21"/>
  <c r="T60" i="18"/>
  <c r="U456" i="21" s="1"/>
  <c r="Y456" i="21" s="1"/>
  <c r="Z456" i="21" s="1"/>
  <c r="AA456" i="21" s="1"/>
  <c r="Q37" i="19"/>
  <c r="R458" i="21" s="1"/>
  <c r="Q46" i="19"/>
  <c r="R467" i="21" s="1"/>
  <c r="Q49" i="19"/>
  <c r="R470" i="21" s="1"/>
  <c r="Q52" i="19"/>
  <c r="R473" i="21" s="1"/>
  <c r="Q55" i="19"/>
  <c r="R476" i="21" s="1"/>
  <c r="Q58" i="19"/>
  <c r="R479" i="21" s="1"/>
  <c r="Q61" i="19"/>
  <c r="R482" i="21" s="1"/>
  <c r="T53" i="19"/>
  <c r="U474" i="21" s="1"/>
  <c r="Y474" i="21" s="1"/>
  <c r="Z474" i="21" s="1"/>
  <c r="AA474" i="21" s="1"/>
  <c r="AV181" i="21"/>
  <c r="AR181" i="21"/>
  <c r="K9" i="23"/>
  <c r="M9" i="23" s="1"/>
  <c r="AV198" i="21"/>
  <c r="AR198" i="21"/>
  <c r="AV203" i="21"/>
  <c r="AR203" i="21"/>
  <c r="AH33" i="9"/>
  <c r="Q40" i="9"/>
  <c r="Q46" i="9"/>
  <c r="Q49" i="9"/>
  <c r="Q52" i="9"/>
  <c r="Q58" i="9"/>
  <c r="Q61" i="9"/>
  <c r="AV211" i="21"/>
  <c r="AR211" i="21"/>
  <c r="AV216" i="21"/>
  <c r="AR216" i="21"/>
  <c r="CT68" i="9"/>
  <c r="F205" i="22" s="1"/>
  <c r="Y205" i="22" s="1"/>
  <c r="Z205" i="22" s="1"/>
  <c r="AA205" i="22" s="1"/>
  <c r="CX70" i="9"/>
  <c r="J207" i="22" s="1"/>
  <c r="M207" i="22" s="1"/>
  <c r="N207" i="22" s="1"/>
  <c r="O207" i="22" s="1"/>
  <c r="CX86" i="9"/>
  <c r="J223" i="22" s="1"/>
  <c r="M223" i="22" s="1"/>
  <c r="N223" i="22" s="1"/>
  <c r="O223" i="22" s="1"/>
  <c r="AV238" i="21"/>
  <c r="AR238" i="21"/>
  <c r="T40" i="11"/>
  <c r="U261" i="21" s="1"/>
  <c r="Y261" i="21" s="1"/>
  <c r="Z261" i="21" s="1"/>
  <c r="AA261" i="21" s="1"/>
  <c r="AR272" i="21"/>
  <c r="AV272" i="21"/>
  <c r="AV277" i="21"/>
  <c r="AR277" i="21"/>
  <c r="AV282" i="21"/>
  <c r="AR282" i="21"/>
  <c r="CX86" i="11"/>
  <c r="J273" i="22" s="1"/>
  <c r="M273" i="22" s="1"/>
  <c r="N273" i="22" s="1"/>
  <c r="O273" i="22" s="1"/>
  <c r="AI33" i="12"/>
  <c r="AR291" i="21"/>
  <c r="AV291" i="21"/>
  <c r="T54" i="12"/>
  <c r="U300" i="21" s="1"/>
  <c r="Y300" i="21" s="1"/>
  <c r="Z300" i="21" s="1"/>
  <c r="AA300" i="21" s="1"/>
  <c r="H62" i="12"/>
  <c r="CX66" i="12"/>
  <c r="J278" i="22" s="1"/>
  <c r="M278" i="22" s="1"/>
  <c r="N278" i="22" s="1"/>
  <c r="O278" i="22" s="1"/>
  <c r="AR319" i="21"/>
  <c r="AV319" i="21"/>
  <c r="AV331" i="21"/>
  <c r="AR331" i="21"/>
  <c r="O62" i="13"/>
  <c r="CT74" i="13"/>
  <c r="F311" i="22" s="1"/>
  <c r="Y311" i="22" s="1"/>
  <c r="Z311" i="22" s="1"/>
  <c r="AA311" i="22" s="1"/>
  <c r="CX88" i="13"/>
  <c r="J325" i="22" s="1"/>
  <c r="M325" i="22" s="1"/>
  <c r="N325" i="22" s="1"/>
  <c r="O325" i="22" s="1"/>
  <c r="AV335" i="21"/>
  <c r="AR335" i="21"/>
  <c r="AV340" i="21"/>
  <c r="AR340" i="21"/>
  <c r="AV353" i="21"/>
  <c r="AR353" i="21"/>
  <c r="D62" i="14"/>
  <c r="CX71" i="14"/>
  <c r="J333" i="22" s="1"/>
  <c r="M333" i="22" s="1"/>
  <c r="N333" i="22" s="1"/>
  <c r="O333" i="22" s="1"/>
  <c r="CX82" i="14"/>
  <c r="J344" i="22" s="1"/>
  <c r="M344" i="22" s="1"/>
  <c r="N344" i="22" s="1"/>
  <c r="O344" i="22" s="1"/>
  <c r="R39" i="15"/>
  <c r="S360" i="21" s="1"/>
  <c r="R42" i="15"/>
  <c r="S363" i="21" s="1"/>
  <c r="R45" i="15"/>
  <c r="S366" i="21" s="1"/>
  <c r="R48" i="15"/>
  <c r="S369" i="21" s="1"/>
  <c r="R51" i="15"/>
  <c r="S372" i="21" s="1"/>
  <c r="R54" i="15"/>
  <c r="S375" i="21" s="1"/>
  <c r="R57" i="15"/>
  <c r="S378" i="21" s="1"/>
  <c r="AV363" i="21"/>
  <c r="AR363" i="21"/>
  <c r="T46" i="15"/>
  <c r="U367" i="21" s="1"/>
  <c r="Y367" i="21" s="1"/>
  <c r="Z367" i="21" s="1"/>
  <c r="AA367" i="21" s="1"/>
  <c r="T51" i="15"/>
  <c r="U372" i="21" s="1"/>
  <c r="Y372" i="21" s="1"/>
  <c r="Z372" i="21" s="1"/>
  <c r="AA372" i="21" s="1"/>
  <c r="CX67" i="15"/>
  <c r="J354" i="22" s="1"/>
  <c r="M354" i="22" s="1"/>
  <c r="N354" i="22" s="1"/>
  <c r="O354" i="22" s="1"/>
  <c r="CT83" i="15"/>
  <c r="F370" i="22" s="1"/>
  <c r="Y370" i="22" s="1"/>
  <c r="Z370" i="22" s="1"/>
  <c r="AA370" i="22" s="1"/>
  <c r="CX90" i="15"/>
  <c r="J377" i="22" s="1"/>
  <c r="M377" i="22" s="1"/>
  <c r="N377" i="22" s="1"/>
  <c r="O377" i="22" s="1"/>
  <c r="R38" i="16"/>
  <c r="S384" i="21" s="1"/>
  <c r="R41" i="16"/>
  <c r="S387" i="21" s="1"/>
  <c r="R44" i="16"/>
  <c r="S390" i="21" s="1"/>
  <c r="R47" i="16"/>
  <c r="S393" i="21" s="1"/>
  <c r="R50" i="16"/>
  <c r="S396" i="21" s="1"/>
  <c r="R53" i="16"/>
  <c r="S399" i="21" s="1"/>
  <c r="R56" i="16"/>
  <c r="S402" i="21" s="1"/>
  <c r="R59" i="16"/>
  <c r="S405" i="21" s="1"/>
  <c r="Q37" i="16"/>
  <c r="R383" i="21" s="1"/>
  <c r="AR386" i="21"/>
  <c r="AV386" i="21"/>
  <c r="AV395" i="21"/>
  <c r="AR395" i="21"/>
  <c r="AR404" i="21"/>
  <c r="AV404" i="21"/>
  <c r="T40" i="17"/>
  <c r="U411" i="21" s="1"/>
  <c r="Y411" i="21" s="1"/>
  <c r="Z411" i="21" s="1"/>
  <c r="AA411" i="21" s="1"/>
  <c r="AR419" i="21"/>
  <c r="AV419" i="21"/>
  <c r="T52" i="17"/>
  <c r="U423" i="21" s="1"/>
  <c r="Y423" i="21" s="1"/>
  <c r="Z423" i="21" s="1"/>
  <c r="AA423" i="21" s="1"/>
  <c r="AV431" i="21"/>
  <c r="AR431" i="21"/>
  <c r="P62" i="17"/>
  <c r="CX82" i="17"/>
  <c r="J419" i="22" s="1"/>
  <c r="M419" i="22" s="1"/>
  <c r="N419" i="22" s="1"/>
  <c r="O419" i="22" s="1"/>
  <c r="Q39" i="18"/>
  <c r="R435" i="21" s="1"/>
  <c r="Q42" i="18"/>
  <c r="Q45" i="18"/>
  <c r="AR435" i="21"/>
  <c r="AV435" i="21"/>
  <c r="AR440" i="21"/>
  <c r="AV440" i="21"/>
  <c r="T48" i="18"/>
  <c r="U444" i="21" s="1"/>
  <c r="Y444" i="21" s="1"/>
  <c r="Z444" i="21" s="1"/>
  <c r="AA444" i="21" s="1"/>
  <c r="AV457" i="21"/>
  <c r="AR457" i="21"/>
  <c r="AR458" i="21"/>
  <c r="AV458" i="21"/>
  <c r="T48" i="19"/>
  <c r="U469" i="21" s="1"/>
  <c r="Y469" i="21" s="1"/>
  <c r="Z469" i="21" s="1"/>
  <c r="AA469" i="21" s="1"/>
  <c r="AV475" i="21"/>
  <c r="AR475" i="21"/>
  <c r="AR480" i="21"/>
  <c r="AV480" i="21"/>
  <c r="G465" i="22"/>
  <c r="CX78" i="19"/>
  <c r="J465" i="22" s="1"/>
  <c r="M465" i="22" s="1"/>
  <c r="N465" i="22" s="1"/>
  <c r="O465" i="22" s="1"/>
  <c r="T56" i="20"/>
  <c r="U502" i="21" s="1"/>
  <c r="Y502" i="21" s="1"/>
  <c r="Z502" i="21" s="1"/>
  <c r="AA502" i="21" s="1"/>
  <c r="AV231" i="21"/>
  <c r="R54" i="7"/>
  <c r="S175" i="21" s="1"/>
  <c r="R57" i="7"/>
  <c r="S178" i="21" s="1"/>
  <c r="R60" i="7"/>
  <c r="S181" i="21" s="1"/>
  <c r="AV162" i="21"/>
  <c r="AR162" i="21"/>
  <c r="AR174" i="21"/>
  <c r="AV174" i="21"/>
  <c r="AV190" i="21"/>
  <c r="AR190" i="21"/>
  <c r="AR206" i="21"/>
  <c r="AV206" i="21"/>
  <c r="AI33" i="9"/>
  <c r="T42" i="9"/>
  <c r="U213" i="21" s="1"/>
  <c r="Y213" i="21" s="1"/>
  <c r="Z213" i="21" s="1"/>
  <c r="AA213" i="21" s="1"/>
  <c r="AV224" i="21"/>
  <c r="AR224" i="21"/>
  <c r="T57" i="9"/>
  <c r="U228" i="21" s="1"/>
  <c r="Y228" i="21" s="1"/>
  <c r="Z228" i="21" s="1"/>
  <c r="AA228" i="21" s="1"/>
  <c r="AI33" i="10"/>
  <c r="AV243" i="21"/>
  <c r="AR243" i="21"/>
  <c r="AV255" i="21"/>
  <c r="AR255" i="21"/>
  <c r="CX78" i="10"/>
  <c r="J240" i="22" s="1"/>
  <c r="M240" i="22" s="1"/>
  <c r="N240" i="22" s="1"/>
  <c r="O240" i="22" s="1"/>
  <c r="AR262" i="21"/>
  <c r="AV262" i="21"/>
  <c r="AR267" i="21"/>
  <c r="AV267" i="21"/>
  <c r="CX74" i="11"/>
  <c r="J261" i="22" s="1"/>
  <c r="M261" i="22" s="1"/>
  <c r="N261" i="22" s="1"/>
  <c r="O261" i="22" s="1"/>
  <c r="Q33" i="12"/>
  <c r="Q41" i="12"/>
  <c r="Q44" i="12"/>
  <c r="Q47" i="12"/>
  <c r="Q50" i="12"/>
  <c r="Q53" i="12"/>
  <c r="Q56" i="12"/>
  <c r="Q59" i="12"/>
  <c r="T42" i="12"/>
  <c r="U288" i="21" s="1"/>
  <c r="Y288" i="21" s="1"/>
  <c r="Z288" i="21" s="1"/>
  <c r="AA288" i="21" s="1"/>
  <c r="AR296" i="21"/>
  <c r="AV296" i="21"/>
  <c r="AR301" i="21"/>
  <c r="AV301" i="21"/>
  <c r="K62" i="12"/>
  <c r="AR312" i="21"/>
  <c r="AV312" i="21"/>
  <c r="AV324" i="21"/>
  <c r="AR324" i="21"/>
  <c r="CX76" i="13"/>
  <c r="J313" i="22" s="1"/>
  <c r="M313" i="22" s="1"/>
  <c r="N313" i="22" s="1"/>
  <c r="O313" i="22" s="1"/>
  <c r="CX87" i="13"/>
  <c r="J324" i="22" s="1"/>
  <c r="M324" i="22" s="1"/>
  <c r="N324" i="22" s="1"/>
  <c r="O324" i="22" s="1"/>
  <c r="Q39" i="14"/>
  <c r="Q42" i="14"/>
  <c r="Q45" i="14"/>
  <c r="Q48" i="14"/>
  <c r="Q51" i="14"/>
  <c r="Q54" i="14"/>
  <c r="Q57" i="14"/>
  <c r="Q60" i="14"/>
  <c r="T46" i="14"/>
  <c r="U342" i="21" s="1"/>
  <c r="Y342" i="21" s="1"/>
  <c r="Z342" i="21" s="1"/>
  <c r="AA342" i="21" s="1"/>
  <c r="AV348" i="21"/>
  <c r="AR348" i="21"/>
  <c r="P62" i="14"/>
  <c r="CX81" i="14"/>
  <c r="J343" i="22" s="1"/>
  <c r="M343" i="22" s="1"/>
  <c r="N343" i="22" s="1"/>
  <c r="O343" i="22" s="1"/>
  <c r="Q37" i="15"/>
  <c r="Q40" i="15"/>
  <c r="Q43" i="15"/>
  <c r="Q46" i="15"/>
  <c r="Q62" i="15" s="1"/>
  <c r="Q49" i="15"/>
  <c r="Q52" i="15"/>
  <c r="Q55" i="15"/>
  <c r="Q58" i="15"/>
  <c r="Q61" i="15"/>
  <c r="AR358" i="21"/>
  <c r="AV358" i="21"/>
  <c r="AR368" i="21"/>
  <c r="AV368" i="21"/>
  <c r="AV373" i="21"/>
  <c r="AR373" i="21"/>
  <c r="AR378" i="21"/>
  <c r="AV378" i="21"/>
  <c r="T61" i="15"/>
  <c r="U382" i="21" s="1"/>
  <c r="Y382" i="21" s="1"/>
  <c r="Z382" i="21" s="1"/>
  <c r="AA382" i="21" s="1"/>
  <c r="CX78" i="15"/>
  <c r="J365" i="22" s="1"/>
  <c r="M365" i="22" s="1"/>
  <c r="N365" i="22" s="1"/>
  <c r="O365" i="22" s="1"/>
  <c r="CX89" i="15"/>
  <c r="J376" i="22" s="1"/>
  <c r="M376" i="22" s="1"/>
  <c r="N376" i="22" s="1"/>
  <c r="O376" i="22" s="1"/>
  <c r="AV412" i="21"/>
  <c r="AR412" i="21"/>
  <c r="AV424" i="21"/>
  <c r="AR424" i="21"/>
  <c r="CX70" i="17"/>
  <c r="J407" i="22" s="1"/>
  <c r="M407" i="22" s="1"/>
  <c r="N407" i="22" s="1"/>
  <c r="O407" i="22" s="1"/>
  <c r="CX81" i="17"/>
  <c r="J418" i="22" s="1"/>
  <c r="M418" i="22" s="1"/>
  <c r="N418" i="22" s="1"/>
  <c r="O418" i="22" s="1"/>
  <c r="AV445" i="21"/>
  <c r="AR445" i="21"/>
  <c r="AV450" i="21"/>
  <c r="AR450" i="21"/>
  <c r="T58" i="18"/>
  <c r="U454" i="21" s="1"/>
  <c r="Y454" i="21" s="1"/>
  <c r="Z454" i="21" s="1"/>
  <c r="AA454" i="21" s="1"/>
  <c r="AH33" i="19"/>
  <c r="AR463" i="21"/>
  <c r="AV463" i="21"/>
  <c r="T51" i="19"/>
  <c r="U472" i="21" s="1"/>
  <c r="Y472" i="21" s="1"/>
  <c r="Z472" i="21" s="1"/>
  <c r="AA472" i="21" s="1"/>
  <c r="L62" i="19"/>
  <c r="AR250" i="21"/>
  <c r="AR306" i="21"/>
  <c r="AV306" i="21"/>
  <c r="T38" i="13"/>
  <c r="U309" i="21" s="1"/>
  <c r="Y309" i="21" s="1"/>
  <c r="Z309" i="21" s="1"/>
  <c r="AA309" i="21" s="1"/>
  <c r="AV317" i="21"/>
  <c r="AR317" i="21"/>
  <c r="T50" i="13"/>
  <c r="U321" i="21" s="1"/>
  <c r="Y321" i="21" s="1"/>
  <c r="Z321" i="21" s="1"/>
  <c r="AA321" i="21" s="1"/>
  <c r="AR329" i="21"/>
  <c r="AV329" i="21"/>
  <c r="AV338" i="21"/>
  <c r="AR338" i="21"/>
  <c r="AV343" i="21"/>
  <c r="AR343" i="21"/>
  <c r="AR356" i="21"/>
  <c r="AV356" i="21"/>
  <c r="T39" i="15"/>
  <c r="U360" i="21" s="1"/>
  <c r="Y360" i="21" s="1"/>
  <c r="Z360" i="21" s="1"/>
  <c r="AA360" i="21" s="1"/>
  <c r="T54" i="15"/>
  <c r="U375" i="21" s="1"/>
  <c r="Y375" i="21" s="1"/>
  <c r="Z375" i="21" s="1"/>
  <c r="AA375" i="21" s="1"/>
  <c r="E62" i="15"/>
  <c r="AR384" i="21"/>
  <c r="AV384" i="21"/>
  <c r="T44" i="16"/>
  <c r="U390" i="21" s="1"/>
  <c r="Y390" i="21" s="1"/>
  <c r="Z390" i="21" s="1"/>
  <c r="AA390" i="21" s="1"/>
  <c r="AR393" i="21"/>
  <c r="AV393" i="21"/>
  <c r="T53" i="16"/>
  <c r="U399" i="21" s="1"/>
  <c r="Y399" i="21" s="1"/>
  <c r="Z399" i="21" s="1"/>
  <c r="AA399" i="21" s="1"/>
  <c r="AR402" i="21"/>
  <c r="AV402" i="21"/>
  <c r="T38" i="17"/>
  <c r="U409" i="21" s="1"/>
  <c r="Y409" i="21" s="1"/>
  <c r="Z409" i="21" s="1"/>
  <c r="AA409" i="21" s="1"/>
  <c r="AR417" i="21"/>
  <c r="AV417" i="21"/>
  <c r="T50" i="17"/>
  <c r="U421" i="21" s="1"/>
  <c r="Y421" i="21" s="1"/>
  <c r="Z421" i="21" s="1"/>
  <c r="AA421" i="21" s="1"/>
  <c r="AR429" i="21"/>
  <c r="AV429" i="21"/>
  <c r="AV433" i="21"/>
  <c r="AR433" i="21"/>
  <c r="AV438" i="21"/>
  <c r="AR438" i="21"/>
  <c r="T46" i="18"/>
  <c r="U442" i="21" s="1"/>
  <c r="Y442" i="21" s="1"/>
  <c r="Z442" i="21" s="1"/>
  <c r="AA442" i="21" s="1"/>
  <c r="AV455" i="21"/>
  <c r="AR455" i="21"/>
  <c r="T39" i="19"/>
  <c r="U460" i="21" s="1"/>
  <c r="Y460" i="21" s="1"/>
  <c r="Z460" i="21" s="1"/>
  <c r="AA460" i="21" s="1"/>
  <c r="T56" i="19"/>
  <c r="U477" i="21" s="1"/>
  <c r="Y477" i="21" s="1"/>
  <c r="Z477" i="21" s="1"/>
  <c r="AA477" i="21" s="1"/>
  <c r="AV486" i="21"/>
  <c r="AR486" i="21"/>
  <c r="G483" i="22"/>
  <c r="CX71" i="20"/>
  <c r="J483" i="22" s="1"/>
  <c r="M483" i="22" s="1"/>
  <c r="N483" i="22" s="1"/>
  <c r="O483" i="22" s="1"/>
  <c r="CY91" i="7"/>
  <c r="K153" i="22"/>
  <c r="AG153" i="22" s="1"/>
  <c r="AH153" i="22" s="1"/>
  <c r="AI153" i="22" s="1"/>
  <c r="AV188" i="21"/>
  <c r="AR188" i="21"/>
  <c r="AV193" i="21"/>
  <c r="AR193" i="21"/>
  <c r="T49" i="8"/>
  <c r="U195" i="21" s="1"/>
  <c r="Y195" i="21" s="1"/>
  <c r="Z195" i="21" s="1"/>
  <c r="AA195" i="21" s="1"/>
  <c r="AV201" i="21"/>
  <c r="AR201" i="21"/>
  <c r="R33" i="9"/>
  <c r="T60" i="9"/>
  <c r="U231" i="21" s="1"/>
  <c r="Y231" i="21" s="1"/>
  <c r="Z231" i="21" s="1"/>
  <c r="AA231" i="21" s="1"/>
  <c r="CX79" i="9"/>
  <c r="J216" i="22" s="1"/>
  <c r="M216" i="22" s="1"/>
  <c r="N216" i="22" s="1"/>
  <c r="O216" i="22" s="1"/>
  <c r="R38" i="10"/>
  <c r="S234" i="21" s="1"/>
  <c r="R41" i="10"/>
  <c r="S237" i="21" s="1"/>
  <c r="R44" i="10"/>
  <c r="S240" i="21" s="1"/>
  <c r="R47" i="10"/>
  <c r="S243" i="21" s="1"/>
  <c r="R50" i="10"/>
  <c r="S246" i="21" s="1"/>
  <c r="R53" i="10"/>
  <c r="S249" i="21" s="1"/>
  <c r="R56" i="10"/>
  <c r="S252" i="21" s="1"/>
  <c r="R59" i="10"/>
  <c r="S255" i="21" s="1"/>
  <c r="AR241" i="21"/>
  <c r="AV241" i="21"/>
  <c r="AV253" i="21"/>
  <c r="AR253" i="21"/>
  <c r="AV260" i="21"/>
  <c r="AR260" i="21"/>
  <c r="AV265" i="21"/>
  <c r="AR265" i="21"/>
  <c r="AR270" i="21"/>
  <c r="AV270" i="21"/>
  <c r="AV280" i="21"/>
  <c r="AR280" i="21"/>
  <c r="CX78" i="11"/>
  <c r="J265" i="22" s="1"/>
  <c r="M265" i="22" s="1"/>
  <c r="N265" i="22" s="1"/>
  <c r="O265" i="22" s="1"/>
  <c r="AR294" i="21"/>
  <c r="AV294" i="21"/>
  <c r="AV299" i="21"/>
  <c r="AR299" i="21"/>
  <c r="T57" i="12"/>
  <c r="U303" i="21" s="1"/>
  <c r="Y303" i="21" s="1"/>
  <c r="Z303" i="21" s="1"/>
  <c r="AA303" i="21" s="1"/>
  <c r="AR310" i="21"/>
  <c r="AV310" i="21"/>
  <c r="AV322" i="21"/>
  <c r="AR322" i="21"/>
  <c r="AR333" i="21"/>
  <c r="AV333" i="21"/>
  <c r="T49" i="14"/>
  <c r="U345" i="21" s="1"/>
  <c r="Y345" i="21" s="1"/>
  <c r="Z345" i="21" s="1"/>
  <c r="AA345" i="21" s="1"/>
  <c r="AR351" i="21"/>
  <c r="AV351" i="21"/>
  <c r="AV361" i="21"/>
  <c r="AR361" i="21"/>
  <c r="AV366" i="21"/>
  <c r="AR366" i="21"/>
  <c r="T49" i="15"/>
  <c r="U370" i="21" s="1"/>
  <c r="Y370" i="21" s="1"/>
  <c r="Z370" i="21" s="1"/>
  <c r="AA370" i="21" s="1"/>
  <c r="AV376" i="21"/>
  <c r="AR376" i="21"/>
  <c r="H62" i="15"/>
  <c r="T42" i="16"/>
  <c r="U388" i="21" s="1"/>
  <c r="Y388" i="21" s="1"/>
  <c r="Z388" i="21" s="1"/>
  <c r="AA388" i="21" s="1"/>
  <c r="AV391" i="21"/>
  <c r="AR391" i="21"/>
  <c r="T51" i="16"/>
  <c r="U397" i="21" s="1"/>
  <c r="Y397" i="21" s="1"/>
  <c r="Z397" i="21" s="1"/>
  <c r="AA397" i="21" s="1"/>
  <c r="AR400" i="21"/>
  <c r="AV400" i="21"/>
  <c r="T60" i="16"/>
  <c r="U406" i="21" s="1"/>
  <c r="Y406" i="21" s="1"/>
  <c r="Z406" i="21" s="1"/>
  <c r="AA406" i="21" s="1"/>
  <c r="CX87" i="16"/>
  <c r="J399" i="22" s="1"/>
  <c r="M399" i="22" s="1"/>
  <c r="N399" i="22" s="1"/>
  <c r="O399" i="22" s="1"/>
  <c r="T43" i="17"/>
  <c r="U414" i="21" s="1"/>
  <c r="Y414" i="21" s="1"/>
  <c r="Z414" i="21" s="1"/>
  <c r="AA414" i="21" s="1"/>
  <c r="AV422" i="21"/>
  <c r="AR422" i="21"/>
  <c r="T55" i="17"/>
  <c r="U426" i="21" s="1"/>
  <c r="Y426" i="21" s="1"/>
  <c r="Z426" i="21" s="1"/>
  <c r="AA426" i="21" s="1"/>
  <c r="CX87" i="17"/>
  <c r="J424" i="22" s="1"/>
  <c r="M424" i="22" s="1"/>
  <c r="N424" i="22" s="1"/>
  <c r="O424" i="22" s="1"/>
  <c r="AV443" i="21"/>
  <c r="AR443" i="21"/>
  <c r="T51" i="18"/>
  <c r="U447" i="21" s="1"/>
  <c r="Y447" i="21" s="1"/>
  <c r="Z447" i="21" s="1"/>
  <c r="AA447" i="21" s="1"/>
  <c r="AV468" i="21"/>
  <c r="AR468" i="21"/>
  <c r="AR478" i="21"/>
  <c r="AV478" i="21"/>
  <c r="AV196" i="21"/>
  <c r="AR196" i="21"/>
  <c r="T52" i="8"/>
  <c r="U198" i="21" s="1"/>
  <c r="Y198" i="21" s="1"/>
  <c r="Z198" i="21" s="1"/>
  <c r="AA198" i="21" s="1"/>
  <c r="AV204" i="21"/>
  <c r="AR204" i="21"/>
  <c r="AV212" i="21"/>
  <c r="AR212" i="21"/>
  <c r="T45" i="9"/>
  <c r="U216" i="21" s="1"/>
  <c r="Y216" i="21" s="1"/>
  <c r="Z216" i="21" s="1"/>
  <c r="AA216" i="21" s="1"/>
  <c r="AV222" i="21"/>
  <c r="AR222" i="21"/>
  <c r="AV227" i="21"/>
  <c r="AR227" i="21"/>
  <c r="AV232" i="21"/>
  <c r="AR232" i="21"/>
  <c r="Q33" i="10"/>
  <c r="AR234" i="21"/>
  <c r="AV234" i="21"/>
  <c r="AV246" i="21"/>
  <c r="AR246" i="21"/>
  <c r="L62" i="10"/>
  <c r="Q39" i="11"/>
  <c r="Q42" i="11"/>
  <c r="Q45" i="11"/>
  <c r="Q48" i="11"/>
  <c r="Q51" i="11"/>
  <c r="Q54" i="11"/>
  <c r="Q57" i="11"/>
  <c r="Q60" i="11"/>
  <c r="R281" i="21" s="1"/>
  <c r="T61" i="11"/>
  <c r="U282" i="21" s="1"/>
  <c r="Y282" i="21" s="1"/>
  <c r="Z282" i="21" s="1"/>
  <c r="AA282" i="21" s="1"/>
  <c r="AV287" i="21"/>
  <c r="AR287" i="21"/>
  <c r="T45" i="12"/>
  <c r="U291" i="21" s="1"/>
  <c r="Y291" i="21" s="1"/>
  <c r="Z291" i="21" s="1"/>
  <c r="AA291" i="21" s="1"/>
  <c r="AR304" i="21"/>
  <c r="AV304" i="21"/>
  <c r="AR315" i="21"/>
  <c r="AV315" i="21"/>
  <c r="AV327" i="21"/>
  <c r="AR327" i="21"/>
  <c r="R39" i="14"/>
  <c r="S335" i="21" s="1"/>
  <c r="AV341" i="21"/>
  <c r="AR341" i="21"/>
  <c r="AR346" i="21"/>
  <c r="AV346" i="21"/>
  <c r="T42" i="15"/>
  <c r="U363" i="21" s="1"/>
  <c r="Y363" i="21" s="1"/>
  <c r="Z363" i="21" s="1"/>
  <c r="AA363" i="21" s="1"/>
  <c r="AR371" i="21"/>
  <c r="AV371" i="21"/>
  <c r="AR381" i="21"/>
  <c r="AV381" i="21"/>
  <c r="AV389" i="21"/>
  <c r="AR389" i="21"/>
  <c r="AR398" i="21"/>
  <c r="AV398" i="21"/>
  <c r="AV407" i="21"/>
  <c r="AR407" i="21"/>
  <c r="AV415" i="21"/>
  <c r="AR415" i="21"/>
  <c r="AR427" i="21"/>
  <c r="AV427" i="21"/>
  <c r="CX75" i="17"/>
  <c r="J412" i="22" s="1"/>
  <c r="M412" i="22" s="1"/>
  <c r="N412" i="22" s="1"/>
  <c r="O412" i="22" s="1"/>
  <c r="AH33" i="18"/>
  <c r="T39" i="18"/>
  <c r="U435" i="21" s="1"/>
  <c r="Y435" i="21" s="1"/>
  <c r="Z435" i="21" s="1"/>
  <c r="AA435" i="21" s="1"/>
  <c r="AR448" i="21"/>
  <c r="AV448" i="21"/>
  <c r="AV453" i="21"/>
  <c r="AR453" i="21"/>
  <c r="T61" i="18"/>
  <c r="U457" i="21" s="1"/>
  <c r="Y457" i="21" s="1"/>
  <c r="Z457" i="21" s="1"/>
  <c r="AA457" i="21" s="1"/>
  <c r="CX78" i="18"/>
  <c r="J440" i="22" s="1"/>
  <c r="M440" i="22" s="1"/>
  <c r="N440" i="22" s="1"/>
  <c r="O440" i="22" s="1"/>
  <c r="CX90" i="18"/>
  <c r="J452" i="22" s="1"/>
  <c r="M452" i="22" s="1"/>
  <c r="N452" i="22" s="1"/>
  <c r="O452" i="22" s="1"/>
  <c r="R38" i="19"/>
  <c r="S459" i="21" s="1"/>
  <c r="R41" i="19"/>
  <c r="S462" i="21" s="1"/>
  <c r="R44" i="19"/>
  <c r="S465" i="21" s="1"/>
  <c r="R47" i="19"/>
  <c r="S468" i="21" s="1"/>
  <c r="R50" i="19"/>
  <c r="S471" i="21" s="1"/>
  <c r="R53" i="19"/>
  <c r="S474" i="21" s="1"/>
  <c r="R56" i="19"/>
  <c r="S477" i="21" s="1"/>
  <c r="T44" i="19"/>
  <c r="U465" i="21" s="1"/>
  <c r="Y465" i="21" s="1"/>
  <c r="Z465" i="21" s="1"/>
  <c r="AA465" i="21" s="1"/>
  <c r="T54" i="19"/>
  <c r="U475" i="21" s="1"/>
  <c r="Y475" i="21" s="1"/>
  <c r="Z475" i="21" s="1"/>
  <c r="AA475" i="21" s="1"/>
  <c r="AR481" i="21"/>
  <c r="AV481" i="21"/>
  <c r="AR498" i="21"/>
  <c r="AV498" i="21"/>
  <c r="CX70" i="20"/>
  <c r="J482" i="22" s="1"/>
  <c r="M482" i="22" s="1"/>
  <c r="N482" i="22" s="1"/>
  <c r="O482" i="22" s="1"/>
  <c r="CT70" i="20"/>
  <c r="F482" i="22" s="1"/>
  <c r="Y482" i="22" s="1"/>
  <c r="Z482" i="22" s="1"/>
  <c r="AA482" i="22" s="1"/>
  <c r="AV183" i="21"/>
  <c r="AR183" i="21"/>
  <c r="AV191" i="21"/>
  <c r="AR191" i="21"/>
  <c r="U52" i="8"/>
  <c r="V198" i="21" s="1"/>
  <c r="AC198" i="21" s="1"/>
  <c r="AD198" i="21" s="1"/>
  <c r="AE198" i="21" s="1"/>
  <c r="AV207" i="21"/>
  <c r="AR207" i="21"/>
  <c r="AV217" i="21"/>
  <c r="AR217" i="21"/>
  <c r="AR239" i="21"/>
  <c r="AV239" i="21"/>
  <c r="T47" i="10"/>
  <c r="U243" i="21" s="1"/>
  <c r="Y243" i="21" s="1"/>
  <c r="Z243" i="21" s="1"/>
  <c r="AA243" i="21" s="1"/>
  <c r="AR251" i="21"/>
  <c r="AV251" i="21"/>
  <c r="T59" i="10"/>
  <c r="U255" i="21" s="1"/>
  <c r="Y255" i="21" s="1"/>
  <c r="Z255" i="21" s="1"/>
  <c r="AA255" i="21" s="1"/>
  <c r="AI33" i="11"/>
  <c r="AV263" i="21"/>
  <c r="AR263" i="21"/>
  <c r="T46" i="11"/>
  <c r="U267" i="21" s="1"/>
  <c r="Y267" i="21" s="1"/>
  <c r="Z267" i="21" s="1"/>
  <c r="AA267" i="21" s="1"/>
  <c r="AR273" i="21"/>
  <c r="AV273" i="21"/>
  <c r="AR278" i="21"/>
  <c r="AV278" i="21"/>
  <c r="D62" i="11"/>
  <c r="AV292" i="21"/>
  <c r="AR292" i="21"/>
  <c r="AV297" i="21"/>
  <c r="AR297" i="21"/>
  <c r="CX70" i="12"/>
  <c r="J282" i="22" s="1"/>
  <c r="M282" i="22" s="1"/>
  <c r="N282" i="22" s="1"/>
  <c r="O282" i="22" s="1"/>
  <c r="CX86" i="12"/>
  <c r="J298" i="22" s="1"/>
  <c r="M298" i="22" s="1"/>
  <c r="N298" i="22" s="1"/>
  <c r="O298" i="22" s="1"/>
  <c r="AR308" i="21"/>
  <c r="AV308" i="21"/>
  <c r="T41" i="13"/>
  <c r="U312" i="21" s="1"/>
  <c r="Y312" i="21" s="1"/>
  <c r="Z312" i="21" s="1"/>
  <c r="AA312" i="21" s="1"/>
  <c r="AR320" i="21"/>
  <c r="AV320" i="21"/>
  <c r="T53" i="13"/>
  <c r="U324" i="21" s="1"/>
  <c r="Y324" i="21" s="1"/>
  <c r="Z324" i="21" s="1"/>
  <c r="AA324" i="21" s="1"/>
  <c r="AV332" i="21"/>
  <c r="AR332" i="21"/>
  <c r="CX73" i="13"/>
  <c r="J310" i="22" s="1"/>
  <c r="M310" i="22" s="1"/>
  <c r="N310" i="22" s="1"/>
  <c r="O310" i="22" s="1"/>
  <c r="AV336" i="21"/>
  <c r="AR336" i="21"/>
  <c r="T52" i="14"/>
  <c r="U348" i="21" s="1"/>
  <c r="Y348" i="21" s="1"/>
  <c r="Z348" i="21" s="1"/>
  <c r="AA348" i="21" s="1"/>
  <c r="AV354" i="21"/>
  <c r="AR354" i="21"/>
  <c r="Q38" i="15"/>
  <c r="Q41" i="15"/>
  <c r="Q44" i="15"/>
  <c r="Q47" i="15"/>
  <c r="Q50" i="15"/>
  <c r="Q53" i="15"/>
  <c r="U53" i="15" s="1"/>
  <c r="V374" i="21" s="1"/>
  <c r="AC374" i="21" s="1"/>
  <c r="AD374" i="21" s="1"/>
  <c r="AE374" i="21" s="1"/>
  <c r="Q56" i="15"/>
  <c r="Q59" i="15"/>
  <c r="T37" i="15"/>
  <c r="U358" i="21" s="1"/>
  <c r="Y358" i="21" s="1"/>
  <c r="Z358" i="21" s="1"/>
  <c r="AA358" i="21" s="1"/>
  <c r="AR364" i="21"/>
  <c r="AV364" i="21"/>
  <c r="T52" i="15"/>
  <c r="U373" i="21" s="1"/>
  <c r="Y373" i="21" s="1"/>
  <c r="Z373" i="21" s="1"/>
  <c r="AA373" i="21" s="1"/>
  <c r="T57" i="15"/>
  <c r="U378" i="21" s="1"/>
  <c r="Y378" i="21" s="1"/>
  <c r="Z378" i="21" s="1"/>
  <c r="AA378" i="21" s="1"/>
  <c r="CX71" i="15"/>
  <c r="J358" i="22" s="1"/>
  <c r="M358" i="22" s="1"/>
  <c r="N358" i="22" s="1"/>
  <c r="O358" i="22" s="1"/>
  <c r="CX82" i="15"/>
  <c r="J369" i="22" s="1"/>
  <c r="M369" i="22" s="1"/>
  <c r="N369" i="22" s="1"/>
  <c r="O369" i="22" s="1"/>
  <c r="CX74" i="16"/>
  <c r="J386" i="22" s="1"/>
  <c r="M386" i="22" s="1"/>
  <c r="N386" i="22" s="1"/>
  <c r="O386" i="22" s="1"/>
  <c r="CX86" i="16"/>
  <c r="J398" i="22" s="1"/>
  <c r="M398" i="22" s="1"/>
  <c r="N398" i="22" s="1"/>
  <c r="O398" i="22" s="1"/>
  <c r="AV408" i="21"/>
  <c r="AR408" i="21"/>
  <c r="T41" i="17"/>
  <c r="U412" i="21" s="1"/>
  <c r="Y412" i="21" s="1"/>
  <c r="Z412" i="21" s="1"/>
  <c r="AA412" i="21" s="1"/>
  <c r="AR420" i="21"/>
  <c r="AV420" i="21"/>
  <c r="T53" i="17"/>
  <c r="U424" i="21" s="1"/>
  <c r="Y424" i="21" s="1"/>
  <c r="Z424" i="21" s="1"/>
  <c r="AA424" i="21" s="1"/>
  <c r="AV432" i="21"/>
  <c r="AR432" i="21"/>
  <c r="CX86" i="17"/>
  <c r="J423" i="22" s="1"/>
  <c r="M423" i="22" s="1"/>
  <c r="N423" i="22" s="1"/>
  <c r="O423" i="22" s="1"/>
  <c r="AI33" i="18"/>
  <c r="AR436" i="21"/>
  <c r="AV436" i="21"/>
  <c r="AR441" i="21"/>
  <c r="AV441" i="21"/>
  <c r="T49" i="18"/>
  <c r="U445" i="21" s="1"/>
  <c r="Y445" i="21" s="1"/>
  <c r="Z445" i="21" s="1"/>
  <c r="AA445" i="21" s="1"/>
  <c r="T54" i="18"/>
  <c r="U450" i="21" s="1"/>
  <c r="Y450" i="21" s="1"/>
  <c r="Z450" i="21" s="1"/>
  <c r="AA450" i="21" s="1"/>
  <c r="E62" i="18"/>
  <c r="CX66" i="18"/>
  <c r="J428" i="22" s="1"/>
  <c r="M428" i="22" s="1"/>
  <c r="N428" i="22" s="1"/>
  <c r="O428" i="22" s="1"/>
  <c r="CX77" i="18"/>
  <c r="J439" i="22" s="1"/>
  <c r="M439" i="22" s="1"/>
  <c r="N439" i="22" s="1"/>
  <c r="O439" i="22" s="1"/>
  <c r="CX89" i="18"/>
  <c r="J451" i="22" s="1"/>
  <c r="M451" i="22" s="1"/>
  <c r="N451" i="22" s="1"/>
  <c r="O451" i="22" s="1"/>
  <c r="Q33" i="19"/>
  <c r="AV459" i="21"/>
  <c r="AR459" i="21"/>
  <c r="T42" i="19"/>
  <c r="U463" i="21" s="1"/>
  <c r="Y463" i="21" s="1"/>
  <c r="Z463" i="21" s="1"/>
  <c r="AA463" i="21" s="1"/>
  <c r="AV466" i="21"/>
  <c r="AR466" i="21"/>
  <c r="AV471" i="21"/>
  <c r="AR471" i="21"/>
  <c r="E483" i="21"/>
  <c r="AW483" i="21" s="1"/>
  <c r="AX483" i="21" s="1"/>
  <c r="AY483" i="21" s="1"/>
  <c r="D62" i="20"/>
  <c r="Q483" i="21"/>
  <c r="P62" i="20"/>
  <c r="AR410" i="21"/>
  <c r="T37" i="20"/>
  <c r="U483" i="21" s="1"/>
  <c r="Y483" i="21" s="1"/>
  <c r="Z483" i="21" s="1"/>
  <c r="AA483" i="21" s="1"/>
  <c r="AV491" i="21"/>
  <c r="AR491" i="21"/>
  <c r="T49" i="20"/>
  <c r="U495" i="21" s="1"/>
  <c r="Y495" i="21" s="1"/>
  <c r="Z495" i="21" s="1"/>
  <c r="AA495" i="21" s="1"/>
  <c r="AR503" i="21"/>
  <c r="AV503" i="21"/>
  <c r="T61" i="20"/>
  <c r="U507" i="21" s="1"/>
  <c r="Y507" i="21" s="1"/>
  <c r="Z507" i="21" s="1"/>
  <c r="AA507" i="21" s="1"/>
  <c r="CY91" i="8"/>
  <c r="K178" i="22"/>
  <c r="AG178" i="22" s="1"/>
  <c r="AH178" i="22" s="1"/>
  <c r="AI178" i="22" s="1"/>
  <c r="AV476" i="21"/>
  <c r="AR476" i="21"/>
  <c r="CX90" i="19"/>
  <c r="J477" i="22" s="1"/>
  <c r="M477" i="22" s="1"/>
  <c r="N477" i="22" s="1"/>
  <c r="O477" i="22" s="1"/>
  <c r="AR484" i="21"/>
  <c r="AV484" i="21"/>
  <c r="AR496" i="21"/>
  <c r="AV496" i="21"/>
  <c r="CX72" i="20"/>
  <c r="J484" i="22" s="1"/>
  <c r="M484" i="22" s="1"/>
  <c r="N484" i="22" s="1"/>
  <c r="O484" i="22" s="1"/>
  <c r="CX83" i="20"/>
  <c r="J495" i="22" s="1"/>
  <c r="M495" i="22" s="1"/>
  <c r="N495" i="22" s="1"/>
  <c r="O495" i="22" s="1"/>
  <c r="CY91" i="9"/>
  <c r="AR489" i="21"/>
  <c r="AV489" i="21"/>
  <c r="T47" i="20"/>
  <c r="U493" i="21" s="1"/>
  <c r="Y493" i="21" s="1"/>
  <c r="Z493" i="21" s="1"/>
  <c r="AA493" i="21" s="1"/>
  <c r="AR501" i="21"/>
  <c r="AV501" i="21"/>
  <c r="T59" i="20"/>
  <c r="U505" i="21" s="1"/>
  <c r="Y505" i="21" s="1"/>
  <c r="Z505" i="21" s="1"/>
  <c r="AA505" i="21" s="1"/>
  <c r="M62" i="20"/>
  <c r="AI33" i="19"/>
  <c r="T41" i="19"/>
  <c r="U462" i="21" s="1"/>
  <c r="Y462" i="21" s="1"/>
  <c r="Z462" i="21" s="1"/>
  <c r="AA462" i="21" s="1"/>
  <c r="AR465" i="21"/>
  <c r="AV465" i="21"/>
  <c r="T50" i="19"/>
  <c r="U471" i="21" s="1"/>
  <c r="Y471" i="21" s="1"/>
  <c r="Z471" i="21" s="1"/>
  <c r="AA471" i="21" s="1"/>
  <c r="AV474" i="21"/>
  <c r="AR474" i="21"/>
  <c r="T59" i="19"/>
  <c r="U480" i="21" s="1"/>
  <c r="Y480" i="21" s="1"/>
  <c r="Z480" i="21" s="1"/>
  <c r="AA480" i="21" s="1"/>
  <c r="T40" i="20"/>
  <c r="U486" i="21" s="1"/>
  <c r="Y486" i="21" s="1"/>
  <c r="Z486" i="21" s="1"/>
  <c r="AA486" i="21" s="1"/>
  <c r="AV494" i="21"/>
  <c r="AR494" i="21"/>
  <c r="T52" i="20"/>
  <c r="U498" i="21" s="1"/>
  <c r="Y498" i="21" s="1"/>
  <c r="Z498" i="21" s="1"/>
  <c r="AA498" i="21" s="1"/>
  <c r="AR506" i="21"/>
  <c r="AV506" i="21"/>
  <c r="CX82" i="20"/>
  <c r="J494" i="22" s="1"/>
  <c r="M494" i="22" s="1"/>
  <c r="N494" i="22" s="1"/>
  <c r="O494" i="22" s="1"/>
  <c r="AR487" i="21"/>
  <c r="AV487" i="21"/>
  <c r="AR499" i="21"/>
  <c r="AV499" i="21"/>
  <c r="R59" i="19"/>
  <c r="S480" i="21" s="1"/>
  <c r="AV461" i="21"/>
  <c r="AR461" i="21"/>
  <c r="AR470" i="21"/>
  <c r="AV470" i="21"/>
  <c r="AV479" i="21"/>
  <c r="AR479" i="21"/>
  <c r="CX88" i="19"/>
  <c r="J475" i="22" s="1"/>
  <c r="M475" i="22" s="1"/>
  <c r="N475" i="22" s="1"/>
  <c r="O475" i="22" s="1"/>
  <c r="T38" i="20"/>
  <c r="U484" i="21" s="1"/>
  <c r="Y484" i="21" s="1"/>
  <c r="Z484" i="21" s="1"/>
  <c r="AA484" i="21" s="1"/>
  <c r="AV492" i="21"/>
  <c r="AR492" i="21"/>
  <c r="T50" i="20"/>
  <c r="U496" i="21" s="1"/>
  <c r="Y496" i="21" s="1"/>
  <c r="Z496" i="21" s="1"/>
  <c r="AA496" i="21" s="1"/>
  <c r="AV504" i="21"/>
  <c r="AR504" i="21"/>
  <c r="CX69" i="20"/>
  <c r="J481" i="22" s="1"/>
  <c r="M481" i="22" s="1"/>
  <c r="N481" i="22" s="1"/>
  <c r="O481" i="22" s="1"/>
  <c r="CX81" i="20"/>
  <c r="J493" i="22" s="1"/>
  <c r="M493" i="22" s="1"/>
  <c r="N493" i="22" s="1"/>
  <c r="O493" i="22" s="1"/>
  <c r="Q39" i="20"/>
  <c r="Q42" i="20"/>
  <c r="Q45" i="20"/>
  <c r="Q48" i="20"/>
  <c r="Q51" i="20"/>
  <c r="Q54" i="20"/>
  <c r="Q62" i="20" s="1"/>
  <c r="U62" i="20" s="1"/>
  <c r="Q57" i="20"/>
  <c r="Q60" i="20"/>
  <c r="AV485" i="21"/>
  <c r="AR485" i="21"/>
  <c r="T43" i="20"/>
  <c r="U489" i="21" s="1"/>
  <c r="Y489" i="21" s="1"/>
  <c r="Z489" i="21" s="1"/>
  <c r="AA489" i="21" s="1"/>
  <c r="AV497" i="21"/>
  <c r="AR497" i="21"/>
  <c r="T55" i="20"/>
  <c r="U501" i="21" s="1"/>
  <c r="Y501" i="21" s="1"/>
  <c r="Z501" i="21" s="1"/>
  <c r="AA501" i="21" s="1"/>
  <c r="AI33" i="20"/>
  <c r="AR490" i="21"/>
  <c r="AV490" i="21"/>
  <c r="AV502" i="21"/>
  <c r="AR502" i="21"/>
  <c r="CX75" i="20"/>
  <c r="J487" i="22" s="1"/>
  <c r="M487" i="22" s="1"/>
  <c r="N487" i="22" s="1"/>
  <c r="O487" i="22" s="1"/>
  <c r="AV483" i="21"/>
  <c r="AR483" i="21"/>
  <c r="T41" i="20"/>
  <c r="U487" i="21" s="1"/>
  <c r="Y487" i="21" s="1"/>
  <c r="Z487" i="21" s="1"/>
  <c r="AA487" i="21" s="1"/>
  <c r="AR495" i="21"/>
  <c r="AV495" i="21"/>
  <c r="T53" i="20"/>
  <c r="U499" i="21" s="1"/>
  <c r="Y499" i="21" s="1"/>
  <c r="Z499" i="21" s="1"/>
  <c r="AA499" i="21" s="1"/>
  <c r="AR507" i="21"/>
  <c r="AV507" i="21"/>
  <c r="AV473" i="21"/>
  <c r="AR473" i="21"/>
  <c r="AV482" i="21"/>
  <c r="AR482" i="21"/>
  <c r="CX74" i="19"/>
  <c r="J461" i="22" s="1"/>
  <c r="M461" i="22" s="1"/>
  <c r="N461" i="22" s="1"/>
  <c r="O461" i="22" s="1"/>
  <c r="CX85" i="19"/>
  <c r="J472" i="22" s="1"/>
  <c r="M472" i="22" s="1"/>
  <c r="N472" i="22" s="1"/>
  <c r="O472" i="22" s="1"/>
  <c r="R40" i="20"/>
  <c r="S486" i="21" s="1"/>
  <c r="R43" i="20"/>
  <c r="S489" i="21" s="1"/>
  <c r="R46" i="20"/>
  <c r="S492" i="21" s="1"/>
  <c r="R49" i="20"/>
  <c r="S495" i="21" s="1"/>
  <c r="R52" i="20"/>
  <c r="S498" i="21" s="1"/>
  <c r="R55" i="20"/>
  <c r="S501" i="21" s="1"/>
  <c r="R58" i="20"/>
  <c r="S504" i="21" s="1"/>
  <c r="R61" i="20"/>
  <c r="S507" i="21" s="1"/>
  <c r="AV488" i="21"/>
  <c r="AR488" i="21"/>
  <c r="T46" i="20"/>
  <c r="U492" i="21" s="1"/>
  <c r="Y492" i="21" s="1"/>
  <c r="Z492" i="21" s="1"/>
  <c r="AA492" i="21" s="1"/>
  <c r="AR500" i="21"/>
  <c r="AV500" i="21"/>
  <c r="T58" i="20"/>
  <c r="U504" i="21" s="1"/>
  <c r="Y504" i="21" s="1"/>
  <c r="Z504" i="21" s="1"/>
  <c r="AA504" i="21" s="1"/>
  <c r="CX74" i="20"/>
  <c r="J486" i="22" s="1"/>
  <c r="M486" i="22" s="1"/>
  <c r="N486" i="22" s="1"/>
  <c r="O486" i="22" s="1"/>
  <c r="CX85" i="20"/>
  <c r="J497" i="22" s="1"/>
  <c r="M497" i="22" s="1"/>
  <c r="N497" i="22" s="1"/>
  <c r="O497" i="22" s="1"/>
  <c r="CX73" i="19"/>
  <c r="J460" i="22" s="1"/>
  <c r="M460" i="22" s="1"/>
  <c r="N460" i="22" s="1"/>
  <c r="O460" i="22" s="1"/>
  <c r="AV493" i="21"/>
  <c r="AR493" i="21"/>
  <c r="AR505" i="21"/>
  <c r="AV505" i="21"/>
  <c r="CY91" i="6"/>
  <c r="CY91" i="15"/>
  <c r="CY91" i="16"/>
  <c r="CY91" i="1"/>
  <c r="CY91" i="19"/>
  <c r="CY91" i="20"/>
  <c r="K253" i="22"/>
  <c r="AG253" i="22" s="1"/>
  <c r="AH253" i="22" s="1"/>
  <c r="AI253" i="22" s="1"/>
  <c r="CY91" i="11"/>
  <c r="K203" i="22"/>
  <c r="AG203" i="22" s="1"/>
  <c r="AH203" i="22" s="1"/>
  <c r="AI203" i="22" s="1"/>
  <c r="CY91" i="10"/>
  <c r="CY91" i="3"/>
  <c r="CY91" i="12"/>
  <c r="CY91" i="13"/>
  <c r="CY91" i="4"/>
  <c r="AI3" i="22"/>
  <c r="K403" i="22"/>
  <c r="AG403" i="22" s="1"/>
  <c r="AH403" i="22" s="1"/>
  <c r="AI403" i="22" s="1"/>
  <c r="CY91" i="17"/>
  <c r="CY91" i="18"/>
  <c r="K103" i="22"/>
  <c r="AG103" i="22" s="1"/>
  <c r="AH103" i="22" s="1"/>
  <c r="AI103" i="22" s="1"/>
  <c r="CY91" i="5"/>
  <c r="K128" i="22"/>
  <c r="AG128" i="22" s="1"/>
  <c r="AH128" i="22" s="1"/>
  <c r="AI128" i="22" s="1"/>
  <c r="K428" i="22"/>
  <c r="AG428" i="22" s="1"/>
  <c r="AH428" i="22" s="1"/>
  <c r="AI428" i="22" s="1"/>
  <c r="K478" i="22"/>
  <c r="AG478" i="22" s="1"/>
  <c r="AH478" i="22" s="1"/>
  <c r="AI478" i="22" s="1"/>
  <c r="CY91" i="2"/>
  <c r="CY91" i="14"/>
  <c r="R17" i="21"/>
  <c r="U46" i="1"/>
  <c r="V17" i="21" s="1"/>
  <c r="AC17" i="21" s="1"/>
  <c r="AD17" i="21" s="1"/>
  <c r="AE17" i="21" s="1"/>
  <c r="R113" i="21"/>
  <c r="U42" i="5"/>
  <c r="V113" i="21" s="1"/>
  <c r="AC113" i="21" s="1"/>
  <c r="AD113" i="21" s="1"/>
  <c r="AE113" i="21" s="1"/>
  <c r="R122" i="21"/>
  <c r="U51" i="5"/>
  <c r="V122" i="21" s="1"/>
  <c r="AC122" i="21" s="1"/>
  <c r="AD122" i="21" s="1"/>
  <c r="AE122" i="21" s="1"/>
  <c r="R128" i="21"/>
  <c r="U57" i="5"/>
  <c r="V128" i="21" s="1"/>
  <c r="AC128" i="21" s="1"/>
  <c r="AD128" i="21" s="1"/>
  <c r="AE128" i="21" s="1"/>
  <c r="R26" i="21"/>
  <c r="U55" i="1"/>
  <c r="V26" i="21" s="1"/>
  <c r="AC26" i="21" s="1"/>
  <c r="AD26" i="21" s="1"/>
  <c r="AE26" i="21" s="1"/>
  <c r="R9" i="21"/>
  <c r="U38" i="1"/>
  <c r="V9" i="21" s="1"/>
  <c r="AC9" i="21" s="1"/>
  <c r="AD9" i="21" s="1"/>
  <c r="AE9" i="21" s="1"/>
  <c r="R18" i="21"/>
  <c r="U47" i="1"/>
  <c r="V18" i="21" s="1"/>
  <c r="AC18" i="21" s="1"/>
  <c r="AD18" i="21" s="1"/>
  <c r="AE18" i="21" s="1"/>
  <c r="R38" i="21"/>
  <c r="U42" i="2"/>
  <c r="V38" i="21" s="1"/>
  <c r="AC38" i="21" s="1"/>
  <c r="AD38" i="21" s="1"/>
  <c r="AE38" i="21" s="1"/>
  <c r="R75" i="21"/>
  <c r="U54" i="3"/>
  <c r="V75" i="21" s="1"/>
  <c r="AC75" i="21" s="1"/>
  <c r="AD75" i="21" s="1"/>
  <c r="AE75" i="21" s="1"/>
  <c r="R68" i="21"/>
  <c r="U47" i="3"/>
  <c r="V68" i="21" s="1"/>
  <c r="AC68" i="21" s="1"/>
  <c r="AD68" i="21" s="1"/>
  <c r="AE68" i="21" s="1"/>
  <c r="R15" i="21"/>
  <c r="U44" i="1"/>
  <c r="V15" i="21" s="1"/>
  <c r="AC15" i="21" s="1"/>
  <c r="AD15" i="21" s="1"/>
  <c r="AE15" i="21" s="1"/>
  <c r="R56" i="21"/>
  <c r="U60" i="2"/>
  <c r="V56" i="21" s="1"/>
  <c r="AC56" i="21" s="1"/>
  <c r="AD56" i="21" s="1"/>
  <c r="AE56" i="21" s="1"/>
  <c r="R12" i="21"/>
  <c r="U41" i="1"/>
  <c r="V12" i="21" s="1"/>
  <c r="AC12" i="21" s="1"/>
  <c r="AD12" i="21" s="1"/>
  <c r="AE12" i="21" s="1"/>
  <c r="R21" i="21"/>
  <c r="U50" i="1"/>
  <c r="V21" i="21" s="1"/>
  <c r="AC21" i="21" s="1"/>
  <c r="AD21" i="21" s="1"/>
  <c r="AE21" i="21" s="1"/>
  <c r="R24" i="21"/>
  <c r="U53" i="1"/>
  <c r="V24" i="21" s="1"/>
  <c r="AC24" i="21" s="1"/>
  <c r="AD24" i="21" s="1"/>
  <c r="AE24" i="21" s="1"/>
  <c r="R30" i="21"/>
  <c r="U59" i="1"/>
  <c r="V30" i="21" s="1"/>
  <c r="AC30" i="21" s="1"/>
  <c r="AD30" i="21" s="1"/>
  <c r="AE30" i="21" s="1"/>
  <c r="R35" i="21"/>
  <c r="U39" i="2"/>
  <c r="V35" i="21" s="1"/>
  <c r="AC35" i="21" s="1"/>
  <c r="AD35" i="21" s="1"/>
  <c r="AE35" i="21" s="1"/>
  <c r="R85" i="21"/>
  <c r="U39" i="4"/>
  <c r="V85" i="21" s="1"/>
  <c r="AC85" i="21" s="1"/>
  <c r="AD85" i="21" s="1"/>
  <c r="AE85" i="21" s="1"/>
  <c r="R91" i="21"/>
  <c r="U45" i="4"/>
  <c r="V91" i="21" s="1"/>
  <c r="AC91" i="21" s="1"/>
  <c r="AD91" i="21" s="1"/>
  <c r="AE91" i="21" s="1"/>
  <c r="R94" i="21"/>
  <c r="U48" i="4"/>
  <c r="V94" i="21" s="1"/>
  <c r="AC94" i="21" s="1"/>
  <c r="AD94" i="21" s="1"/>
  <c r="AE94" i="21" s="1"/>
  <c r="U51" i="4"/>
  <c r="V97" i="21" s="1"/>
  <c r="AC97" i="21" s="1"/>
  <c r="AD97" i="21" s="1"/>
  <c r="AE97" i="21" s="1"/>
  <c r="R97" i="21"/>
  <c r="R100" i="21"/>
  <c r="U54" i="4"/>
  <c r="V100" i="21" s="1"/>
  <c r="AC100" i="21" s="1"/>
  <c r="AD100" i="21" s="1"/>
  <c r="AE100" i="21" s="1"/>
  <c r="R106" i="21"/>
  <c r="U60" i="4"/>
  <c r="V106" i="21" s="1"/>
  <c r="AC106" i="21" s="1"/>
  <c r="AD106" i="21" s="1"/>
  <c r="AE106" i="21" s="1"/>
  <c r="R184" i="21"/>
  <c r="U38" i="8"/>
  <c r="V184" i="21" s="1"/>
  <c r="AC184" i="21" s="1"/>
  <c r="AD184" i="21" s="1"/>
  <c r="AE184" i="21" s="1"/>
  <c r="R187" i="21"/>
  <c r="U41" i="8"/>
  <c r="V187" i="21" s="1"/>
  <c r="AC187" i="21" s="1"/>
  <c r="AD187" i="21" s="1"/>
  <c r="AE187" i="21" s="1"/>
  <c r="R190" i="21"/>
  <c r="U44" i="8"/>
  <c r="V190" i="21" s="1"/>
  <c r="AC190" i="21" s="1"/>
  <c r="AD190" i="21" s="1"/>
  <c r="AE190" i="21" s="1"/>
  <c r="R193" i="21"/>
  <c r="U47" i="8"/>
  <c r="V193" i="21" s="1"/>
  <c r="AC193" i="21" s="1"/>
  <c r="AD193" i="21" s="1"/>
  <c r="AE193" i="21" s="1"/>
  <c r="R196" i="21"/>
  <c r="U50" i="8"/>
  <c r="V196" i="21" s="1"/>
  <c r="AC196" i="21" s="1"/>
  <c r="AD196" i="21" s="1"/>
  <c r="AE196" i="21" s="1"/>
  <c r="R202" i="21"/>
  <c r="U56" i="8"/>
  <c r="V202" i="21" s="1"/>
  <c r="AC202" i="21" s="1"/>
  <c r="AD202" i="21" s="1"/>
  <c r="AE202" i="21" s="1"/>
  <c r="R205" i="21"/>
  <c r="U59" i="8"/>
  <c r="V205" i="21" s="1"/>
  <c r="AC205" i="21" s="1"/>
  <c r="AD205" i="21" s="1"/>
  <c r="AE205" i="21" s="1"/>
  <c r="F83" i="22"/>
  <c r="Y83" i="22" s="1"/>
  <c r="Z83" i="22" s="1"/>
  <c r="AA83" i="22" s="1"/>
  <c r="CT91" i="4"/>
  <c r="R259" i="21"/>
  <c r="U38" i="11"/>
  <c r="V259" i="21" s="1"/>
  <c r="AC259" i="21" s="1"/>
  <c r="AD259" i="21" s="1"/>
  <c r="AE259" i="21" s="1"/>
  <c r="R262" i="21"/>
  <c r="U41" i="11"/>
  <c r="V262" i="21" s="1"/>
  <c r="AC262" i="21" s="1"/>
  <c r="AD262" i="21" s="1"/>
  <c r="AE262" i="21" s="1"/>
  <c r="R268" i="21"/>
  <c r="U47" i="11"/>
  <c r="V268" i="21" s="1"/>
  <c r="AC268" i="21" s="1"/>
  <c r="AD268" i="21" s="1"/>
  <c r="AE268" i="21" s="1"/>
  <c r="R271" i="21"/>
  <c r="U50" i="11"/>
  <c r="V271" i="21" s="1"/>
  <c r="AC271" i="21" s="1"/>
  <c r="AD271" i="21" s="1"/>
  <c r="AE271" i="21" s="1"/>
  <c r="R274" i="21"/>
  <c r="U53" i="11"/>
  <c r="V274" i="21" s="1"/>
  <c r="AC274" i="21" s="1"/>
  <c r="AD274" i="21" s="1"/>
  <c r="AE274" i="21" s="1"/>
  <c r="R280" i="21"/>
  <c r="U59" i="11"/>
  <c r="V280" i="21" s="1"/>
  <c r="AC280" i="21" s="1"/>
  <c r="AD280" i="21" s="1"/>
  <c r="AE280" i="21" s="1"/>
  <c r="R13" i="21"/>
  <c r="U42" i="1"/>
  <c r="V13" i="21" s="1"/>
  <c r="AC13" i="21" s="1"/>
  <c r="AD13" i="21" s="1"/>
  <c r="AE13" i="21" s="1"/>
  <c r="R31" i="21"/>
  <c r="U60" i="1"/>
  <c r="V31" i="21" s="1"/>
  <c r="AC31" i="21" s="1"/>
  <c r="AD31" i="21" s="1"/>
  <c r="AE31" i="21" s="1"/>
  <c r="R42" i="21"/>
  <c r="U46" i="2"/>
  <c r="V42" i="21" s="1"/>
  <c r="AC42" i="21" s="1"/>
  <c r="AD42" i="21" s="1"/>
  <c r="AE42" i="21" s="1"/>
  <c r="R51" i="21"/>
  <c r="U55" i="2"/>
  <c r="V51" i="21" s="1"/>
  <c r="AC51" i="21" s="1"/>
  <c r="AD51" i="21" s="1"/>
  <c r="AE51" i="21" s="1"/>
  <c r="R109" i="21"/>
  <c r="U38" i="5"/>
  <c r="V109" i="21" s="1"/>
  <c r="AC109" i="21" s="1"/>
  <c r="AD109" i="21" s="1"/>
  <c r="AE109" i="21" s="1"/>
  <c r="R127" i="21"/>
  <c r="U56" i="5"/>
  <c r="V127" i="21" s="1"/>
  <c r="AC127" i="21" s="1"/>
  <c r="AD127" i="21" s="1"/>
  <c r="AE127" i="21" s="1"/>
  <c r="R62" i="21"/>
  <c r="U41" i="3"/>
  <c r="V62" i="21" s="1"/>
  <c r="AC62" i="21" s="1"/>
  <c r="AD62" i="21" s="1"/>
  <c r="AE62" i="21" s="1"/>
  <c r="R80" i="21"/>
  <c r="U59" i="3"/>
  <c r="V80" i="21" s="1"/>
  <c r="AC80" i="21" s="1"/>
  <c r="AD80" i="21" s="1"/>
  <c r="AE80" i="21" s="1"/>
  <c r="R27" i="21"/>
  <c r="U56" i="1"/>
  <c r="V27" i="21" s="1"/>
  <c r="AC27" i="21" s="1"/>
  <c r="AD27" i="21" s="1"/>
  <c r="AE27" i="21" s="1"/>
  <c r="R10" i="21"/>
  <c r="U39" i="1"/>
  <c r="V10" i="21" s="1"/>
  <c r="AC10" i="21" s="1"/>
  <c r="AD10" i="21" s="1"/>
  <c r="AE10" i="21" s="1"/>
  <c r="R19" i="21"/>
  <c r="U48" i="1"/>
  <c r="V19" i="21" s="1"/>
  <c r="AC19" i="21" s="1"/>
  <c r="AD19" i="21" s="1"/>
  <c r="AE19" i="21" s="1"/>
  <c r="R28" i="21"/>
  <c r="U57" i="1"/>
  <c r="V28" i="21" s="1"/>
  <c r="AC28" i="21" s="1"/>
  <c r="AD28" i="21" s="1"/>
  <c r="AE28" i="21" s="1"/>
  <c r="R33" i="21"/>
  <c r="U37" i="2"/>
  <c r="V33" i="21" s="1"/>
  <c r="AC33" i="21" s="1"/>
  <c r="AD33" i="21" s="1"/>
  <c r="AE33" i="21" s="1"/>
  <c r="R45" i="21"/>
  <c r="U49" i="2"/>
  <c r="V45" i="21" s="1"/>
  <c r="AC45" i="21" s="1"/>
  <c r="AD45" i="21" s="1"/>
  <c r="AE45" i="21" s="1"/>
  <c r="R48" i="21"/>
  <c r="U52" i="2"/>
  <c r="V48" i="21" s="1"/>
  <c r="AC48" i="21" s="1"/>
  <c r="AD48" i="21" s="1"/>
  <c r="AE48" i="21" s="1"/>
  <c r="R54" i="21"/>
  <c r="U58" i="2"/>
  <c r="V54" i="21" s="1"/>
  <c r="AC54" i="21" s="1"/>
  <c r="AD54" i="21" s="1"/>
  <c r="AE54" i="21" s="1"/>
  <c r="R112" i="21"/>
  <c r="U41" i="5"/>
  <c r="V112" i="21" s="1"/>
  <c r="AC112" i="21" s="1"/>
  <c r="AD112" i="21" s="1"/>
  <c r="AE112" i="21" s="1"/>
  <c r="R115" i="21"/>
  <c r="U44" i="5"/>
  <c r="V115" i="21" s="1"/>
  <c r="AC115" i="21" s="1"/>
  <c r="AD115" i="21" s="1"/>
  <c r="AE115" i="21" s="1"/>
  <c r="R121" i="21"/>
  <c r="U50" i="5"/>
  <c r="V121" i="21" s="1"/>
  <c r="AC121" i="21" s="1"/>
  <c r="AD121" i="21" s="1"/>
  <c r="AE121" i="21" s="1"/>
  <c r="R124" i="21"/>
  <c r="U53" i="5"/>
  <c r="V124" i="21" s="1"/>
  <c r="AC124" i="21" s="1"/>
  <c r="AD124" i="21" s="1"/>
  <c r="AE124" i="21" s="1"/>
  <c r="R130" i="21"/>
  <c r="U59" i="5"/>
  <c r="V130" i="21" s="1"/>
  <c r="AC130" i="21" s="1"/>
  <c r="AD130" i="21" s="1"/>
  <c r="AE130" i="21" s="1"/>
  <c r="R58" i="21"/>
  <c r="U37" i="3"/>
  <c r="V58" i="21" s="1"/>
  <c r="AC58" i="21" s="1"/>
  <c r="AD58" i="21" s="1"/>
  <c r="AE58" i="21" s="1"/>
  <c r="Q62" i="3"/>
  <c r="R61" i="21"/>
  <c r="U40" i="3"/>
  <c r="V61" i="21" s="1"/>
  <c r="AC61" i="21" s="1"/>
  <c r="AD61" i="21" s="1"/>
  <c r="AE61" i="21" s="1"/>
  <c r="R70" i="21"/>
  <c r="U49" i="3"/>
  <c r="V70" i="21" s="1"/>
  <c r="AC70" i="21" s="1"/>
  <c r="AD70" i="21" s="1"/>
  <c r="AE70" i="21" s="1"/>
  <c r="R76" i="21"/>
  <c r="U55" i="3"/>
  <c r="V76" i="21" s="1"/>
  <c r="AC76" i="21" s="1"/>
  <c r="AD76" i="21" s="1"/>
  <c r="AE76" i="21" s="1"/>
  <c r="R79" i="21"/>
  <c r="U58" i="3"/>
  <c r="V79" i="21" s="1"/>
  <c r="AC79" i="21" s="1"/>
  <c r="AD79" i="21" s="1"/>
  <c r="AE79" i="21" s="1"/>
  <c r="R211" i="21"/>
  <c r="U40" i="9"/>
  <c r="V211" i="21" s="1"/>
  <c r="AC211" i="21" s="1"/>
  <c r="AD211" i="21" s="1"/>
  <c r="AE211" i="21" s="1"/>
  <c r="R217" i="21"/>
  <c r="U46" i="9"/>
  <c r="V217" i="21" s="1"/>
  <c r="AC217" i="21" s="1"/>
  <c r="AD217" i="21" s="1"/>
  <c r="AE217" i="21" s="1"/>
  <c r="R220" i="21"/>
  <c r="U49" i="9"/>
  <c r="V220" i="21" s="1"/>
  <c r="AC220" i="21" s="1"/>
  <c r="AD220" i="21" s="1"/>
  <c r="AE220" i="21" s="1"/>
  <c r="R223" i="21"/>
  <c r="U52" i="9"/>
  <c r="V223" i="21" s="1"/>
  <c r="AC223" i="21" s="1"/>
  <c r="AD223" i="21" s="1"/>
  <c r="AE223" i="21" s="1"/>
  <c r="R229" i="21"/>
  <c r="U58" i="9"/>
  <c r="V229" i="21" s="1"/>
  <c r="AC229" i="21" s="1"/>
  <c r="AD229" i="21" s="1"/>
  <c r="AE229" i="21" s="1"/>
  <c r="R232" i="21"/>
  <c r="U61" i="9"/>
  <c r="V232" i="21" s="1"/>
  <c r="AC232" i="21" s="1"/>
  <c r="AD232" i="21" s="1"/>
  <c r="AE232" i="21" s="1"/>
  <c r="R83" i="21"/>
  <c r="U37" i="4"/>
  <c r="V83" i="21" s="1"/>
  <c r="AC83" i="21" s="1"/>
  <c r="AD83" i="21" s="1"/>
  <c r="AE83" i="21" s="1"/>
  <c r="R86" i="21"/>
  <c r="U40" i="4"/>
  <c r="V86" i="21" s="1"/>
  <c r="AC86" i="21" s="1"/>
  <c r="AD86" i="21" s="1"/>
  <c r="AE86" i="21" s="1"/>
  <c r="R89" i="21"/>
  <c r="U43" i="4"/>
  <c r="V89" i="21" s="1"/>
  <c r="AC89" i="21" s="1"/>
  <c r="AD89" i="21" s="1"/>
  <c r="AE89" i="21" s="1"/>
  <c r="R92" i="21"/>
  <c r="U46" i="4"/>
  <c r="V92" i="21" s="1"/>
  <c r="AC92" i="21" s="1"/>
  <c r="AD92" i="21" s="1"/>
  <c r="AE92" i="21" s="1"/>
  <c r="R95" i="21"/>
  <c r="U49" i="4"/>
  <c r="V95" i="21" s="1"/>
  <c r="AC95" i="21" s="1"/>
  <c r="AD95" i="21" s="1"/>
  <c r="AE95" i="21" s="1"/>
  <c r="R98" i="21"/>
  <c r="U52" i="4"/>
  <c r="V98" i="21" s="1"/>
  <c r="AC98" i="21" s="1"/>
  <c r="AD98" i="21" s="1"/>
  <c r="AE98" i="21" s="1"/>
  <c r="R101" i="21"/>
  <c r="U55" i="4"/>
  <c r="V101" i="21" s="1"/>
  <c r="AC101" i="21" s="1"/>
  <c r="AD101" i="21" s="1"/>
  <c r="AE101" i="21" s="1"/>
  <c r="R104" i="21"/>
  <c r="U58" i="4"/>
  <c r="V104" i="21" s="1"/>
  <c r="AC104" i="21" s="1"/>
  <c r="AD104" i="21" s="1"/>
  <c r="AE104" i="21" s="1"/>
  <c r="R142" i="21"/>
  <c r="U46" i="6"/>
  <c r="V142" i="21" s="1"/>
  <c r="AC142" i="21" s="1"/>
  <c r="AD142" i="21" s="1"/>
  <c r="AE142" i="21" s="1"/>
  <c r="R151" i="21"/>
  <c r="U55" i="6"/>
  <c r="V151" i="21" s="1"/>
  <c r="AC151" i="21" s="1"/>
  <c r="AD151" i="21" s="1"/>
  <c r="AE151" i="21" s="1"/>
  <c r="R64" i="21"/>
  <c r="U43" i="3"/>
  <c r="V64" i="21" s="1"/>
  <c r="AC64" i="21" s="1"/>
  <c r="AD64" i="21" s="1"/>
  <c r="AE64" i="21" s="1"/>
  <c r="R67" i="21"/>
  <c r="U46" i="3"/>
  <c r="V67" i="21" s="1"/>
  <c r="AC67" i="21" s="1"/>
  <c r="AD67" i="21" s="1"/>
  <c r="AE67" i="21" s="1"/>
  <c r="R82" i="21"/>
  <c r="U61" i="3"/>
  <c r="V82" i="21" s="1"/>
  <c r="AC82" i="21" s="1"/>
  <c r="AD82" i="21" s="1"/>
  <c r="AE82" i="21" s="1"/>
  <c r="R20" i="21"/>
  <c r="U49" i="1"/>
  <c r="V20" i="21" s="1"/>
  <c r="AC20" i="21" s="1"/>
  <c r="AD20" i="21" s="1"/>
  <c r="AE20" i="21" s="1"/>
  <c r="R23" i="21"/>
  <c r="U52" i="1"/>
  <c r="V23" i="21" s="1"/>
  <c r="AC23" i="21" s="1"/>
  <c r="AD23" i="21" s="1"/>
  <c r="AE23" i="21" s="1"/>
  <c r="R32" i="21"/>
  <c r="U61" i="1"/>
  <c r="V32" i="21" s="1"/>
  <c r="AC32" i="21" s="1"/>
  <c r="AD32" i="21" s="1"/>
  <c r="AE32" i="21" s="1"/>
  <c r="R34" i="21"/>
  <c r="U38" i="2"/>
  <c r="V34" i="21" s="1"/>
  <c r="AC34" i="21" s="1"/>
  <c r="AD34" i="21" s="1"/>
  <c r="AE34" i="21" s="1"/>
  <c r="R37" i="21"/>
  <c r="R40" i="21"/>
  <c r="U44" i="2"/>
  <c r="V40" i="21" s="1"/>
  <c r="AC40" i="21" s="1"/>
  <c r="AD40" i="21" s="1"/>
  <c r="AE40" i="21" s="1"/>
  <c r="R43" i="21"/>
  <c r="U47" i="2"/>
  <c r="V43" i="21" s="1"/>
  <c r="AC43" i="21" s="1"/>
  <c r="AD43" i="21" s="1"/>
  <c r="AE43" i="21" s="1"/>
  <c r="R46" i="21"/>
  <c r="U50" i="2"/>
  <c r="V46" i="21" s="1"/>
  <c r="AC46" i="21" s="1"/>
  <c r="AD46" i="21" s="1"/>
  <c r="AE46" i="21" s="1"/>
  <c r="R49" i="21"/>
  <c r="U53" i="2"/>
  <c r="V49" i="21" s="1"/>
  <c r="AC49" i="21" s="1"/>
  <c r="AD49" i="21" s="1"/>
  <c r="AE49" i="21" s="1"/>
  <c r="R52" i="21"/>
  <c r="U56" i="2"/>
  <c r="V52" i="21" s="1"/>
  <c r="AC52" i="21" s="1"/>
  <c r="AD52" i="21" s="1"/>
  <c r="AE52" i="21" s="1"/>
  <c r="R55" i="21"/>
  <c r="U59" i="2"/>
  <c r="V55" i="21" s="1"/>
  <c r="AC55" i="21" s="1"/>
  <c r="AD55" i="21" s="1"/>
  <c r="AE55" i="21" s="1"/>
  <c r="N62" i="2"/>
  <c r="T67" i="22"/>
  <c r="P67" i="22"/>
  <c r="AB67" i="22"/>
  <c r="X67" i="22"/>
  <c r="L67" i="22"/>
  <c r="AF97" i="21"/>
  <c r="AB97" i="21"/>
  <c r="AN97" i="21"/>
  <c r="X97" i="21"/>
  <c r="AJ97" i="21"/>
  <c r="F107" i="21"/>
  <c r="AO107" i="21" s="1"/>
  <c r="AP107" i="21" s="1"/>
  <c r="AQ107" i="21" s="1"/>
  <c r="T61" i="4"/>
  <c r="U107" i="21" s="1"/>
  <c r="Y107" i="21" s="1"/>
  <c r="Z107" i="21" s="1"/>
  <c r="AA107" i="21" s="1"/>
  <c r="R107" i="21"/>
  <c r="U61" i="4"/>
  <c r="V107" i="21" s="1"/>
  <c r="AC107" i="21" s="1"/>
  <c r="AD107" i="21" s="1"/>
  <c r="AE107" i="21" s="1"/>
  <c r="T102" i="22"/>
  <c r="P102" i="22"/>
  <c r="AB102" i="22"/>
  <c r="L102" i="22"/>
  <c r="X102" i="22"/>
  <c r="F116" i="21"/>
  <c r="AO116" i="21" s="1"/>
  <c r="AP116" i="21" s="1"/>
  <c r="AQ116" i="21" s="1"/>
  <c r="T45" i="5"/>
  <c r="U116" i="21" s="1"/>
  <c r="Y116" i="21" s="1"/>
  <c r="Z116" i="21" s="1"/>
  <c r="AA116" i="21" s="1"/>
  <c r="R116" i="21"/>
  <c r="U45" i="5"/>
  <c r="V116" i="21" s="1"/>
  <c r="AC116" i="21" s="1"/>
  <c r="AD116" i="21" s="1"/>
  <c r="AE116" i="21" s="1"/>
  <c r="F118" i="21"/>
  <c r="AO118" i="21" s="1"/>
  <c r="AP118" i="21" s="1"/>
  <c r="AQ118" i="21" s="1"/>
  <c r="T47" i="5"/>
  <c r="U118" i="21" s="1"/>
  <c r="Y118" i="21" s="1"/>
  <c r="Z118" i="21" s="1"/>
  <c r="AA118" i="21" s="1"/>
  <c r="R118" i="21"/>
  <c r="U47" i="5"/>
  <c r="V118" i="21" s="1"/>
  <c r="AC118" i="21" s="1"/>
  <c r="AD118" i="21" s="1"/>
  <c r="AE118" i="21" s="1"/>
  <c r="AN123" i="21"/>
  <c r="AB123" i="21"/>
  <c r="AJ123" i="21"/>
  <c r="X123" i="21"/>
  <c r="AF123" i="21"/>
  <c r="M62" i="5"/>
  <c r="I128" i="22"/>
  <c r="AC128" i="22" s="1"/>
  <c r="AD128" i="22" s="1"/>
  <c r="AE128" i="22" s="1"/>
  <c r="CW91" i="6"/>
  <c r="AB131" i="22"/>
  <c r="P131" i="22"/>
  <c r="T131" i="22"/>
  <c r="X131" i="22"/>
  <c r="L131" i="22"/>
  <c r="CT68" i="7"/>
  <c r="CS91" i="7"/>
  <c r="L165" i="22"/>
  <c r="X165" i="22"/>
  <c r="AB165" i="22"/>
  <c r="P165" i="22"/>
  <c r="T165" i="22"/>
  <c r="L171" i="22"/>
  <c r="AB171" i="22"/>
  <c r="P171" i="22"/>
  <c r="X171" i="22"/>
  <c r="T171" i="22"/>
  <c r="R37" i="8"/>
  <c r="R33" i="8"/>
  <c r="G180" i="22"/>
  <c r="CX68" i="8"/>
  <c r="J180" i="22" s="1"/>
  <c r="M180" i="22" s="1"/>
  <c r="N180" i="22" s="1"/>
  <c r="O180" i="22" s="1"/>
  <c r="AB183" i="22"/>
  <c r="L183" i="22"/>
  <c r="X183" i="22"/>
  <c r="T183" i="22"/>
  <c r="P183" i="22"/>
  <c r="G192" i="22"/>
  <c r="CX80" i="8"/>
  <c r="J192" i="22" s="1"/>
  <c r="M192" i="22" s="1"/>
  <c r="N192" i="22" s="1"/>
  <c r="O192" i="22" s="1"/>
  <c r="X195" i="22"/>
  <c r="L195" i="22"/>
  <c r="T195" i="22"/>
  <c r="P195" i="22"/>
  <c r="AB195" i="22"/>
  <c r="T204" i="22"/>
  <c r="AB204" i="22"/>
  <c r="P204" i="22"/>
  <c r="L204" i="22"/>
  <c r="X204" i="22"/>
  <c r="G233" i="21"/>
  <c r="F62" i="10"/>
  <c r="AF234" i="21"/>
  <c r="AN234" i="21"/>
  <c r="AB234" i="21"/>
  <c r="AJ234" i="21"/>
  <c r="X234" i="21"/>
  <c r="F238" i="21"/>
  <c r="AO238" i="21" s="1"/>
  <c r="AP238" i="21" s="1"/>
  <c r="AQ238" i="21" s="1"/>
  <c r="T42" i="10"/>
  <c r="U238" i="21" s="1"/>
  <c r="Y238" i="21" s="1"/>
  <c r="Z238" i="21" s="1"/>
  <c r="AA238" i="21" s="1"/>
  <c r="R238" i="21"/>
  <c r="U42" i="10"/>
  <c r="V238" i="21" s="1"/>
  <c r="AC238" i="21" s="1"/>
  <c r="AD238" i="21" s="1"/>
  <c r="AE238" i="21" s="1"/>
  <c r="AJ246" i="21"/>
  <c r="X246" i="21"/>
  <c r="AF246" i="21"/>
  <c r="AB246" i="21"/>
  <c r="AN246" i="21"/>
  <c r="F250" i="21"/>
  <c r="AO250" i="21" s="1"/>
  <c r="AP250" i="21" s="1"/>
  <c r="AQ250" i="21" s="1"/>
  <c r="T54" i="10"/>
  <c r="U250" i="21" s="1"/>
  <c r="Y250" i="21" s="1"/>
  <c r="Z250" i="21" s="1"/>
  <c r="AA250" i="21" s="1"/>
  <c r="R250" i="21"/>
  <c r="U54" i="10"/>
  <c r="V250" i="21" s="1"/>
  <c r="AC250" i="21" s="1"/>
  <c r="AD250" i="21" s="1"/>
  <c r="AE250" i="21" s="1"/>
  <c r="C62" i="10"/>
  <c r="G260" i="21"/>
  <c r="F62" i="11"/>
  <c r="AF261" i="21"/>
  <c r="AJ261" i="21"/>
  <c r="AB261" i="21"/>
  <c r="X261" i="21"/>
  <c r="AN261" i="21"/>
  <c r="F265" i="21"/>
  <c r="AO265" i="21" s="1"/>
  <c r="AP265" i="21" s="1"/>
  <c r="AQ265" i="21" s="1"/>
  <c r="T44" i="11"/>
  <c r="U265" i="21" s="1"/>
  <c r="Y265" i="21" s="1"/>
  <c r="Z265" i="21" s="1"/>
  <c r="AA265" i="21" s="1"/>
  <c r="R265" i="21"/>
  <c r="U44" i="11"/>
  <c r="V265" i="21" s="1"/>
  <c r="AC265" i="21" s="1"/>
  <c r="AD265" i="21" s="1"/>
  <c r="AE265" i="21" s="1"/>
  <c r="AJ273" i="21"/>
  <c r="X273" i="21"/>
  <c r="AF273" i="21"/>
  <c r="AN273" i="21"/>
  <c r="AB273" i="21"/>
  <c r="F277" i="21"/>
  <c r="AO277" i="21" s="1"/>
  <c r="AP277" i="21" s="1"/>
  <c r="AQ277" i="21" s="1"/>
  <c r="T56" i="11"/>
  <c r="U277" i="21" s="1"/>
  <c r="Y277" i="21" s="1"/>
  <c r="Z277" i="21" s="1"/>
  <c r="AA277" i="21" s="1"/>
  <c r="R277" i="21"/>
  <c r="U56" i="11"/>
  <c r="V277" i="21" s="1"/>
  <c r="AC277" i="21" s="1"/>
  <c r="AD277" i="21" s="1"/>
  <c r="AE277" i="21" s="1"/>
  <c r="G253" i="22"/>
  <c r="CU91" i="11"/>
  <c r="T267" i="22"/>
  <c r="AB267" i="22"/>
  <c r="P267" i="22"/>
  <c r="L267" i="22"/>
  <c r="X267" i="22"/>
  <c r="K309" i="21"/>
  <c r="J62" i="13"/>
  <c r="F310" i="21"/>
  <c r="AO310" i="21" s="1"/>
  <c r="AP310" i="21" s="1"/>
  <c r="AQ310" i="21" s="1"/>
  <c r="T39" i="13"/>
  <c r="U310" i="21" s="1"/>
  <c r="Y310" i="21" s="1"/>
  <c r="Z310" i="21" s="1"/>
  <c r="AA310" i="21" s="1"/>
  <c r="R310" i="21"/>
  <c r="U39" i="13"/>
  <c r="V310" i="21" s="1"/>
  <c r="AC310" i="21" s="1"/>
  <c r="AD310" i="21" s="1"/>
  <c r="AE310" i="21" s="1"/>
  <c r="AF318" i="21"/>
  <c r="AB318" i="21"/>
  <c r="AN318" i="21"/>
  <c r="X318" i="21"/>
  <c r="AJ318" i="21"/>
  <c r="F322" i="21"/>
  <c r="AO322" i="21" s="1"/>
  <c r="AP322" i="21" s="1"/>
  <c r="AQ322" i="21" s="1"/>
  <c r="T51" i="13"/>
  <c r="U322" i="21" s="1"/>
  <c r="Y322" i="21" s="1"/>
  <c r="Z322" i="21" s="1"/>
  <c r="AA322" i="21" s="1"/>
  <c r="R322" i="21"/>
  <c r="U51" i="13"/>
  <c r="V322" i="21" s="1"/>
  <c r="AC322" i="21" s="1"/>
  <c r="AD322" i="21" s="1"/>
  <c r="AE322" i="21" s="1"/>
  <c r="AF330" i="21"/>
  <c r="AJ330" i="21"/>
  <c r="AB330" i="21"/>
  <c r="AN330" i="21"/>
  <c r="X330" i="21"/>
  <c r="G335" i="21"/>
  <c r="F62" i="14"/>
  <c r="I330" i="22"/>
  <c r="AC330" i="22" s="1"/>
  <c r="AD330" i="22" s="1"/>
  <c r="AE330" i="22" s="1"/>
  <c r="CW91" i="14"/>
  <c r="CX72" i="15"/>
  <c r="J359" i="22" s="1"/>
  <c r="M359" i="22" s="1"/>
  <c r="N359" i="22" s="1"/>
  <c r="O359" i="22" s="1"/>
  <c r="CT72" i="15"/>
  <c r="F359" i="22" s="1"/>
  <c r="Y359" i="22" s="1"/>
  <c r="Z359" i="22" s="1"/>
  <c r="AA359" i="22" s="1"/>
  <c r="R409" i="21"/>
  <c r="U38" i="17"/>
  <c r="V409" i="21" s="1"/>
  <c r="AC409" i="21" s="1"/>
  <c r="AD409" i="21" s="1"/>
  <c r="AE409" i="21" s="1"/>
  <c r="R412" i="21"/>
  <c r="U41" i="17"/>
  <c r="V412" i="21" s="1"/>
  <c r="AC412" i="21" s="1"/>
  <c r="AD412" i="21" s="1"/>
  <c r="AE412" i="21" s="1"/>
  <c r="R415" i="21"/>
  <c r="U44" i="17"/>
  <c r="V415" i="21" s="1"/>
  <c r="AC415" i="21" s="1"/>
  <c r="AD415" i="21" s="1"/>
  <c r="AE415" i="21" s="1"/>
  <c r="R418" i="21"/>
  <c r="U47" i="17"/>
  <c r="V418" i="21" s="1"/>
  <c r="AC418" i="21" s="1"/>
  <c r="AD418" i="21" s="1"/>
  <c r="AE418" i="21" s="1"/>
  <c r="R421" i="21"/>
  <c r="U50" i="17"/>
  <c r="V421" i="21" s="1"/>
  <c r="AC421" i="21" s="1"/>
  <c r="AD421" i="21" s="1"/>
  <c r="AE421" i="21" s="1"/>
  <c r="R424" i="21"/>
  <c r="U53" i="17"/>
  <c r="V424" i="21" s="1"/>
  <c r="AC424" i="21" s="1"/>
  <c r="AD424" i="21" s="1"/>
  <c r="AE424" i="21" s="1"/>
  <c r="R427" i="21"/>
  <c r="U56" i="17"/>
  <c r="V427" i="21" s="1"/>
  <c r="AC427" i="21" s="1"/>
  <c r="AD427" i="21" s="1"/>
  <c r="AE427" i="21" s="1"/>
  <c r="R430" i="21"/>
  <c r="U59" i="17"/>
  <c r="V430" i="21" s="1"/>
  <c r="AC430" i="21" s="1"/>
  <c r="AD430" i="21" s="1"/>
  <c r="AE430" i="21" s="1"/>
  <c r="CX88" i="17"/>
  <c r="J425" i="22" s="1"/>
  <c r="M425" i="22" s="1"/>
  <c r="N425" i="22" s="1"/>
  <c r="O425" i="22" s="1"/>
  <c r="CT88" i="17"/>
  <c r="F425" i="22" s="1"/>
  <c r="Y425" i="22" s="1"/>
  <c r="Z425" i="22" s="1"/>
  <c r="AA425" i="22" s="1"/>
  <c r="X441" i="22"/>
  <c r="L441" i="22"/>
  <c r="P441" i="22"/>
  <c r="T441" i="22"/>
  <c r="AB441" i="22"/>
  <c r="CP91" i="18"/>
  <c r="W3" i="22"/>
  <c r="T25" i="22"/>
  <c r="L25" i="22"/>
  <c r="AB25" i="22"/>
  <c r="X25" i="22"/>
  <c r="P25" i="22"/>
  <c r="T61" i="2"/>
  <c r="U57" i="21" s="1"/>
  <c r="Y57" i="21" s="1"/>
  <c r="Z57" i="21" s="1"/>
  <c r="AA57" i="21" s="1"/>
  <c r="CT74" i="2"/>
  <c r="F36" i="22" s="1"/>
  <c r="Y36" i="22" s="1"/>
  <c r="Z36" i="22" s="1"/>
  <c r="AA36" i="22" s="1"/>
  <c r="AB50" i="22"/>
  <c r="P50" i="22"/>
  <c r="X50" i="22"/>
  <c r="L50" i="22"/>
  <c r="T50" i="22"/>
  <c r="CV91" i="2"/>
  <c r="M58" i="21"/>
  <c r="AS58" i="21" s="1"/>
  <c r="AT58" i="21" s="1"/>
  <c r="AU58" i="21" s="1"/>
  <c r="L62" i="3"/>
  <c r="AF66" i="21"/>
  <c r="AB66" i="21"/>
  <c r="AN66" i="21"/>
  <c r="AJ66" i="21"/>
  <c r="X66" i="21"/>
  <c r="T46" i="3"/>
  <c r="U67" i="21" s="1"/>
  <c r="Y67" i="21" s="1"/>
  <c r="Z67" i="21" s="1"/>
  <c r="AA67" i="21" s="1"/>
  <c r="AF71" i="21"/>
  <c r="AJ71" i="21"/>
  <c r="AB71" i="21"/>
  <c r="AN71" i="21"/>
  <c r="X71" i="21"/>
  <c r="M62" i="3"/>
  <c r="CT67" i="3"/>
  <c r="F54" i="22" s="1"/>
  <c r="Y54" i="22" s="1"/>
  <c r="Z54" i="22" s="1"/>
  <c r="AA54" i="22" s="1"/>
  <c r="CT75" i="3"/>
  <c r="F62" i="22" s="1"/>
  <c r="Y62" i="22" s="1"/>
  <c r="Z62" i="22" s="1"/>
  <c r="AA62" i="22" s="1"/>
  <c r="G63" i="22"/>
  <c r="CX76" i="3"/>
  <c r="J63" i="22" s="1"/>
  <c r="M63" i="22" s="1"/>
  <c r="N63" i="22" s="1"/>
  <c r="O63" i="22" s="1"/>
  <c r="X66" i="22"/>
  <c r="L66" i="22"/>
  <c r="T66" i="22"/>
  <c r="P66" i="22"/>
  <c r="AB66" i="22"/>
  <c r="F86" i="21"/>
  <c r="AO86" i="21" s="1"/>
  <c r="AP86" i="21" s="1"/>
  <c r="AQ86" i="21" s="1"/>
  <c r="T40" i="4"/>
  <c r="U86" i="21" s="1"/>
  <c r="Y86" i="21" s="1"/>
  <c r="Z86" i="21" s="1"/>
  <c r="AA86" i="21" s="1"/>
  <c r="F88" i="21"/>
  <c r="AO88" i="21" s="1"/>
  <c r="AP88" i="21" s="1"/>
  <c r="AQ88" i="21" s="1"/>
  <c r="T42" i="4"/>
  <c r="U88" i="21" s="1"/>
  <c r="Y88" i="21" s="1"/>
  <c r="Z88" i="21" s="1"/>
  <c r="AA88" i="21" s="1"/>
  <c r="R88" i="21"/>
  <c r="U42" i="4"/>
  <c r="V88" i="21" s="1"/>
  <c r="AC88" i="21" s="1"/>
  <c r="AD88" i="21" s="1"/>
  <c r="AE88" i="21" s="1"/>
  <c r="AJ93" i="21"/>
  <c r="AF93" i="21"/>
  <c r="AB93" i="21"/>
  <c r="AN93" i="21"/>
  <c r="X93" i="21"/>
  <c r="J78" i="22"/>
  <c r="M78" i="22" s="1"/>
  <c r="N78" i="22" s="1"/>
  <c r="O78" i="22" s="1"/>
  <c r="G79" i="22"/>
  <c r="CX67" i="4"/>
  <c r="J79" i="22" s="1"/>
  <c r="M79" i="22" s="1"/>
  <c r="N79" i="22" s="1"/>
  <c r="O79" i="22" s="1"/>
  <c r="CU91" i="4"/>
  <c r="L89" i="22"/>
  <c r="AB89" i="22"/>
  <c r="P89" i="22"/>
  <c r="T89" i="22"/>
  <c r="X89" i="22"/>
  <c r="AN121" i="21"/>
  <c r="AJ121" i="21"/>
  <c r="AF121" i="21"/>
  <c r="AB121" i="21"/>
  <c r="X121" i="21"/>
  <c r="F131" i="21"/>
  <c r="AO131" i="21" s="1"/>
  <c r="AP131" i="21" s="1"/>
  <c r="AQ131" i="21" s="1"/>
  <c r="T60" i="5"/>
  <c r="U131" i="21" s="1"/>
  <c r="Y131" i="21" s="1"/>
  <c r="Z131" i="21" s="1"/>
  <c r="AA131" i="21" s="1"/>
  <c r="R131" i="21"/>
  <c r="U60" i="5"/>
  <c r="V131" i="21" s="1"/>
  <c r="AC131" i="21" s="1"/>
  <c r="AD131" i="21" s="1"/>
  <c r="AE131" i="21" s="1"/>
  <c r="N62" i="5"/>
  <c r="G116" i="22"/>
  <c r="CX79" i="5"/>
  <c r="J116" i="22" s="1"/>
  <c r="M116" i="22" s="1"/>
  <c r="N116" i="22" s="1"/>
  <c r="O116" i="22" s="1"/>
  <c r="X141" i="21"/>
  <c r="AF141" i="21"/>
  <c r="AB141" i="21"/>
  <c r="AN141" i="21"/>
  <c r="AJ141" i="21"/>
  <c r="AF150" i="21"/>
  <c r="AB150" i="21"/>
  <c r="AJ150" i="21"/>
  <c r="X150" i="21"/>
  <c r="AN150" i="21"/>
  <c r="CX84" i="6"/>
  <c r="J146" i="22" s="1"/>
  <c r="M146" i="22" s="1"/>
  <c r="N146" i="22" s="1"/>
  <c r="O146" i="22" s="1"/>
  <c r="CT84" i="6"/>
  <c r="F146" i="22" s="1"/>
  <c r="Y146" i="22" s="1"/>
  <c r="Z146" i="22" s="1"/>
  <c r="AA146" i="22" s="1"/>
  <c r="L160" i="21"/>
  <c r="K62" i="7"/>
  <c r="AF162" i="21"/>
  <c r="AJ162" i="21"/>
  <c r="AB162" i="21"/>
  <c r="AN162" i="21"/>
  <c r="X162" i="21"/>
  <c r="AF171" i="21"/>
  <c r="AB171" i="21"/>
  <c r="AN171" i="21"/>
  <c r="X171" i="21"/>
  <c r="AJ171" i="21"/>
  <c r="AF180" i="21"/>
  <c r="AB180" i="21"/>
  <c r="AN180" i="21"/>
  <c r="X180" i="21"/>
  <c r="AJ180" i="21"/>
  <c r="CQ91" i="7"/>
  <c r="AF183" i="21"/>
  <c r="AB183" i="21"/>
  <c r="AN183" i="21"/>
  <c r="X183" i="21"/>
  <c r="AJ183" i="21"/>
  <c r="AJ192" i="21"/>
  <c r="X192" i="21"/>
  <c r="AF192" i="21"/>
  <c r="AB192" i="21"/>
  <c r="AN192" i="21"/>
  <c r="AN201" i="21"/>
  <c r="AB201" i="21"/>
  <c r="AJ201" i="21"/>
  <c r="X201" i="21"/>
  <c r="AF201" i="21"/>
  <c r="E178" i="22"/>
  <c r="CR91" i="8"/>
  <c r="G209" i="21"/>
  <c r="F62" i="9"/>
  <c r="AF210" i="21"/>
  <c r="AN210" i="21"/>
  <c r="AB210" i="21"/>
  <c r="X210" i="21"/>
  <c r="AJ210" i="21"/>
  <c r="F214" i="21"/>
  <c r="AO214" i="21" s="1"/>
  <c r="AP214" i="21" s="1"/>
  <c r="AQ214" i="21" s="1"/>
  <c r="T43" i="9"/>
  <c r="U214" i="21" s="1"/>
  <c r="Y214" i="21" s="1"/>
  <c r="Z214" i="21" s="1"/>
  <c r="AA214" i="21" s="1"/>
  <c r="R214" i="21"/>
  <c r="U43" i="9"/>
  <c r="V214" i="21" s="1"/>
  <c r="AC214" i="21" s="1"/>
  <c r="AD214" i="21" s="1"/>
  <c r="AE214" i="21" s="1"/>
  <c r="AF222" i="21"/>
  <c r="AN222" i="21"/>
  <c r="AB222" i="21"/>
  <c r="AJ222" i="21"/>
  <c r="X222" i="21"/>
  <c r="F226" i="21"/>
  <c r="AO226" i="21" s="1"/>
  <c r="AP226" i="21" s="1"/>
  <c r="AQ226" i="21" s="1"/>
  <c r="T55" i="9"/>
  <c r="U226" i="21" s="1"/>
  <c r="Y226" i="21" s="1"/>
  <c r="Z226" i="21" s="1"/>
  <c r="AA226" i="21" s="1"/>
  <c r="R226" i="21"/>
  <c r="U55" i="9"/>
  <c r="V226" i="21" s="1"/>
  <c r="AC226" i="21" s="1"/>
  <c r="AD226" i="21" s="1"/>
  <c r="AE226" i="21" s="1"/>
  <c r="I62" i="10"/>
  <c r="AB246" i="22"/>
  <c r="P246" i="22"/>
  <c r="L246" i="22"/>
  <c r="X246" i="22"/>
  <c r="T246" i="22"/>
  <c r="T255" i="22"/>
  <c r="AB255" i="22"/>
  <c r="P255" i="22"/>
  <c r="X255" i="22"/>
  <c r="L255" i="22"/>
  <c r="R287" i="21"/>
  <c r="U41" i="12"/>
  <c r="V287" i="21" s="1"/>
  <c r="AC287" i="21" s="1"/>
  <c r="AD287" i="21" s="1"/>
  <c r="AE287" i="21" s="1"/>
  <c r="R290" i="21"/>
  <c r="U44" i="12"/>
  <c r="V290" i="21" s="1"/>
  <c r="AC290" i="21" s="1"/>
  <c r="AD290" i="21" s="1"/>
  <c r="AE290" i="21" s="1"/>
  <c r="R293" i="21"/>
  <c r="U47" i="12"/>
  <c r="V293" i="21" s="1"/>
  <c r="AC293" i="21" s="1"/>
  <c r="AD293" i="21" s="1"/>
  <c r="AE293" i="21" s="1"/>
  <c r="R296" i="21"/>
  <c r="U50" i="12"/>
  <c r="V296" i="21" s="1"/>
  <c r="AC296" i="21" s="1"/>
  <c r="AD296" i="21" s="1"/>
  <c r="AE296" i="21" s="1"/>
  <c r="R299" i="21"/>
  <c r="U53" i="12"/>
  <c r="V299" i="21" s="1"/>
  <c r="AC299" i="21" s="1"/>
  <c r="AD299" i="21" s="1"/>
  <c r="AE299" i="21" s="1"/>
  <c r="R302" i="21"/>
  <c r="U56" i="12"/>
  <c r="V302" i="21" s="1"/>
  <c r="AC302" i="21" s="1"/>
  <c r="AD302" i="21" s="1"/>
  <c r="AE302" i="21" s="1"/>
  <c r="R305" i="21"/>
  <c r="U59" i="12"/>
  <c r="V305" i="21" s="1"/>
  <c r="AC305" i="21" s="1"/>
  <c r="AD305" i="21" s="1"/>
  <c r="AE305" i="21" s="1"/>
  <c r="F283" i="21"/>
  <c r="AO283" i="21" s="1"/>
  <c r="AP283" i="21" s="1"/>
  <c r="AQ283" i="21" s="1"/>
  <c r="T37" i="12"/>
  <c r="U283" i="21" s="1"/>
  <c r="Y283" i="21" s="1"/>
  <c r="Z283" i="21" s="1"/>
  <c r="AA283" i="21" s="1"/>
  <c r="E62" i="12"/>
  <c r="R283" i="21"/>
  <c r="U37" i="12"/>
  <c r="V283" i="21" s="1"/>
  <c r="AC283" i="21" s="1"/>
  <c r="AD283" i="21" s="1"/>
  <c r="AE283" i="21" s="1"/>
  <c r="AF291" i="21"/>
  <c r="AN291" i="21"/>
  <c r="AB291" i="21"/>
  <c r="AJ291" i="21"/>
  <c r="X291" i="21"/>
  <c r="F295" i="21"/>
  <c r="AO295" i="21" s="1"/>
  <c r="AP295" i="21" s="1"/>
  <c r="AQ295" i="21" s="1"/>
  <c r="T49" i="12"/>
  <c r="U295" i="21" s="1"/>
  <c r="Y295" i="21" s="1"/>
  <c r="Z295" i="21" s="1"/>
  <c r="AA295" i="21" s="1"/>
  <c r="R295" i="21"/>
  <c r="U49" i="12"/>
  <c r="V295" i="21" s="1"/>
  <c r="AC295" i="21" s="1"/>
  <c r="AD295" i="21" s="1"/>
  <c r="AE295" i="21" s="1"/>
  <c r="AF303" i="21"/>
  <c r="AN303" i="21"/>
  <c r="AB303" i="21"/>
  <c r="AJ303" i="21"/>
  <c r="X303" i="21"/>
  <c r="F307" i="21"/>
  <c r="AO307" i="21" s="1"/>
  <c r="AP307" i="21" s="1"/>
  <c r="AQ307" i="21" s="1"/>
  <c r="T61" i="12"/>
  <c r="U307" i="21" s="1"/>
  <c r="Y307" i="21" s="1"/>
  <c r="Z307" i="21" s="1"/>
  <c r="AA307" i="21" s="1"/>
  <c r="R307" i="21"/>
  <c r="U61" i="12"/>
  <c r="V307" i="21" s="1"/>
  <c r="AC307" i="21" s="1"/>
  <c r="AD307" i="21" s="1"/>
  <c r="AE307" i="21" s="1"/>
  <c r="H329" i="22"/>
  <c r="U329" i="22" s="1"/>
  <c r="V329" i="22" s="1"/>
  <c r="W329" i="22" s="1"/>
  <c r="CV91" i="14"/>
  <c r="G340" i="22"/>
  <c r="CX78" i="14"/>
  <c r="J340" i="22" s="1"/>
  <c r="M340" i="22" s="1"/>
  <c r="N340" i="22" s="1"/>
  <c r="O340" i="22" s="1"/>
  <c r="R359" i="21"/>
  <c r="U38" i="15"/>
  <c r="V359" i="21" s="1"/>
  <c r="AC359" i="21" s="1"/>
  <c r="AD359" i="21" s="1"/>
  <c r="AE359" i="21" s="1"/>
  <c r="R362" i="21"/>
  <c r="U41" i="15"/>
  <c r="V362" i="21" s="1"/>
  <c r="AC362" i="21" s="1"/>
  <c r="AD362" i="21" s="1"/>
  <c r="AE362" i="21" s="1"/>
  <c r="R365" i="21"/>
  <c r="U44" i="15"/>
  <c r="V365" i="21" s="1"/>
  <c r="AC365" i="21" s="1"/>
  <c r="AD365" i="21" s="1"/>
  <c r="AE365" i="21" s="1"/>
  <c r="R368" i="21"/>
  <c r="U47" i="15"/>
  <c r="V368" i="21" s="1"/>
  <c r="AC368" i="21" s="1"/>
  <c r="AD368" i="21" s="1"/>
  <c r="AE368" i="21" s="1"/>
  <c r="R371" i="21"/>
  <c r="U50" i="15"/>
  <c r="V371" i="21" s="1"/>
  <c r="AC371" i="21" s="1"/>
  <c r="AD371" i="21" s="1"/>
  <c r="AE371" i="21" s="1"/>
  <c r="R374" i="21"/>
  <c r="R377" i="21"/>
  <c r="U56" i="15"/>
  <c r="V377" i="21" s="1"/>
  <c r="AC377" i="21" s="1"/>
  <c r="AD377" i="21" s="1"/>
  <c r="AE377" i="21" s="1"/>
  <c r="R380" i="21"/>
  <c r="U59" i="15"/>
  <c r="V380" i="21" s="1"/>
  <c r="AC380" i="21" s="1"/>
  <c r="AD380" i="21" s="1"/>
  <c r="AE380" i="21" s="1"/>
  <c r="R384" i="21"/>
  <c r="U38" i="16"/>
  <c r="V384" i="21" s="1"/>
  <c r="AC384" i="21" s="1"/>
  <c r="AD384" i="21" s="1"/>
  <c r="AE384" i="21" s="1"/>
  <c r="R387" i="21"/>
  <c r="U41" i="16"/>
  <c r="V387" i="21" s="1"/>
  <c r="AC387" i="21" s="1"/>
  <c r="AD387" i="21" s="1"/>
  <c r="AE387" i="21" s="1"/>
  <c r="R390" i="21"/>
  <c r="U44" i="16"/>
  <c r="V390" i="21" s="1"/>
  <c r="AC390" i="21" s="1"/>
  <c r="AD390" i="21" s="1"/>
  <c r="AE390" i="21" s="1"/>
  <c r="R393" i="21"/>
  <c r="U47" i="16"/>
  <c r="V393" i="21" s="1"/>
  <c r="AC393" i="21" s="1"/>
  <c r="AD393" i="21" s="1"/>
  <c r="AE393" i="21" s="1"/>
  <c r="R396" i="21"/>
  <c r="U50" i="16"/>
  <c r="V396" i="21" s="1"/>
  <c r="AC396" i="21" s="1"/>
  <c r="AD396" i="21" s="1"/>
  <c r="AE396" i="21" s="1"/>
  <c r="R399" i="21"/>
  <c r="U53" i="16"/>
  <c r="V399" i="21" s="1"/>
  <c r="AC399" i="21" s="1"/>
  <c r="AD399" i="21" s="1"/>
  <c r="AE399" i="21" s="1"/>
  <c r="R402" i="21"/>
  <c r="U56" i="16"/>
  <c r="V402" i="21" s="1"/>
  <c r="AC402" i="21" s="1"/>
  <c r="AD402" i="21" s="1"/>
  <c r="AE402" i="21" s="1"/>
  <c r="R405" i="21"/>
  <c r="U59" i="16"/>
  <c r="V405" i="21" s="1"/>
  <c r="AC405" i="21" s="1"/>
  <c r="AD405" i="21" s="1"/>
  <c r="AE405" i="21" s="1"/>
  <c r="K384" i="21"/>
  <c r="J62" i="16"/>
  <c r="G382" i="22"/>
  <c r="CX70" i="16"/>
  <c r="J382" i="22" s="1"/>
  <c r="M382" i="22" s="1"/>
  <c r="N382" i="22" s="1"/>
  <c r="O382" i="22" s="1"/>
  <c r="G394" i="22"/>
  <c r="CX82" i="16"/>
  <c r="J394" i="22" s="1"/>
  <c r="M394" i="22" s="1"/>
  <c r="N394" i="22" s="1"/>
  <c r="O394" i="22" s="1"/>
  <c r="CX76" i="17"/>
  <c r="J413" i="22" s="1"/>
  <c r="M413" i="22" s="1"/>
  <c r="N413" i="22" s="1"/>
  <c r="O413" i="22" s="1"/>
  <c r="CT76" i="17"/>
  <c r="F413" i="22" s="1"/>
  <c r="Y413" i="22" s="1"/>
  <c r="Z413" i="22" s="1"/>
  <c r="AA413" i="22" s="1"/>
  <c r="X429" i="22"/>
  <c r="L429" i="22"/>
  <c r="P429" i="22"/>
  <c r="AB429" i="22"/>
  <c r="T429" i="22"/>
  <c r="G458" i="21"/>
  <c r="F62" i="19"/>
  <c r="S458" i="21"/>
  <c r="CX80" i="19"/>
  <c r="J467" i="22" s="1"/>
  <c r="M467" i="22" s="1"/>
  <c r="N467" i="22" s="1"/>
  <c r="O467" i="22" s="1"/>
  <c r="CT80" i="19"/>
  <c r="F467" i="22" s="1"/>
  <c r="Y467" i="22" s="1"/>
  <c r="Z467" i="22" s="1"/>
  <c r="AA467" i="22" s="1"/>
  <c r="K483" i="21"/>
  <c r="J62" i="20"/>
  <c r="X483" i="22"/>
  <c r="L483" i="22"/>
  <c r="T483" i="22"/>
  <c r="P483" i="22"/>
  <c r="AB483" i="22"/>
  <c r="AJ28" i="21"/>
  <c r="AF28" i="21"/>
  <c r="AB28" i="21"/>
  <c r="AN28" i="21"/>
  <c r="X28" i="21"/>
  <c r="T43" i="2"/>
  <c r="U39" i="21" s="1"/>
  <c r="Y39" i="21" s="1"/>
  <c r="Z39" i="21" s="1"/>
  <c r="AA39" i="21" s="1"/>
  <c r="AF43" i="21"/>
  <c r="AJ43" i="21"/>
  <c r="AB43" i="21"/>
  <c r="X43" i="21"/>
  <c r="AN43" i="21"/>
  <c r="AB32" i="22"/>
  <c r="P32" i="22"/>
  <c r="X32" i="22"/>
  <c r="L32" i="22"/>
  <c r="T32" i="22"/>
  <c r="T40" i="1"/>
  <c r="U11" i="21" s="1"/>
  <c r="Y11" i="21" s="1"/>
  <c r="Z11" i="21" s="1"/>
  <c r="AA11" i="21" s="1"/>
  <c r="AN20" i="21"/>
  <c r="AB20" i="21"/>
  <c r="AJ20" i="21"/>
  <c r="X20" i="21"/>
  <c r="AF20" i="21"/>
  <c r="T58" i="1"/>
  <c r="U29" i="21" s="1"/>
  <c r="Y29" i="21" s="1"/>
  <c r="Z29" i="21" s="1"/>
  <c r="AA29" i="21" s="1"/>
  <c r="T5" i="22"/>
  <c r="X5" i="22"/>
  <c r="L5" i="22"/>
  <c r="AB5" i="22"/>
  <c r="P5" i="22"/>
  <c r="T23" i="22"/>
  <c r="L23" i="22"/>
  <c r="AB23" i="22"/>
  <c r="X23" i="22"/>
  <c r="P23" i="22"/>
  <c r="CT90" i="1"/>
  <c r="F27" i="22" s="1"/>
  <c r="Y27" i="22" s="1"/>
  <c r="Z27" i="22" s="1"/>
  <c r="AA27" i="22" s="1"/>
  <c r="Q33" i="2"/>
  <c r="AJ35" i="21"/>
  <c r="X35" i="21"/>
  <c r="AN35" i="21"/>
  <c r="AF35" i="21"/>
  <c r="AB35" i="21"/>
  <c r="U43" i="2"/>
  <c r="V39" i="21" s="1"/>
  <c r="AC39" i="21" s="1"/>
  <c r="AD39" i="21" s="1"/>
  <c r="AE39" i="21" s="1"/>
  <c r="T48" i="2"/>
  <c r="U44" i="21" s="1"/>
  <c r="Y44" i="21" s="1"/>
  <c r="Z44" i="21" s="1"/>
  <c r="AA44" i="21" s="1"/>
  <c r="AF48" i="21"/>
  <c r="AJ48" i="21"/>
  <c r="AB48" i="21"/>
  <c r="X48" i="21"/>
  <c r="AN48" i="21"/>
  <c r="T53" i="2"/>
  <c r="U49" i="21" s="1"/>
  <c r="Y49" i="21" s="1"/>
  <c r="Z49" i="21" s="1"/>
  <c r="AA49" i="21" s="1"/>
  <c r="AJ53" i="21"/>
  <c r="X53" i="21"/>
  <c r="AF53" i="21"/>
  <c r="AN53" i="21"/>
  <c r="AB53" i="21"/>
  <c r="U61" i="2"/>
  <c r="V57" i="21" s="1"/>
  <c r="AC57" i="21" s="1"/>
  <c r="AD57" i="21" s="1"/>
  <c r="AE57" i="21" s="1"/>
  <c r="P62" i="2"/>
  <c r="AB40" i="22"/>
  <c r="P40" i="22"/>
  <c r="X40" i="22"/>
  <c r="L40" i="22"/>
  <c r="T40" i="22"/>
  <c r="CW91" i="2"/>
  <c r="AJ58" i="21"/>
  <c r="X58" i="21"/>
  <c r="AF58" i="21"/>
  <c r="AN58" i="21"/>
  <c r="AB58" i="21"/>
  <c r="T51" i="3"/>
  <c r="U72" i="21" s="1"/>
  <c r="Y72" i="21" s="1"/>
  <c r="Z72" i="21" s="1"/>
  <c r="AA72" i="21" s="1"/>
  <c r="AJ76" i="21"/>
  <c r="X76" i="21"/>
  <c r="AF76" i="21"/>
  <c r="AB76" i="21"/>
  <c r="AN76" i="21"/>
  <c r="N62" i="3"/>
  <c r="CT66" i="3"/>
  <c r="G54" i="22"/>
  <c r="CU91" i="3"/>
  <c r="X57" i="22"/>
  <c r="T57" i="22"/>
  <c r="P57" i="22"/>
  <c r="L57" i="22"/>
  <c r="AB57" i="22"/>
  <c r="CT82" i="3"/>
  <c r="F69" i="22" s="1"/>
  <c r="Y69" i="22" s="1"/>
  <c r="Z69" i="22" s="1"/>
  <c r="AA69" i="22" s="1"/>
  <c r="T72" i="22"/>
  <c r="AB72" i="22"/>
  <c r="P72" i="22"/>
  <c r="X72" i="22"/>
  <c r="L72" i="22"/>
  <c r="AN91" i="21"/>
  <c r="AB91" i="21"/>
  <c r="X91" i="21"/>
  <c r="AJ91" i="21"/>
  <c r="AF91" i="21"/>
  <c r="F101" i="21"/>
  <c r="AO101" i="21" s="1"/>
  <c r="AP101" i="21" s="1"/>
  <c r="AQ101" i="21" s="1"/>
  <c r="T55" i="4"/>
  <c r="U101" i="21" s="1"/>
  <c r="Y101" i="21" s="1"/>
  <c r="Z101" i="21" s="1"/>
  <c r="AA101" i="21" s="1"/>
  <c r="F103" i="21"/>
  <c r="AO103" i="21" s="1"/>
  <c r="AP103" i="21" s="1"/>
  <c r="AQ103" i="21" s="1"/>
  <c r="T57" i="4"/>
  <c r="U103" i="21" s="1"/>
  <c r="Y103" i="21" s="1"/>
  <c r="Z103" i="21" s="1"/>
  <c r="AA103" i="21" s="1"/>
  <c r="U59" i="4"/>
  <c r="V105" i="21" s="1"/>
  <c r="AC105" i="21" s="1"/>
  <c r="AD105" i="21" s="1"/>
  <c r="AE105" i="21" s="1"/>
  <c r="C62" i="4"/>
  <c r="T88" i="22"/>
  <c r="AB88" i="22"/>
  <c r="P88" i="22"/>
  <c r="X88" i="22"/>
  <c r="L88" i="22"/>
  <c r="CW91" i="4"/>
  <c r="F110" i="21"/>
  <c r="AO110" i="21" s="1"/>
  <c r="AP110" i="21" s="1"/>
  <c r="AQ110" i="21" s="1"/>
  <c r="T39" i="5"/>
  <c r="U110" i="21" s="1"/>
  <c r="Y110" i="21" s="1"/>
  <c r="Z110" i="21" s="1"/>
  <c r="AA110" i="21" s="1"/>
  <c r="R110" i="21"/>
  <c r="U39" i="5"/>
  <c r="V110" i="21" s="1"/>
  <c r="AC110" i="21" s="1"/>
  <c r="AD110" i="21" s="1"/>
  <c r="AE110" i="21" s="1"/>
  <c r="F112" i="21"/>
  <c r="AO112" i="21" s="1"/>
  <c r="AP112" i="21" s="1"/>
  <c r="AQ112" i="21" s="1"/>
  <c r="T41" i="5"/>
  <c r="U112" i="21" s="1"/>
  <c r="Y112" i="21" s="1"/>
  <c r="Z112" i="21" s="1"/>
  <c r="AA112" i="21" s="1"/>
  <c r="U43" i="5"/>
  <c r="V114" i="21" s="1"/>
  <c r="AC114" i="21" s="1"/>
  <c r="AD114" i="21" s="1"/>
  <c r="AE114" i="21" s="1"/>
  <c r="AN117" i="21"/>
  <c r="AJ117" i="21"/>
  <c r="AF117" i="21"/>
  <c r="AB117" i="21"/>
  <c r="X117" i="21"/>
  <c r="O62" i="5"/>
  <c r="AB105" i="22"/>
  <c r="P105" i="22"/>
  <c r="T105" i="22"/>
  <c r="L105" i="22"/>
  <c r="X105" i="22"/>
  <c r="K135" i="21"/>
  <c r="J62" i="6"/>
  <c r="U42" i="6"/>
  <c r="V138" i="21" s="1"/>
  <c r="AC138" i="21" s="1"/>
  <c r="AD138" i="21" s="1"/>
  <c r="AE138" i="21" s="1"/>
  <c r="U51" i="6"/>
  <c r="V147" i="21" s="1"/>
  <c r="AC147" i="21" s="1"/>
  <c r="AD147" i="21" s="1"/>
  <c r="AE147" i="21" s="1"/>
  <c r="U60" i="6"/>
  <c r="V156" i="21" s="1"/>
  <c r="AC156" i="21" s="1"/>
  <c r="AD156" i="21" s="1"/>
  <c r="AE156" i="21" s="1"/>
  <c r="AB129" i="22"/>
  <c r="P129" i="22"/>
  <c r="T129" i="22"/>
  <c r="X129" i="22"/>
  <c r="L129" i="22"/>
  <c r="X143" i="22"/>
  <c r="T143" i="22"/>
  <c r="P143" i="22"/>
  <c r="L143" i="22"/>
  <c r="AB143" i="22"/>
  <c r="R158" i="21"/>
  <c r="U37" i="7"/>
  <c r="V158" i="21" s="1"/>
  <c r="AC158" i="21" s="1"/>
  <c r="AD158" i="21" s="1"/>
  <c r="AE158" i="21" s="1"/>
  <c r="R161" i="21"/>
  <c r="U40" i="7"/>
  <c r="V161" i="21" s="1"/>
  <c r="AC161" i="21" s="1"/>
  <c r="AD161" i="21" s="1"/>
  <c r="AE161" i="21" s="1"/>
  <c r="R164" i="21"/>
  <c r="U43" i="7"/>
  <c r="V164" i="21" s="1"/>
  <c r="AC164" i="21" s="1"/>
  <c r="AD164" i="21" s="1"/>
  <c r="AE164" i="21" s="1"/>
  <c r="R167" i="21"/>
  <c r="R170" i="21"/>
  <c r="U49" i="7"/>
  <c r="V170" i="21" s="1"/>
  <c r="AC170" i="21" s="1"/>
  <c r="AD170" i="21" s="1"/>
  <c r="AE170" i="21" s="1"/>
  <c r="R173" i="21"/>
  <c r="U52" i="7"/>
  <c r="V173" i="21" s="1"/>
  <c r="AC173" i="21" s="1"/>
  <c r="AD173" i="21" s="1"/>
  <c r="AE173" i="21" s="1"/>
  <c r="R176" i="21"/>
  <c r="U55" i="7"/>
  <c r="V176" i="21" s="1"/>
  <c r="AC176" i="21" s="1"/>
  <c r="AD176" i="21" s="1"/>
  <c r="AE176" i="21" s="1"/>
  <c r="R179" i="21"/>
  <c r="U58" i="7"/>
  <c r="V179" i="21" s="1"/>
  <c r="AC179" i="21" s="1"/>
  <c r="AD179" i="21" s="1"/>
  <c r="AE179" i="21" s="1"/>
  <c r="R182" i="21"/>
  <c r="U61" i="7"/>
  <c r="V182" i="21" s="1"/>
  <c r="AC182" i="21" s="1"/>
  <c r="AD182" i="21" s="1"/>
  <c r="AE182" i="21" s="1"/>
  <c r="T177" i="22"/>
  <c r="AB177" i="22"/>
  <c r="P177" i="22"/>
  <c r="X177" i="22"/>
  <c r="L177" i="22"/>
  <c r="CR91" i="7"/>
  <c r="D185" i="21"/>
  <c r="C62" i="8"/>
  <c r="P185" i="21"/>
  <c r="O62" i="8"/>
  <c r="CS91" i="8"/>
  <c r="CT66" i="8"/>
  <c r="I180" i="22"/>
  <c r="AC180" i="22" s="1"/>
  <c r="AD180" i="22" s="1"/>
  <c r="AE180" i="22" s="1"/>
  <c r="CW91" i="8"/>
  <c r="T234" i="22"/>
  <c r="P234" i="22"/>
  <c r="AB234" i="22"/>
  <c r="L234" i="22"/>
  <c r="X234" i="22"/>
  <c r="CW91" i="10"/>
  <c r="CX88" i="11"/>
  <c r="J275" i="22" s="1"/>
  <c r="M275" i="22" s="1"/>
  <c r="N275" i="22" s="1"/>
  <c r="O275" i="22" s="1"/>
  <c r="CT88" i="11"/>
  <c r="F275" i="22" s="1"/>
  <c r="Y275" i="22" s="1"/>
  <c r="Z275" i="22" s="1"/>
  <c r="AA275" i="22" s="1"/>
  <c r="G295" i="22"/>
  <c r="CX83" i="12"/>
  <c r="J295" i="22" s="1"/>
  <c r="M295" i="22" s="1"/>
  <c r="N295" i="22" s="1"/>
  <c r="O295" i="22" s="1"/>
  <c r="CP91" i="12"/>
  <c r="R309" i="21"/>
  <c r="U38" i="13"/>
  <c r="V309" i="21" s="1"/>
  <c r="AC309" i="21" s="1"/>
  <c r="AD309" i="21" s="1"/>
  <c r="AE309" i="21" s="1"/>
  <c r="R312" i="21"/>
  <c r="U41" i="13"/>
  <c r="V312" i="21" s="1"/>
  <c r="AC312" i="21" s="1"/>
  <c r="AD312" i="21" s="1"/>
  <c r="AE312" i="21" s="1"/>
  <c r="R315" i="21"/>
  <c r="U44" i="13"/>
  <c r="V315" i="21" s="1"/>
  <c r="AC315" i="21" s="1"/>
  <c r="AD315" i="21" s="1"/>
  <c r="AE315" i="21" s="1"/>
  <c r="R318" i="21"/>
  <c r="U47" i="13"/>
  <c r="V318" i="21" s="1"/>
  <c r="AC318" i="21" s="1"/>
  <c r="AD318" i="21" s="1"/>
  <c r="AE318" i="21" s="1"/>
  <c r="R321" i="21"/>
  <c r="U50" i="13"/>
  <c r="V321" i="21" s="1"/>
  <c r="AC321" i="21" s="1"/>
  <c r="AD321" i="21" s="1"/>
  <c r="AE321" i="21" s="1"/>
  <c r="R324" i="21"/>
  <c r="U53" i="13"/>
  <c r="V324" i="21" s="1"/>
  <c r="AC324" i="21" s="1"/>
  <c r="AD324" i="21" s="1"/>
  <c r="AE324" i="21" s="1"/>
  <c r="R327" i="21"/>
  <c r="U56" i="13"/>
  <c r="V327" i="21" s="1"/>
  <c r="AC327" i="21" s="1"/>
  <c r="AD327" i="21" s="1"/>
  <c r="AE327" i="21" s="1"/>
  <c r="R330" i="21"/>
  <c r="U59" i="13"/>
  <c r="V330" i="21" s="1"/>
  <c r="AC330" i="21" s="1"/>
  <c r="AD330" i="21" s="1"/>
  <c r="AE330" i="21" s="1"/>
  <c r="S308" i="21"/>
  <c r="R334" i="21"/>
  <c r="U38" i="14"/>
  <c r="V334" i="21" s="1"/>
  <c r="AC334" i="21" s="1"/>
  <c r="AD334" i="21" s="1"/>
  <c r="AE334" i="21" s="1"/>
  <c r="R337" i="21"/>
  <c r="U41" i="14"/>
  <c r="V337" i="21" s="1"/>
  <c r="AC337" i="21" s="1"/>
  <c r="AD337" i="21" s="1"/>
  <c r="AE337" i="21" s="1"/>
  <c r="R340" i="21"/>
  <c r="U44" i="14"/>
  <c r="V340" i="21" s="1"/>
  <c r="AC340" i="21" s="1"/>
  <c r="AD340" i="21" s="1"/>
  <c r="AE340" i="21" s="1"/>
  <c r="R343" i="21"/>
  <c r="U47" i="14"/>
  <c r="V343" i="21" s="1"/>
  <c r="AC343" i="21" s="1"/>
  <c r="AD343" i="21" s="1"/>
  <c r="AE343" i="21" s="1"/>
  <c r="R346" i="21"/>
  <c r="U50" i="14"/>
  <c r="V346" i="21" s="1"/>
  <c r="AC346" i="21" s="1"/>
  <c r="AD346" i="21" s="1"/>
  <c r="AE346" i="21" s="1"/>
  <c r="R349" i="21"/>
  <c r="U53" i="14"/>
  <c r="V349" i="21" s="1"/>
  <c r="AC349" i="21" s="1"/>
  <c r="AD349" i="21" s="1"/>
  <c r="AE349" i="21" s="1"/>
  <c r="R352" i="21"/>
  <c r="U56" i="14"/>
  <c r="V352" i="21" s="1"/>
  <c r="AC352" i="21" s="1"/>
  <c r="AD352" i="21" s="1"/>
  <c r="AE352" i="21" s="1"/>
  <c r="R355" i="21"/>
  <c r="U59" i="14"/>
  <c r="V355" i="21" s="1"/>
  <c r="AC355" i="21" s="1"/>
  <c r="AD355" i="21" s="1"/>
  <c r="AE355" i="21" s="1"/>
  <c r="CS91" i="14"/>
  <c r="CP91" i="15"/>
  <c r="O409" i="21"/>
  <c r="N62" i="17"/>
  <c r="R444" i="21"/>
  <c r="U48" i="18"/>
  <c r="V444" i="21" s="1"/>
  <c r="AC444" i="21" s="1"/>
  <c r="AD444" i="21" s="1"/>
  <c r="AE444" i="21" s="1"/>
  <c r="R447" i="21"/>
  <c r="U51" i="18"/>
  <c r="V447" i="21" s="1"/>
  <c r="AC447" i="21" s="1"/>
  <c r="AD447" i="21" s="1"/>
  <c r="AE447" i="21" s="1"/>
  <c r="R450" i="21"/>
  <c r="U54" i="18"/>
  <c r="V450" i="21" s="1"/>
  <c r="AC450" i="21" s="1"/>
  <c r="AD450" i="21" s="1"/>
  <c r="AE450" i="21" s="1"/>
  <c r="R453" i="21"/>
  <c r="U57" i="18"/>
  <c r="V453" i="21" s="1"/>
  <c r="AC453" i="21" s="1"/>
  <c r="AD453" i="21" s="1"/>
  <c r="AE453" i="21" s="1"/>
  <c r="R456" i="21"/>
  <c r="U60" i="18"/>
  <c r="V456" i="21" s="1"/>
  <c r="AC456" i="21" s="1"/>
  <c r="AD456" i="21" s="1"/>
  <c r="AE456" i="21" s="1"/>
  <c r="CX68" i="19"/>
  <c r="J455" i="22" s="1"/>
  <c r="M455" i="22" s="1"/>
  <c r="N455" i="22" s="1"/>
  <c r="O455" i="22" s="1"/>
  <c r="CT68" i="19"/>
  <c r="F455" i="22" s="1"/>
  <c r="Y455" i="22" s="1"/>
  <c r="Z455" i="22" s="1"/>
  <c r="AA455" i="22" s="1"/>
  <c r="CS91" i="19"/>
  <c r="R485" i="21"/>
  <c r="U39" i="20"/>
  <c r="V485" i="21" s="1"/>
  <c r="AC485" i="21" s="1"/>
  <c r="AD485" i="21" s="1"/>
  <c r="AE485" i="21" s="1"/>
  <c r="R488" i="21"/>
  <c r="U42" i="20"/>
  <c r="V488" i="21" s="1"/>
  <c r="AC488" i="21" s="1"/>
  <c r="AD488" i="21" s="1"/>
  <c r="AE488" i="21" s="1"/>
  <c r="R491" i="21"/>
  <c r="U45" i="20"/>
  <c r="V491" i="21" s="1"/>
  <c r="AC491" i="21" s="1"/>
  <c r="AD491" i="21" s="1"/>
  <c r="AE491" i="21" s="1"/>
  <c r="R494" i="21"/>
  <c r="U48" i="20"/>
  <c r="V494" i="21" s="1"/>
  <c r="AC494" i="21" s="1"/>
  <c r="AD494" i="21" s="1"/>
  <c r="AE494" i="21" s="1"/>
  <c r="R497" i="21"/>
  <c r="U51" i="20"/>
  <c r="V497" i="21" s="1"/>
  <c r="AC497" i="21" s="1"/>
  <c r="AD497" i="21" s="1"/>
  <c r="AE497" i="21" s="1"/>
  <c r="R503" i="21"/>
  <c r="U57" i="20"/>
  <c r="V503" i="21" s="1"/>
  <c r="AC503" i="21" s="1"/>
  <c r="AD503" i="21" s="1"/>
  <c r="AE503" i="21" s="1"/>
  <c r="R506" i="21"/>
  <c r="U60" i="20"/>
  <c r="V506" i="21" s="1"/>
  <c r="AC506" i="21" s="1"/>
  <c r="AD506" i="21" s="1"/>
  <c r="AE506" i="21" s="1"/>
  <c r="AN79" i="21"/>
  <c r="AB79" i="21"/>
  <c r="X79" i="21"/>
  <c r="AJ79" i="21"/>
  <c r="AF79" i="21"/>
  <c r="T53" i="1"/>
  <c r="U24" i="21" s="1"/>
  <c r="Y24" i="21" s="1"/>
  <c r="Z24" i="21" s="1"/>
  <c r="AA24" i="21" s="1"/>
  <c r="AB24" i="22"/>
  <c r="P24" i="22"/>
  <c r="X24" i="22"/>
  <c r="L24" i="22"/>
  <c r="T24" i="22"/>
  <c r="Q37" i="1"/>
  <c r="R39" i="1"/>
  <c r="S10" i="21" s="1"/>
  <c r="R45" i="1"/>
  <c r="S16" i="21" s="1"/>
  <c r="R51" i="1"/>
  <c r="S22" i="21" s="1"/>
  <c r="R57" i="1"/>
  <c r="S28" i="21" s="1"/>
  <c r="U40" i="1"/>
  <c r="V11" i="21" s="1"/>
  <c r="AC11" i="21" s="1"/>
  <c r="AD11" i="21" s="1"/>
  <c r="AE11" i="21" s="1"/>
  <c r="U45" i="1"/>
  <c r="V16" i="21" s="1"/>
  <c r="AC16" i="21" s="1"/>
  <c r="AD16" i="21" s="1"/>
  <c r="AE16" i="21" s="1"/>
  <c r="T50" i="1"/>
  <c r="U21" i="21" s="1"/>
  <c r="Y21" i="21" s="1"/>
  <c r="Z21" i="21" s="1"/>
  <c r="AA21" i="21" s="1"/>
  <c r="U58" i="1"/>
  <c r="V29" i="21" s="1"/>
  <c r="AC29" i="21" s="1"/>
  <c r="AD29" i="21" s="1"/>
  <c r="AE29" i="21" s="1"/>
  <c r="E62" i="1"/>
  <c r="CX75" i="1"/>
  <c r="J12" i="22" s="1"/>
  <c r="M12" i="22" s="1"/>
  <c r="N12" i="22" s="1"/>
  <c r="O12" i="22" s="1"/>
  <c r="X14" i="22"/>
  <c r="L14" i="22"/>
  <c r="AB14" i="22"/>
  <c r="T14" i="22"/>
  <c r="P14" i="22"/>
  <c r="K3" i="23"/>
  <c r="M3" i="23" s="1"/>
  <c r="R33" i="2"/>
  <c r="T40" i="2"/>
  <c r="U36" i="21" s="1"/>
  <c r="Y36" i="21" s="1"/>
  <c r="Z36" i="21" s="1"/>
  <c r="AA36" i="21" s="1"/>
  <c r="AJ40" i="21"/>
  <c r="X40" i="21"/>
  <c r="AF40" i="21"/>
  <c r="AB40" i="21"/>
  <c r="AN40" i="21"/>
  <c r="CX76" i="2"/>
  <c r="J38" i="22" s="1"/>
  <c r="M38" i="22" s="1"/>
  <c r="N38" i="22" s="1"/>
  <c r="O38" i="22" s="1"/>
  <c r="AB48" i="22"/>
  <c r="P48" i="22"/>
  <c r="X48" i="22"/>
  <c r="L48" i="22"/>
  <c r="T48" i="22"/>
  <c r="T38" i="3"/>
  <c r="U59" i="21" s="1"/>
  <c r="Y59" i="21" s="1"/>
  <c r="Z59" i="21" s="1"/>
  <c r="AA59" i="21" s="1"/>
  <c r="AJ63" i="21"/>
  <c r="X63" i="21"/>
  <c r="AF63" i="21"/>
  <c r="AN63" i="21"/>
  <c r="AB63" i="21"/>
  <c r="T43" i="3"/>
  <c r="U64" i="21" s="1"/>
  <c r="Y64" i="21" s="1"/>
  <c r="Z64" i="21" s="1"/>
  <c r="AA64" i="21" s="1"/>
  <c r="AN68" i="21"/>
  <c r="AB68" i="21"/>
  <c r="AF68" i="21"/>
  <c r="X68" i="21"/>
  <c r="AJ68" i="21"/>
  <c r="U51" i="3"/>
  <c r="V72" i="21" s="1"/>
  <c r="AC72" i="21" s="1"/>
  <c r="AD72" i="21" s="1"/>
  <c r="AE72" i="21" s="1"/>
  <c r="T56" i="3"/>
  <c r="U77" i="21" s="1"/>
  <c r="Y77" i="21" s="1"/>
  <c r="Z77" i="21" s="1"/>
  <c r="AA77" i="21" s="1"/>
  <c r="AJ81" i="21"/>
  <c r="AF81" i="21"/>
  <c r="AB81" i="21"/>
  <c r="X81" i="21"/>
  <c r="AN81" i="21"/>
  <c r="T61" i="3"/>
  <c r="U82" i="21" s="1"/>
  <c r="Y82" i="21" s="1"/>
  <c r="Z82" i="21" s="1"/>
  <c r="AA82" i="21" s="1"/>
  <c r="O62" i="3"/>
  <c r="U38" i="4"/>
  <c r="V84" i="21" s="1"/>
  <c r="AC84" i="21" s="1"/>
  <c r="AD84" i="21" s="1"/>
  <c r="AE84" i="21" s="1"/>
  <c r="AJ87" i="21"/>
  <c r="X87" i="21"/>
  <c r="AB87" i="21"/>
  <c r="AN87" i="21"/>
  <c r="AF87" i="21"/>
  <c r="AJ106" i="21"/>
  <c r="X106" i="21"/>
  <c r="AB106" i="21"/>
  <c r="AN106" i="21"/>
  <c r="AF106" i="21"/>
  <c r="I62" i="4"/>
  <c r="G84" i="22"/>
  <c r="CX72" i="4"/>
  <c r="J84" i="22" s="1"/>
  <c r="M84" i="22" s="1"/>
  <c r="N84" i="22" s="1"/>
  <c r="O84" i="22" s="1"/>
  <c r="CX73" i="4"/>
  <c r="J85" i="22" s="1"/>
  <c r="M85" i="22" s="1"/>
  <c r="N85" i="22" s="1"/>
  <c r="O85" i="22" s="1"/>
  <c r="AB87" i="22"/>
  <c r="T87" i="22"/>
  <c r="X87" i="22"/>
  <c r="P87" i="22"/>
  <c r="L87" i="22"/>
  <c r="G91" i="22"/>
  <c r="CX79" i="4"/>
  <c r="J91" i="22" s="1"/>
  <c r="M91" i="22" s="1"/>
  <c r="N91" i="22" s="1"/>
  <c r="O91" i="22" s="1"/>
  <c r="AB101" i="22"/>
  <c r="X101" i="22"/>
  <c r="T101" i="22"/>
  <c r="P101" i="22"/>
  <c r="L101" i="22"/>
  <c r="L109" i="21"/>
  <c r="K62" i="5"/>
  <c r="G110" i="21"/>
  <c r="F62" i="5"/>
  <c r="AN115" i="21"/>
  <c r="AB115" i="21"/>
  <c r="X115" i="21"/>
  <c r="AJ115" i="21"/>
  <c r="AF115" i="21"/>
  <c r="F125" i="21"/>
  <c r="AO125" i="21" s="1"/>
  <c r="AP125" i="21" s="1"/>
  <c r="AQ125" i="21" s="1"/>
  <c r="T54" i="5"/>
  <c r="U125" i="21" s="1"/>
  <c r="Y125" i="21" s="1"/>
  <c r="Z125" i="21" s="1"/>
  <c r="AA125" i="21" s="1"/>
  <c r="R125" i="21"/>
  <c r="U54" i="5"/>
  <c r="V125" i="21" s="1"/>
  <c r="AC125" i="21" s="1"/>
  <c r="AD125" i="21" s="1"/>
  <c r="AE125" i="21" s="1"/>
  <c r="F127" i="21"/>
  <c r="AO127" i="21" s="1"/>
  <c r="AP127" i="21" s="1"/>
  <c r="AQ127" i="21" s="1"/>
  <c r="T56" i="5"/>
  <c r="U127" i="21" s="1"/>
  <c r="Y127" i="21" s="1"/>
  <c r="Z127" i="21" s="1"/>
  <c r="AA127" i="21" s="1"/>
  <c r="U58" i="5"/>
  <c r="V129" i="21" s="1"/>
  <c r="AC129" i="21" s="1"/>
  <c r="AD129" i="21" s="1"/>
  <c r="AE129" i="21" s="1"/>
  <c r="AF132" i="21"/>
  <c r="AJ132" i="21"/>
  <c r="AB132" i="21"/>
  <c r="AN132" i="21"/>
  <c r="X132" i="21"/>
  <c r="P62" i="5"/>
  <c r="CX66" i="5"/>
  <c r="F134" i="21"/>
  <c r="AO134" i="21" s="1"/>
  <c r="AP134" i="21" s="1"/>
  <c r="AQ134" i="21" s="1"/>
  <c r="T38" i="6"/>
  <c r="U134" i="21" s="1"/>
  <c r="Y134" i="21" s="1"/>
  <c r="Z134" i="21" s="1"/>
  <c r="AA134" i="21" s="1"/>
  <c r="R134" i="21"/>
  <c r="U38" i="6"/>
  <c r="V134" i="21" s="1"/>
  <c r="AC134" i="21" s="1"/>
  <c r="AD134" i="21" s="1"/>
  <c r="AE134" i="21" s="1"/>
  <c r="F136" i="21"/>
  <c r="AO136" i="21" s="1"/>
  <c r="AP136" i="21" s="1"/>
  <c r="AQ136" i="21" s="1"/>
  <c r="T40" i="6"/>
  <c r="U136" i="21" s="1"/>
  <c r="Y136" i="21" s="1"/>
  <c r="Z136" i="21" s="1"/>
  <c r="AA136" i="21" s="1"/>
  <c r="R136" i="21"/>
  <c r="U40" i="6"/>
  <c r="V136" i="21" s="1"/>
  <c r="AC136" i="21" s="1"/>
  <c r="AD136" i="21" s="1"/>
  <c r="AE136" i="21" s="1"/>
  <c r="F145" i="21"/>
  <c r="AO145" i="21" s="1"/>
  <c r="AP145" i="21" s="1"/>
  <c r="AQ145" i="21" s="1"/>
  <c r="T49" i="6"/>
  <c r="U145" i="21" s="1"/>
  <c r="Y145" i="21" s="1"/>
  <c r="Z145" i="21" s="1"/>
  <c r="AA145" i="21" s="1"/>
  <c r="R145" i="21"/>
  <c r="U49" i="6"/>
  <c r="V145" i="21" s="1"/>
  <c r="AC145" i="21" s="1"/>
  <c r="AD145" i="21" s="1"/>
  <c r="AE145" i="21" s="1"/>
  <c r="F154" i="21"/>
  <c r="AO154" i="21" s="1"/>
  <c r="AP154" i="21" s="1"/>
  <c r="AQ154" i="21" s="1"/>
  <c r="T58" i="6"/>
  <c r="U154" i="21" s="1"/>
  <c r="Y154" i="21" s="1"/>
  <c r="Z154" i="21" s="1"/>
  <c r="AA154" i="21" s="1"/>
  <c r="R154" i="21"/>
  <c r="U58" i="6"/>
  <c r="V154" i="21" s="1"/>
  <c r="AC154" i="21" s="1"/>
  <c r="AD154" i="21" s="1"/>
  <c r="AE154" i="21" s="1"/>
  <c r="G133" i="22"/>
  <c r="CX71" i="6"/>
  <c r="J133" i="22" s="1"/>
  <c r="M133" i="22" s="1"/>
  <c r="N133" i="22" s="1"/>
  <c r="O133" i="22" s="1"/>
  <c r="F166" i="21"/>
  <c r="AO166" i="21" s="1"/>
  <c r="AP166" i="21" s="1"/>
  <c r="AQ166" i="21" s="1"/>
  <c r="T45" i="7"/>
  <c r="U166" i="21" s="1"/>
  <c r="Y166" i="21" s="1"/>
  <c r="Z166" i="21" s="1"/>
  <c r="AA166" i="21" s="1"/>
  <c r="R166" i="21"/>
  <c r="U45" i="7"/>
  <c r="V166" i="21" s="1"/>
  <c r="AC166" i="21" s="1"/>
  <c r="AD166" i="21" s="1"/>
  <c r="AE166" i="21" s="1"/>
  <c r="F175" i="21"/>
  <c r="AO175" i="21" s="1"/>
  <c r="AP175" i="21" s="1"/>
  <c r="AQ175" i="21" s="1"/>
  <c r="T54" i="7"/>
  <c r="U175" i="21" s="1"/>
  <c r="Y175" i="21" s="1"/>
  <c r="Z175" i="21" s="1"/>
  <c r="AA175" i="21" s="1"/>
  <c r="R175" i="21"/>
  <c r="U54" i="7"/>
  <c r="V175" i="21" s="1"/>
  <c r="AC175" i="21" s="1"/>
  <c r="AD175" i="21" s="1"/>
  <c r="AE175" i="21" s="1"/>
  <c r="X164" i="22"/>
  <c r="L164" i="22"/>
  <c r="AB164" i="22"/>
  <c r="T164" i="22"/>
  <c r="P164" i="22"/>
  <c r="F187" i="21"/>
  <c r="AO187" i="21" s="1"/>
  <c r="AP187" i="21" s="1"/>
  <c r="AQ187" i="21" s="1"/>
  <c r="T41" i="8"/>
  <c r="U187" i="21" s="1"/>
  <c r="Y187" i="21" s="1"/>
  <c r="Z187" i="21" s="1"/>
  <c r="AA187" i="21" s="1"/>
  <c r="F196" i="21"/>
  <c r="AO196" i="21" s="1"/>
  <c r="AP196" i="21" s="1"/>
  <c r="AQ196" i="21" s="1"/>
  <c r="T50" i="8"/>
  <c r="U196" i="21" s="1"/>
  <c r="Y196" i="21" s="1"/>
  <c r="Z196" i="21" s="1"/>
  <c r="AA196" i="21" s="1"/>
  <c r="F205" i="21"/>
  <c r="AO205" i="21" s="1"/>
  <c r="AP205" i="21" s="1"/>
  <c r="AQ205" i="21" s="1"/>
  <c r="T59" i="8"/>
  <c r="U205" i="21" s="1"/>
  <c r="Y205" i="21" s="1"/>
  <c r="Z205" i="21" s="1"/>
  <c r="AA205" i="21" s="1"/>
  <c r="D62" i="8"/>
  <c r="H179" i="22"/>
  <c r="U179" i="22" s="1"/>
  <c r="V179" i="22" s="1"/>
  <c r="W179" i="22" s="1"/>
  <c r="CV91" i="8"/>
  <c r="D204" i="22"/>
  <c r="Q204" i="22" s="1"/>
  <c r="R204" i="22" s="1"/>
  <c r="S204" i="22" s="1"/>
  <c r="CQ91" i="9"/>
  <c r="P225" i="22"/>
  <c r="AB225" i="22"/>
  <c r="L225" i="22"/>
  <c r="X225" i="22"/>
  <c r="T225" i="22"/>
  <c r="R39" i="10"/>
  <c r="S235" i="21" s="1"/>
  <c r="R33" i="10"/>
  <c r="L235" i="21"/>
  <c r="K62" i="10"/>
  <c r="AB237" i="21"/>
  <c r="AN237" i="21"/>
  <c r="X237" i="21"/>
  <c r="AJ237" i="21"/>
  <c r="AF237" i="21"/>
  <c r="F241" i="21"/>
  <c r="AO241" i="21" s="1"/>
  <c r="AP241" i="21" s="1"/>
  <c r="AQ241" i="21" s="1"/>
  <c r="T45" i="10"/>
  <c r="U241" i="21" s="1"/>
  <c r="Y241" i="21" s="1"/>
  <c r="Z241" i="21" s="1"/>
  <c r="AA241" i="21" s="1"/>
  <c r="R241" i="21"/>
  <c r="U45" i="10"/>
  <c r="V241" i="21" s="1"/>
  <c r="AC241" i="21" s="1"/>
  <c r="AD241" i="21" s="1"/>
  <c r="AE241" i="21" s="1"/>
  <c r="AN249" i="21"/>
  <c r="X249" i="21"/>
  <c r="AJ249" i="21"/>
  <c r="AF249" i="21"/>
  <c r="AB249" i="21"/>
  <c r="F253" i="21"/>
  <c r="AO253" i="21" s="1"/>
  <c r="AP253" i="21" s="1"/>
  <c r="AQ253" i="21" s="1"/>
  <c r="T57" i="10"/>
  <c r="U253" i="21" s="1"/>
  <c r="Y253" i="21" s="1"/>
  <c r="Z253" i="21" s="1"/>
  <c r="AA253" i="21" s="1"/>
  <c r="R253" i="21"/>
  <c r="U57" i="10"/>
  <c r="V253" i="21" s="1"/>
  <c r="AC253" i="21" s="1"/>
  <c r="AD253" i="21" s="1"/>
  <c r="AE253" i="21" s="1"/>
  <c r="O62" i="10"/>
  <c r="CX82" i="10"/>
  <c r="J244" i="22" s="1"/>
  <c r="M244" i="22" s="1"/>
  <c r="N244" i="22" s="1"/>
  <c r="O244" i="22" s="1"/>
  <c r="O259" i="21"/>
  <c r="N62" i="11"/>
  <c r="AJ264" i="21"/>
  <c r="X264" i="21"/>
  <c r="AF264" i="21"/>
  <c r="AB264" i="21"/>
  <c r="AN264" i="21"/>
  <c r="F268" i="21"/>
  <c r="AO268" i="21" s="1"/>
  <c r="AP268" i="21" s="1"/>
  <c r="AQ268" i="21" s="1"/>
  <c r="T47" i="11"/>
  <c r="U268" i="21" s="1"/>
  <c r="Y268" i="21" s="1"/>
  <c r="Z268" i="21" s="1"/>
  <c r="AA268" i="21" s="1"/>
  <c r="AJ276" i="21"/>
  <c r="X276" i="21"/>
  <c r="AF276" i="21"/>
  <c r="AN276" i="21"/>
  <c r="AB276" i="21"/>
  <c r="F280" i="21"/>
  <c r="AO280" i="21" s="1"/>
  <c r="AP280" i="21" s="1"/>
  <c r="AQ280" i="21" s="1"/>
  <c r="T59" i="11"/>
  <c r="U280" i="21" s="1"/>
  <c r="Y280" i="21" s="1"/>
  <c r="Z280" i="21" s="1"/>
  <c r="AA280" i="21" s="1"/>
  <c r="CX66" i="11"/>
  <c r="CX76" i="11"/>
  <c r="J263" i="22" s="1"/>
  <c r="M263" i="22" s="1"/>
  <c r="N263" i="22" s="1"/>
  <c r="O263" i="22" s="1"/>
  <c r="CT76" i="11"/>
  <c r="F263" i="22" s="1"/>
  <c r="Y263" i="22" s="1"/>
  <c r="Z263" i="22" s="1"/>
  <c r="AA263" i="22" s="1"/>
  <c r="G283" i="22"/>
  <c r="CX71" i="12"/>
  <c r="J283" i="22" s="1"/>
  <c r="M283" i="22" s="1"/>
  <c r="N283" i="22" s="1"/>
  <c r="O283" i="22" s="1"/>
  <c r="T291" i="22"/>
  <c r="AB291" i="22"/>
  <c r="P291" i="22"/>
  <c r="L291" i="22"/>
  <c r="X291" i="22"/>
  <c r="G308" i="21"/>
  <c r="F62" i="13"/>
  <c r="AJ309" i="21"/>
  <c r="X309" i="21"/>
  <c r="AF309" i="21"/>
  <c r="AN309" i="21"/>
  <c r="AB309" i="21"/>
  <c r="N309" i="21"/>
  <c r="M62" i="13"/>
  <c r="F313" i="21"/>
  <c r="AO313" i="21" s="1"/>
  <c r="AP313" i="21" s="1"/>
  <c r="AQ313" i="21" s="1"/>
  <c r="T42" i="13"/>
  <c r="U313" i="21" s="1"/>
  <c r="Y313" i="21" s="1"/>
  <c r="Z313" i="21" s="1"/>
  <c r="AA313" i="21" s="1"/>
  <c r="R313" i="21"/>
  <c r="U42" i="13"/>
  <c r="V313" i="21" s="1"/>
  <c r="AC313" i="21" s="1"/>
  <c r="AD313" i="21" s="1"/>
  <c r="AE313" i="21" s="1"/>
  <c r="AN321" i="21"/>
  <c r="AB321" i="21"/>
  <c r="AJ321" i="21"/>
  <c r="AF321" i="21"/>
  <c r="X321" i="21"/>
  <c r="F325" i="21"/>
  <c r="AO325" i="21" s="1"/>
  <c r="AP325" i="21" s="1"/>
  <c r="AQ325" i="21" s="1"/>
  <c r="T54" i="13"/>
  <c r="U325" i="21" s="1"/>
  <c r="Y325" i="21" s="1"/>
  <c r="Z325" i="21" s="1"/>
  <c r="AA325" i="21" s="1"/>
  <c r="R325" i="21"/>
  <c r="U54" i="13"/>
  <c r="V325" i="21" s="1"/>
  <c r="AC325" i="21" s="1"/>
  <c r="AD325" i="21" s="1"/>
  <c r="AE325" i="21" s="1"/>
  <c r="X321" i="22"/>
  <c r="L321" i="22"/>
  <c r="T321" i="22"/>
  <c r="P321" i="22"/>
  <c r="AB321" i="22"/>
  <c r="G328" i="22"/>
  <c r="CX66" i="14"/>
  <c r="CU91" i="14"/>
  <c r="CX88" i="14"/>
  <c r="J350" i="22" s="1"/>
  <c r="M350" i="22" s="1"/>
  <c r="N350" i="22" s="1"/>
  <c r="O350" i="22" s="1"/>
  <c r="CT88" i="14"/>
  <c r="F350" i="22" s="1"/>
  <c r="Y350" i="22" s="1"/>
  <c r="Z350" i="22" s="1"/>
  <c r="AA350" i="22" s="1"/>
  <c r="X366" i="22"/>
  <c r="L366" i="22"/>
  <c r="P366" i="22"/>
  <c r="T366" i="22"/>
  <c r="AB366" i="22"/>
  <c r="G383" i="21"/>
  <c r="F62" i="16"/>
  <c r="S383" i="21"/>
  <c r="R460" i="21"/>
  <c r="U39" i="19"/>
  <c r="V460" i="21" s="1"/>
  <c r="AC460" i="21" s="1"/>
  <c r="AD460" i="21" s="1"/>
  <c r="AE460" i="21" s="1"/>
  <c r="R463" i="21"/>
  <c r="U42" i="19"/>
  <c r="V463" i="21" s="1"/>
  <c r="AC463" i="21" s="1"/>
  <c r="AD463" i="21" s="1"/>
  <c r="AE463" i="21" s="1"/>
  <c r="R466" i="21"/>
  <c r="U45" i="19"/>
  <c r="V466" i="21" s="1"/>
  <c r="AC466" i="21" s="1"/>
  <c r="AD466" i="21" s="1"/>
  <c r="AE466" i="21" s="1"/>
  <c r="R469" i="21"/>
  <c r="U48" i="19"/>
  <c r="V469" i="21" s="1"/>
  <c r="AC469" i="21" s="1"/>
  <c r="AD469" i="21" s="1"/>
  <c r="AE469" i="21" s="1"/>
  <c r="R472" i="21"/>
  <c r="U51" i="19"/>
  <c r="V472" i="21" s="1"/>
  <c r="AC472" i="21" s="1"/>
  <c r="AD472" i="21" s="1"/>
  <c r="AE472" i="21" s="1"/>
  <c r="R475" i="21"/>
  <c r="U54" i="19"/>
  <c r="V475" i="21" s="1"/>
  <c r="AC475" i="21" s="1"/>
  <c r="AD475" i="21" s="1"/>
  <c r="AE475" i="21" s="1"/>
  <c r="R478" i="21"/>
  <c r="U57" i="19"/>
  <c r="V478" i="21" s="1"/>
  <c r="AC478" i="21" s="1"/>
  <c r="AD478" i="21" s="1"/>
  <c r="AE478" i="21" s="1"/>
  <c r="D453" i="22"/>
  <c r="Q453" i="22" s="1"/>
  <c r="R453" i="22" s="1"/>
  <c r="S453" i="22" s="1"/>
  <c r="CQ91" i="19"/>
  <c r="E454" i="22"/>
  <c r="CR91" i="19"/>
  <c r="G8" i="21"/>
  <c r="CU91" i="2"/>
  <c r="T59" i="22"/>
  <c r="P59" i="22"/>
  <c r="AB59" i="22"/>
  <c r="X59" i="22"/>
  <c r="L59" i="22"/>
  <c r="CT82" i="1"/>
  <c r="F19" i="22" s="1"/>
  <c r="Y19" i="22" s="1"/>
  <c r="Z19" i="22" s="1"/>
  <c r="AA19" i="22" s="1"/>
  <c r="AQ8" i="21"/>
  <c r="AN15" i="21"/>
  <c r="AB15" i="21"/>
  <c r="AJ15" i="21"/>
  <c r="X15" i="21"/>
  <c r="AF15" i="21"/>
  <c r="T45" i="1"/>
  <c r="U16" i="21" s="1"/>
  <c r="Y16" i="21" s="1"/>
  <c r="Z16" i="21" s="1"/>
  <c r="AA16" i="21" s="1"/>
  <c r="C62" i="1"/>
  <c r="CX66" i="1"/>
  <c r="R42" i="1"/>
  <c r="S13" i="21" s="1"/>
  <c r="R48" i="1"/>
  <c r="S19" i="21" s="1"/>
  <c r="R54" i="1"/>
  <c r="S25" i="21" s="1"/>
  <c r="R60" i="1"/>
  <c r="S31" i="21" s="1"/>
  <c r="R37" i="1"/>
  <c r="AN25" i="21"/>
  <c r="AB25" i="21"/>
  <c r="X25" i="21"/>
  <c r="AJ25" i="21"/>
  <c r="AF25" i="21"/>
  <c r="CX84" i="1"/>
  <c r="J21" i="22" s="1"/>
  <c r="M21" i="22" s="1"/>
  <c r="N21" i="22" s="1"/>
  <c r="O21" i="22" s="1"/>
  <c r="U48" i="2"/>
  <c r="V44" i="21" s="1"/>
  <c r="AC44" i="21" s="1"/>
  <c r="AD44" i="21" s="1"/>
  <c r="AE44" i="21" s="1"/>
  <c r="T58" i="2"/>
  <c r="U54" i="21" s="1"/>
  <c r="Y54" i="21" s="1"/>
  <c r="Z54" i="21" s="1"/>
  <c r="AA54" i="21" s="1"/>
  <c r="C62" i="2"/>
  <c r="CX67" i="2"/>
  <c r="J29" i="22" s="1"/>
  <c r="M29" i="22" s="1"/>
  <c r="N29" i="22" s="1"/>
  <c r="O29" i="22" s="1"/>
  <c r="T31" i="22"/>
  <c r="AB31" i="22"/>
  <c r="X31" i="22"/>
  <c r="P31" i="22"/>
  <c r="L31" i="22"/>
  <c r="T37" i="1"/>
  <c r="U8" i="21" s="1"/>
  <c r="Y8" i="21" s="1"/>
  <c r="Z8" i="21" s="1"/>
  <c r="AF12" i="21"/>
  <c r="AN12" i="21"/>
  <c r="AB12" i="21"/>
  <c r="AJ12" i="21"/>
  <c r="X12" i="21"/>
  <c r="T42" i="1"/>
  <c r="U13" i="21" s="1"/>
  <c r="Y13" i="21" s="1"/>
  <c r="Z13" i="21" s="1"/>
  <c r="AA13" i="21" s="1"/>
  <c r="AF17" i="21"/>
  <c r="AN17" i="21"/>
  <c r="AB17" i="21"/>
  <c r="AJ17" i="21"/>
  <c r="X17" i="21"/>
  <c r="T55" i="1"/>
  <c r="U26" i="21" s="1"/>
  <c r="Y26" i="21" s="1"/>
  <c r="Z26" i="21" s="1"/>
  <c r="AA26" i="21" s="1"/>
  <c r="AN30" i="21"/>
  <c r="X30" i="21"/>
  <c r="AJ30" i="21"/>
  <c r="AF30" i="21"/>
  <c r="AB30" i="21"/>
  <c r="T60" i="1"/>
  <c r="U31" i="21" s="1"/>
  <c r="Y31" i="21" s="1"/>
  <c r="Z31" i="21" s="1"/>
  <c r="AA31" i="21" s="1"/>
  <c r="T3" i="22"/>
  <c r="AB3" i="22"/>
  <c r="L3" i="22"/>
  <c r="X3" i="22"/>
  <c r="P3" i="22"/>
  <c r="T13" i="22"/>
  <c r="L13" i="22"/>
  <c r="AB13" i="22"/>
  <c r="X13" i="22"/>
  <c r="P13" i="22"/>
  <c r="G18" i="22"/>
  <c r="CX81" i="1"/>
  <c r="J18" i="22" s="1"/>
  <c r="M18" i="22" s="1"/>
  <c r="N18" i="22" s="1"/>
  <c r="O18" i="22" s="1"/>
  <c r="CX83" i="1"/>
  <c r="J20" i="22" s="1"/>
  <c r="M20" i="22" s="1"/>
  <c r="N20" i="22" s="1"/>
  <c r="O20" i="22" s="1"/>
  <c r="AB22" i="22"/>
  <c r="X22" i="22"/>
  <c r="L22" i="22"/>
  <c r="P22" i="22"/>
  <c r="T22" i="22"/>
  <c r="U40" i="2"/>
  <c r="V36" i="21" s="1"/>
  <c r="AC36" i="21" s="1"/>
  <c r="AD36" i="21" s="1"/>
  <c r="AE36" i="21" s="1"/>
  <c r="T45" i="2"/>
  <c r="U41" i="21" s="1"/>
  <c r="Y41" i="21" s="1"/>
  <c r="Z41" i="21" s="1"/>
  <c r="AA41" i="21" s="1"/>
  <c r="AJ45" i="21"/>
  <c r="X45" i="21"/>
  <c r="AN45" i="21"/>
  <c r="AF45" i="21"/>
  <c r="AB45" i="21"/>
  <c r="T50" i="2"/>
  <c r="U46" i="21" s="1"/>
  <c r="Y46" i="21" s="1"/>
  <c r="Z46" i="21" s="1"/>
  <c r="AA46" i="21" s="1"/>
  <c r="AN50" i="21"/>
  <c r="AB50" i="21"/>
  <c r="AJ50" i="21"/>
  <c r="X50" i="21"/>
  <c r="AF50" i="21"/>
  <c r="D62" i="2"/>
  <c r="R62" i="2"/>
  <c r="CX66" i="2"/>
  <c r="AB30" i="22"/>
  <c r="P30" i="22"/>
  <c r="X30" i="22"/>
  <c r="L30" i="22"/>
  <c r="T30" i="22"/>
  <c r="G35" i="22"/>
  <c r="CX73" i="2"/>
  <c r="J35" i="22" s="1"/>
  <c r="M35" i="22" s="1"/>
  <c r="N35" i="22" s="1"/>
  <c r="O35" i="22" s="1"/>
  <c r="CX75" i="2"/>
  <c r="J37" i="22" s="1"/>
  <c r="M37" i="22" s="1"/>
  <c r="N37" i="22" s="1"/>
  <c r="O37" i="22" s="1"/>
  <c r="T39" i="22"/>
  <c r="AB39" i="22"/>
  <c r="X39" i="22"/>
  <c r="L39" i="22"/>
  <c r="P39" i="22"/>
  <c r="Q33" i="3"/>
  <c r="U38" i="3"/>
  <c r="V59" i="21" s="1"/>
  <c r="AC59" i="21" s="1"/>
  <c r="AD59" i="21" s="1"/>
  <c r="AE59" i="21" s="1"/>
  <c r="T48" i="3"/>
  <c r="U69" i="21" s="1"/>
  <c r="Y69" i="21" s="1"/>
  <c r="Z69" i="21" s="1"/>
  <c r="AA69" i="21" s="1"/>
  <c r="AF73" i="21"/>
  <c r="AB73" i="21"/>
  <c r="AN73" i="21"/>
  <c r="X73" i="21"/>
  <c r="AJ73" i="21"/>
  <c r="U56" i="3"/>
  <c r="V77" i="21" s="1"/>
  <c r="AC77" i="21" s="1"/>
  <c r="AD77" i="21" s="1"/>
  <c r="AE77" i="21" s="1"/>
  <c r="H53" i="22"/>
  <c r="U53" i="22" s="1"/>
  <c r="V53" i="22" s="1"/>
  <c r="W53" i="22" s="1"/>
  <c r="CV91" i="3"/>
  <c r="CX68" i="3"/>
  <c r="J55" i="22" s="1"/>
  <c r="M55" i="22" s="1"/>
  <c r="N55" i="22" s="1"/>
  <c r="O55" i="22" s="1"/>
  <c r="X64" i="22"/>
  <c r="L64" i="22"/>
  <c r="T64" i="22"/>
  <c r="AB64" i="22"/>
  <c r="P64" i="22"/>
  <c r="CX83" i="3"/>
  <c r="J70" i="22" s="1"/>
  <c r="M70" i="22" s="1"/>
  <c r="N70" i="22" s="1"/>
  <c r="O70" i="22" s="1"/>
  <c r="CP91" i="3"/>
  <c r="H84" i="21"/>
  <c r="G62" i="4"/>
  <c r="AF85" i="21"/>
  <c r="AB85" i="21"/>
  <c r="AN85" i="21"/>
  <c r="X85" i="21"/>
  <c r="AJ85" i="21"/>
  <c r="F95" i="21"/>
  <c r="AO95" i="21" s="1"/>
  <c r="AP95" i="21" s="1"/>
  <c r="AQ95" i="21" s="1"/>
  <c r="T49" i="4"/>
  <c r="U95" i="21" s="1"/>
  <c r="Y95" i="21" s="1"/>
  <c r="Z95" i="21" s="1"/>
  <c r="AA95" i="21" s="1"/>
  <c r="F97" i="21"/>
  <c r="AO97" i="21" s="1"/>
  <c r="AP97" i="21" s="1"/>
  <c r="AQ97" i="21" s="1"/>
  <c r="T51" i="4"/>
  <c r="U97" i="21" s="1"/>
  <c r="Y97" i="21" s="1"/>
  <c r="Z97" i="21" s="1"/>
  <c r="AA97" i="21" s="1"/>
  <c r="U53" i="4"/>
  <c r="V99" i="21" s="1"/>
  <c r="AC99" i="21" s="1"/>
  <c r="AD99" i="21" s="1"/>
  <c r="AE99" i="21" s="1"/>
  <c r="AF102" i="21"/>
  <c r="AB102" i="21"/>
  <c r="AN102" i="21"/>
  <c r="X102" i="21"/>
  <c r="AJ102" i="21"/>
  <c r="J62" i="4"/>
  <c r="T100" i="22"/>
  <c r="AB100" i="22"/>
  <c r="P100" i="22"/>
  <c r="L100" i="22"/>
  <c r="X100" i="22"/>
  <c r="AJ111" i="21"/>
  <c r="X111" i="21"/>
  <c r="AB111" i="21"/>
  <c r="AN111" i="21"/>
  <c r="AF111" i="21"/>
  <c r="AN130" i="21"/>
  <c r="AB130" i="21"/>
  <c r="AJ130" i="21"/>
  <c r="X130" i="21"/>
  <c r="AF130" i="21"/>
  <c r="AB111" i="22"/>
  <c r="P111" i="22"/>
  <c r="X111" i="22"/>
  <c r="T111" i="22"/>
  <c r="L111" i="22"/>
  <c r="AB117" i="22"/>
  <c r="P117" i="22"/>
  <c r="T117" i="22"/>
  <c r="L117" i="22"/>
  <c r="X117" i="22"/>
  <c r="R38" i="6"/>
  <c r="S134" i="21" s="1"/>
  <c r="G138" i="22"/>
  <c r="CX76" i="6"/>
  <c r="J138" i="22" s="1"/>
  <c r="M138" i="22" s="1"/>
  <c r="N138" i="22" s="1"/>
  <c r="O138" i="22" s="1"/>
  <c r="CX77" i="6"/>
  <c r="J139" i="22" s="1"/>
  <c r="M139" i="22" s="1"/>
  <c r="N139" i="22" s="1"/>
  <c r="O139" i="22" s="1"/>
  <c r="L141" i="22"/>
  <c r="AB141" i="22"/>
  <c r="X141" i="22"/>
  <c r="T141" i="22"/>
  <c r="P141" i="22"/>
  <c r="AH33" i="7"/>
  <c r="O160" i="21"/>
  <c r="N62" i="7"/>
  <c r="G154" i="22"/>
  <c r="CX67" i="7"/>
  <c r="J154" i="22" s="1"/>
  <c r="M154" i="22" s="1"/>
  <c r="N154" i="22" s="1"/>
  <c r="O154" i="22" s="1"/>
  <c r="CU91" i="7"/>
  <c r="CW91" i="7"/>
  <c r="R39" i="8"/>
  <c r="S185" i="21" s="1"/>
  <c r="G62" i="8"/>
  <c r="S208" i="21"/>
  <c r="O208" i="21"/>
  <c r="N62" i="9"/>
  <c r="AN213" i="21"/>
  <c r="AB213" i="21"/>
  <c r="AJ213" i="21"/>
  <c r="X213" i="21"/>
  <c r="AF213" i="21"/>
  <c r="F217" i="21"/>
  <c r="AO217" i="21" s="1"/>
  <c r="AP217" i="21" s="1"/>
  <c r="AQ217" i="21" s="1"/>
  <c r="T46" i="9"/>
  <c r="U217" i="21" s="1"/>
  <c r="Y217" i="21" s="1"/>
  <c r="Z217" i="21" s="1"/>
  <c r="AA217" i="21" s="1"/>
  <c r="AN225" i="21"/>
  <c r="AB225" i="21"/>
  <c r="AJ225" i="21"/>
  <c r="X225" i="21"/>
  <c r="AF225" i="21"/>
  <c r="F229" i="21"/>
  <c r="AO229" i="21" s="1"/>
  <c r="AP229" i="21" s="1"/>
  <c r="AQ229" i="21" s="1"/>
  <c r="T58" i="9"/>
  <c r="U229" i="21" s="1"/>
  <c r="Y229" i="21" s="1"/>
  <c r="Z229" i="21" s="1"/>
  <c r="AA229" i="21" s="1"/>
  <c r="X213" i="22"/>
  <c r="L213" i="22"/>
  <c r="T213" i="22"/>
  <c r="P213" i="22"/>
  <c r="AB213" i="22"/>
  <c r="L228" i="22"/>
  <c r="X228" i="22"/>
  <c r="T228" i="22"/>
  <c r="P228" i="22"/>
  <c r="AB228" i="22"/>
  <c r="CX70" i="10"/>
  <c r="J232" i="22" s="1"/>
  <c r="M232" i="22" s="1"/>
  <c r="N232" i="22" s="1"/>
  <c r="O232" i="22" s="1"/>
  <c r="CX80" i="10"/>
  <c r="J242" i="22" s="1"/>
  <c r="M242" i="22" s="1"/>
  <c r="N242" i="22" s="1"/>
  <c r="O242" i="22" s="1"/>
  <c r="CT80" i="10"/>
  <c r="F242" i="22" s="1"/>
  <c r="Y242" i="22" s="1"/>
  <c r="Z242" i="22" s="1"/>
  <c r="AA242" i="22" s="1"/>
  <c r="K285" i="21"/>
  <c r="J62" i="12"/>
  <c r="F286" i="21"/>
  <c r="AO286" i="21" s="1"/>
  <c r="AP286" i="21" s="1"/>
  <c r="AQ286" i="21" s="1"/>
  <c r="T40" i="12"/>
  <c r="U286" i="21" s="1"/>
  <c r="Y286" i="21" s="1"/>
  <c r="Z286" i="21" s="1"/>
  <c r="AA286" i="21" s="1"/>
  <c r="R286" i="21"/>
  <c r="U40" i="12"/>
  <c r="V286" i="21" s="1"/>
  <c r="AC286" i="21" s="1"/>
  <c r="AD286" i="21" s="1"/>
  <c r="AE286" i="21" s="1"/>
  <c r="AN294" i="21"/>
  <c r="AB294" i="21"/>
  <c r="AJ294" i="21"/>
  <c r="X294" i="21"/>
  <c r="AF294" i="21"/>
  <c r="F298" i="21"/>
  <c r="AO298" i="21" s="1"/>
  <c r="AP298" i="21" s="1"/>
  <c r="AQ298" i="21" s="1"/>
  <c r="T52" i="12"/>
  <c r="U298" i="21" s="1"/>
  <c r="Y298" i="21" s="1"/>
  <c r="Z298" i="21" s="1"/>
  <c r="AA298" i="21" s="1"/>
  <c r="R298" i="21"/>
  <c r="U52" i="12"/>
  <c r="V298" i="21" s="1"/>
  <c r="AC298" i="21" s="1"/>
  <c r="AD298" i="21" s="1"/>
  <c r="AE298" i="21" s="1"/>
  <c r="AN306" i="21"/>
  <c r="AB306" i="21"/>
  <c r="AJ306" i="21"/>
  <c r="X306" i="21"/>
  <c r="AF306" i="21"/>
  <c r="AB279" i="22"/>
  <c r="P279" i="22"/>
  <c r="L279" i="22"/>
  <c r="X279" i="22"/>
  <c r="T279" i="22"/>
  <c r="T309" i="22"/>
  <c r="AB309" i="22"/>
  <c r="P309" i="22"/>
  <c r="X309" i="22"/>
  <c r="L309" i="22"/>
  <c r="O334" i="21"/>
  <c r="N62" i="14"/>
  <c r="K360" i="21"/>
  <c r="J62" i="15"/>
  <c r="AB354" i="22"/>
  <c r="P354" i="22"/>
  <c r="T354" i="22"/>
  <c r="L354" i="22"/>
  <c r="X354" i="22"/>
  <c r="X420" i="22"/>
  <c r="T420" i="22"/>
  <c r="P420" i="22"/>
  <c r="L420" i="22"/>
  <c r="AB420" i="22"/>
  <c r="R438" i="21"/>
  <c r="U42" i="18"/>
  <c r="V438" i="21" s="1"/>
  <c r="AC438" i="21" s="1"/>
  <c r="AD438" i="21" s="1"/>
  <c r="AE438" i="21" s="1"/>
  <c r="R441" i="21"/>
  <c r="U45" i="18"/>
  <c r="V441" i="21" s="1"/>
  <c r="AC441" i="21" s="1"/>
  <c r="AD441" i="21" s="1"/>
  <c r="AE441" i="21" s="1"/>
  <c r="G434" i="21"/>
  <c r="F62" i="18"/>
  <c r="R39" i="19"/>
  <c r="S460" i="21" s="1"/>
  <c r="R33" i="19"/>
  <c r="AB474" i="22"/>
  <c r="L474" i="22"/>
  <c r="X474" i="22"/>
  <c r="T474" i="22"/>
  <c r="P474" i="22"/>
  <c r="R483" i="21"/>
  <c r="U37" i="20"/>
  <c r="V483" i="21" s="1"/>
  <c r="AC483" i="21" s="1"/>
  <c r="AD483" i="21" s="1"/>
  <c r="AE483" i="21" s="1"/>
  <c r="R486" i="21"/>
  <c r="U40" i="20"/>
  <c r="V486" i="21" s="1"/>
  <c r="AC486" i="21" s="1"/>
  <c r="AD486" i="21" s="1"/>
  <c r="AE486" i="21" s="1"/>
  <c r="R489" i="21"/>
  <c r="U43" i="20"/>
  <c r="V489" i="21" s="1"/>
  <c r="AC489" i="21" s="1"/>
  <c r="AD489" i="21" s="1"/>
  <c r="AE489" i="21" s="1"/>
  <c r="R492" i="21"/>
  <c r="U46" i="20"/>
  <c r="V492" i="21" s="1"/>
  <c r="AC492" i="21" s="1"/>
  <c r="AD492" i="21" s="1"/>
  <c r="AE492" i="21" s="1"/>
  <c r="R495" i="21"/>
  <c r="U49" i="20"/>
  <c r="V495" i="21" s="1"/>
  <c r="AC495" i="21" s="1"/>
  <c r="AD495" i="21" s="1"/>
  <c r="AE495" i="21" s="1"/>
  <c r="R498" i="21"/>
  <c r="U52" i="20"/>
  <c r="V498" i="21" s="1"/>
  <c r="AC498" i="21" s="1"/>
  <c r="AD498" i="21" s="1"/>
  <c r="AE498" i="21" s="1"/>
  <c r="R501" i="21"/>
  <c r="U55" i="20"/>
  <c r="V501" i="21" s="1"/>
  <c r="AC501" i="21" s="1"/>
  <c r="AD501" i="21" s="1"/>
  <c r="AE501" i="21" s="1"/>
  <c r="R504" i="21"/>
  <c r="U58" i="20"/>
  <c r="V504" i="21" s="1"/>
  <c r="AC504" i="21" s="1"/>
  <c r="AD504" i="21" s="1"/>
  <c r="AE504" i="21" s="1"/>
  <c r="R507" i="21"/>
  <c r="U61" i="20"/>
  <c r="V507" i="21" s="1"/>
  <c r="AC507" i="21" s="1"/>
  <c r="AD507" i="21" s="1"/>
  <c r="AE507" i="21" s="1"/>
  <c r="O62" i="1"/>
  <c r="F28" i="22"/>
  <c r="Y28" i="22" s="1"/>
  <c r="Z28" i="22" s="1"/>
  <c r="AA28" i="22" s="1"/>
  <c r="CT91" i="2"/>
  <c r="AB42" i="22"/>
  <c r="P42" i="22"/>
  <c r="X42" i="22"/>
  <c r="L42" i="22"/>
  <c r="T42" i="22"/>
  <c r="AF10" i="21"/>
  <c r="AN10" i="21"/>
  <c r="AB10" i="21"/>
  <c r="AJ10" i="21"/>
  <c r="X10" i="21"/>
  <c r="I8" i="21"/>
  <c r="AG8" i="21" s="1"/>
  <c r="AH8" i="21" s="1"/>
  <c r="H62" i="1"/>
  <c r="AF22" i="21"/>
  <c r="AN22" i="21"/>
  <c r="AB22" i="21"/>
  <c r="AJ22" i="21"/>
  <c r="X22" i="21"/>
  <c r="X12" i="22"/>
  <c r="L12" i="22"/>
  <c r="T12" i="22"/>
  <c r="P12" i="22"/>
  <c r="AB12" i="22"/>
  <c r="AN37" i="21"/>
  <c r="AB37" i="21"/>
  <c r="AJ37" i="21"/>
  <c r="AF37" i="21"/>
  <c r="X37" i="21"/>
  <c r="U45" i="2"/>
  <c r="V41" i="21" s="1"/>
  <c r="AC41" i="21" s="1"/>
  <c r="AD41" i="21" s="1"/>
  <c r="AE41" i="21" s="1"/>
  <c r="AB38" i="22"/>
  <c r="P38" i="22"/>
  <c r="X38" i="22"/>
  <c r="L38" i="22"/>
  <c r="T38" i="22"/>
  <c r="E58" i="21"/>
  <c r="AW58" i="21" s="1"/>
  <c r="AX58" i="21" s="1"/>
  <c r="AY58" i="21" s="1"/>
  <c r="D62" i="3"/>
  <c r="Q58" i="21"/>
  <c r="P62" i="3"/>
  <c r="AJ60" i="21"/>
  <c r="X60" i="21"/>
  <c r="AF60" i="21"/>
  <c r="AN60" i="21"/>
  <c r="AB60" i="21"/>
  <c r="AJ65" i="21"/>
  <c r="X65" i="21"/>
  <c r="AF65" i="21"/>
  <c r="AN65" i="21"/>
  <c r="AB65" i="21"/>
  <c r="U48" i="3"/>
  <c r="V69" i="21" s="1"/>
  <c r="AC69" i="21" s="1"/>
  <c r="AD69" i="21" s="1"/>
  <c r="AE69" i="21" s="1"/>
  <c r="T53" i="3"/>
  <c r="U74" i="21" s="1"/>
  <c r="Y74" i="21" s="1"/>
  <c r="Z74" i="21" s="1"/>
  <c r="AA74" i="21" s="1"/>
  <c r="AF78" i="21"/>
  <c r="AB78" i="21"/>
  <c r="AN78" i="21"/>
  <c r="X78" i="21"/>
  <c r="AJ78" i="21"/>
  <c r="C62" i="3"/>
  <c r="I53" i="22"/>
  <c r="AC53" i="22" s="1"/>
  <c r="AD53" i="22" s="1"/>
  <c r="AE53" i="22" s="1"/>
  <c r="CW91" i="3"/>
  <c r="X56" i="22"/>
  <c r="L56" i="22"/>
  <c r="T56" i="22"/>
  <c r="AB56" i="22"/>
  <c r="P56" i="22"/>
  <c r="G68" i="22"/>
  <c r="CX81" i="3"/>
  <c r="J68" i="22" s="1"/>
  <c r="M68" i="22" s="1"/>
  <c r="N68" i="22" s="1"/>
  <c r="O68" i="22" s="1"/>
  <c r="G75" i="22"/>
  <c r="CX88" i="3"/>
  <c r="J75" i="22" s="1"/>
  <c r="M75" i="22" s="1"/>
  <c r="N75" i="22" s="1"/>
  <c r="O75" i="22" s="1"/>
  <c r="CR91" i="3"/>
  <c r="O85" i="21"/>
  <c r="N62" i="4"/>
  <c r="AJ100" i="21"/>
  <c r="X100" i="21"/>
  <c r="AF100" i="21"/>
  <c r="AB100" i="21"/>
  <c r="AN100" i="21"/>
  <c r="K62" i="4"/>
  <c r="G83" i="22"/>
  <c r="CX71" i="4"/>
  <c r="J83" i="22" s="1"/>
  <c r="M83" i="22" s="1"/>
  <c r="N83" i="22" s="1"/>
  <c r="O83" i="22" s="1"/>
  <c r="G96" i="22"/>
  <c r="CX84" i="4"/>
  <c r="J96" i="22" s="1"/>
  <c r="M96" i="22" s="1"/>
  <c r="N96" i="22" s="1"/>
  <c r="O96" i="22" s="1"/>
  <c r="CX85" i="4"/>
  <c r="J97" i="22" s="1"/>
  <c r="M97" i="22" s="1"/>
  <c r="N97" i="22" s="1"/>
  <c r="O97" i="22" s="1"/>
  <c r="L99" i="22"/>
  <c r="AB99" i="22"/>
  <c r="X99" i="22"/>
  <c r="T99" i="22"/>
  <c r="P99" i="22"/>
  <c r="AF109" i="21"/>
  <c r="AB109" i="21"/>
  <c r="AN109" i="21"/>
  <c r="X109" i="21"/>
  <c r="AJ109" i="21"/>
  <c r="F119" i="21"/>
  <c r="AO119" i="21" s="1"/>
  <c r="AP119" i="21" s="1"/>
  <c r="AQ119" i="21" s="1"/>
  <c r="T48" i="5"/>
  <c r="U119" i="21" s="1"/>
  <c r="Y119" i="21" s="1"/>
  <c r="Z119" i="21" s="1"/>
  <c r="AA119" i="21" s="1"/>
  <c r="R119" i="21"/>
  <c r="U48" i="5"/>
  <c r="V119" i="21" s="1"/>
  <c r="AC119" i="21" s="1"/>
  <c r="AD119" i="21" s="1"/>
  <c r="AE119" i="21" s="1"/>
  <c r="F121" i="21"/>
  <c r="AO121" i="21" s="1"/>
  <c r="AP121" i="21" s="1"/>
  <c r="AQ121" i="21" s="1"/>
  <c r="T50" i="5"/>
  <c r="U121" i="21" s="1"/>
  <c r="Y121" i="21" s="1"/>
  <c r="Z121" i="21" s="1"/>
  <c r="AA121" i="21" s="1"/>
  <c r="U52" i="5"/>
  <c r="V123" i="21" s="1"/>
  <c r="AC123" i="21" s="1"/>
  <c r="AD123" i="21" s="1"/>
  <c r="AE123" i="21" s="1"/>
  <c r="AJ126" i="21"/>
  <c r="X126" i="21"/>
  <c r="AF126" i="21"/>
  <c r="AB126" i="21"/>
  <c r="AN126" i="21"/>
  <c r="CX78" i="5"/>
  <c r="J115" i="22" s="1"/>
  <c r="M115" i="22" s="1"/>
  <c r="N115" i="22" s="1"/>
  <c r="O115" i="22" s="1"/>
  <c r="M133" i="21"/>
  <c r="AS133" i="21" s="1"/>
  <c r="AT133" i="21" s="1"/>
  <c r="AU133" i="21" s="1"/>
  <c r="L62" i="6"/>
  <c r="AN135" i="21"/>
  <c r="AJ135" i="21"/>
  <c r="AF135" i="21"/>
  <c r="AB135" i="21"/>
  <c r="X135" i="21"/>
  <c r="AF144" i="21"/>
  <c r="AN144" i="21"/>
  <c r="X144" i="21"/>
  <c r="AJ144" i="21"/>
  <c r="AB144" i="21"/>
  <c r="AJ153" i="21"/>
  <c r="X153" i="21"/>
  <c r="AF153" i="21"/>
  <c r="AB153" i="21"/>
  <c r="AN153" i="21"/>
  <c r="D129" i="22"/>
  <c r="Q129" i="22" s="1"/>
  <c r="R129" i="22" s="1"/>
  <c r="S129" i="22" s="1"/>
  <c r="CQ91" i="6"/>
  <c r="G145" i="22"/>
  <c r="CX83" i="6"/>
  <c r="J145" i="22" s="1"/>
  <c r="M145" i="22" s="1"/>
  <c r="N145" i="22" s="1"/>
  <c r="O145" i="22" s="1"/>
  <c r="AI33" i="7"/>
  <c r="AJ165" i="21"/>
  <c r="X165" i="21"/>
  <c r="AF165" i="21"/>
  <c r="AB165" i="21"/>
  <c r="AN165" i="21"/>
  <c r="AF174" i="21"/>
  <c r="AJ174" i="21"/>
  <c r="AB174" i="21"/>
  <c r="AN174" i="21"/>
  <c r="X174" i="21"/>
  <c r="C62" i="7"/>
  <c r="G159" i="22"/>
  <c r="CX72" i="7"/>
  <c r="J159" i="22" s="1"/>
  <c r="M159" i="22" s="1"/>
  <c r="N159" i="22" s="1"/>
  <c r="O159" i="22" s="1"/>
  <c r="X162" i="22"/>
  <c r="L162" i="22"/>
  <c r="P162" i="22"/>
  <c r="AB162" i="22"/>
  <c r="T162" i="22"/>
  <c r="AB176" i="22"/>
  <c r="P176" i="22"/>
  <c r="X176" i="22"/>
  <c r="L176" i="22"/>
  <c r="T176" i="22"/>
  <c r="G185" i="21"/>
  <c r="F62" i="8"/>
  <c r="AF186" i="21"/>
  <c r="AJ186" i="21"/>
  <c r="AB186" i="21"/>
  <c r="AN186" i="21"/>
  <c r="X186" i="21"/>
  <c r="AF195" i="21"/>
  <c r="AN195" i="21"/>
  <c r="AB195" i="21"/>
  <c r="AJ195" i="21"/>
  <c r="X195" i="21"/>
  <c r="AJ204" i="21"/>
  <c r="X204" i="21"/>
  <c r="AF204" i="21"/>
  <c r="AB204" i="21"/>
  <c r="AN204" i="21"/>
  <c r="M62" i="8"/>
  <c r="AB180" i="22"/>
  <c r="P180" i="22"/>
  <c r="X180" i="22"/>
  <c r="L180" i="22"/>
  <c r="T180" i="22"/>
  <c r="T192" i="22"/>
  <c r="AB192" i="22"/>
  <c r="P192" i="22"/>
  <c r="X192" i="22"/>
  <c r="L192" i="22"/>
  <c r="X219" i="22"/>
  <c r="L219" i="22"/>
  <c r="T219" i="22"/>
  <c r="P219" i="22"/>
  <c r="AB219" i="22"/>
  <c r="CX68" i="10"/>
  <c r="J230" i="22" s="1"/>
  <c r="M230" i="22" s="1"/>
  <c r="N230" i="22" s="1"/>
  <c r="O230" i="22" s="1"/>
  <c r="CT68" i="10"/>
  <c r="CS91" i="10"/>
  <c r="R285" i="21"/>
  <c r="U39" i="12"/>
  <c r="V285" i="21" s="1"/>
  <c r="AC285" i="21" s="1"/>
  <c r="AD285" i="21" s="1"/>
  <c r="AE285" i="21" s="1"/>
  <c r="R288" i="21"/>
  <c r="U42" i="12"/>
  <c r="V288" i="21" s="1"/>
  <c r="AC288" i="21" s="1"/>
  <c r="AD288" i="21" s="1"/>
  <c r="AE288" i="21" s="1"/>
  <c r="R291" i="21"/>
  <c r="U45" i="12"/>
  <c r="V291" i="21" s="1"/>
  <c r="AC291" i="21" s="1"/>
  <c r="AD291" i="21" s="1"/>
  <c r="AE291" i="21" s="1"/>
  <c r="R294" i="21"/>
  <c r="U48" i="12"/>
  <c r="V294" i="21" s="1"/>
  <c r="AC294" i="21" s="1"/>
  <c r="AD294" i="21" s="1"/>
  <c r="AE294" i="21" s="1"/>
  <c r="R297" i="21"/>
  <c r="U51" i="12"/>
  <c r="V297" i="21" s="1"/>
  <c r="AC297" i="21" s="1"/>
  <c r="AD297" i="21" s="1"/>
  <c r="AE297" i="21" s="1"/>
  <c r="R300" i="21"/>
  <c r="U54" i="12"/>
  <c r="V300" i="21" s="1"/>
  <c r="AC300" i="21" s="1"/>
  <c r="AD300" i="21" s="1"/>
  <c r="AE300" i="21" s="1"/>
  <c r="R303" i="21"/>
  <c r="U57" i="12"/>
  <c r="V303" i="21" s="1"/>
  <c r="AC303" i="21" s="1"/>
  <c r="AD303" i="21" s="1"/>
  <c r="AE303" i="21" s="1"/>
  <c r="R306" i="21"/>
  <c r="U60" i="12"/>
  <c r="V306" i="21" s="1"/>
  <c r="AC306" i="21" s="1"/>
  <c r="AD306" i="21" s="1"/>
  <c r="AE306" i="21" s="1"/>
  <c r="CX76" i="14"/>
  <c r="J338" i="22" s="1"/>
  <c r="M338" i="22" s="1"/>
  <c r="N338" i="22" s="1"/>
  <c r="O338" i="22" s="1"/>
  <c r="CT76" i="14"/>
  <c r="F338" i="22" s="1"/>
  <c r="Y338" i="22" s="1"/>
  <c r="Z338" i="22" s="1"/>
  <c r="AA338" i="22" s="1"/>
  <c r="R378" i="21"/>
  <c r="U57" i="15"/>
  <c r="V378" i="21" s="1"/>
  <c r="AC378" i="21" s="1"/>
  <c r="AD378" i="21" s="1"/>
  <c r="AE378" i="21" s="1"/>
  <c r="R381" i="21"/>
  <c r="U60" i="15"/>
  <c r="V381" i="21" s="1"/>
  <c r="AC381" i="21" s="1"/>
  <c r="AD381" i="21" s="1"/>
  <c r="AE381" i="21" s="1"/>
  <c r="R385" i="21"/>
  <c r="U39" i="16"/>
  <c r="V385" i="21" s="1"/>
  <c r="AC385" i="21" s="1"/>
  <c r="AD385" i="21" s="1"/>
  <c r="AE385" i="21" s="1"/>
  <c r="R388" i="21"/>
  <c r="U42" i="16"/>
  <c r="V388" i="21" s="1"/>
  <c r="AC388" i="21" s="1"/>
  <c r="AD388" i="21" s="1"/>
  <c r="AE388" i="21" s="1"/>
  <c r="R391" i="21"/>
  <c r="U45" i="16"/>
  <c r="V391" i="21" s="1"/>
  <c r="AC391" i="21" s="1"/>
  <c r="AD391" i="21" s="1"/>
  <c r="AE391" i="21" s="1"/>
  <c r="R394" i="21"/>
  <c r="U48" i="16"/>
  <c r="V394" i="21" s="1"/>
  <c r="AC394" i="21" s="1"/>
  <c r="AD394" i="21" s="1"/>
  <c r="AE394" i="21" s="1"/>
  <c r="R397" i="21"/>
  <c r="U51" i="16"/>
  <c r="V397" i="21" s="1"/>
  <c r="AC397" i="21" s="1"/>
  <c r="AD397" i="21" s="1"/>
  <c r="AE397" i="21" s="1"/>
  <c r="R400" i="21"/>
  <c r="U54" i="16"/>
  <c r="V400" i="21" s="1"/>
  <c r="AC400" i="21" s="1"/>
  <c r="AD400" i="21" s="1"/>
  <c r="AE400" i="21" s="1"/>
  <c r="R403" i="21"/>
  <c r="U57" i="16"/>
  <c r="V403" i="21" s="1"/>
  <c r="AC403" i="21" s="1"/>
  <c r="AD403" i="21" s="1"/>
  <c r="AE403" i="21" s="1"/>
  <c r="R406" i="21"/>
  <c r="U60" i="16"/>
  <c r="V406" i="21" s="1"/>
  <c r="AC406" i="21" s="1"/>
  <c r="AD406" i="21" s="1"/>
  <c r="AE406" i="21" s="1"/>
  <c r="D378" i="22"/>
  <c r="Q378" i="22" s="1"/>
  <c r="R378" i="22" s="1"/>
  <c r="S378" i="22" s="1"/>
  <c r="CQ91" i="16"/>
  <c r="E379" i="22"/>
  <c r="CR91" i="16"/>
  <c r="CX68" i="16"/>
  <c r="J380" i="22" s="1"/>
  <c r="M380" i="22" s="1"/>
  <c r="N380" i="22" s="1"/>
  <c r="O380" i="22" s="1"/>
  <c r="CT68" i="16"/>
  <c r="CS91" i="16"/>
  <c r="CX80" i="16"/>
  <c r="J392" i="22" s="1"/>
  <c r="M392" i="22" s="1"/>
  <c r="N392" i="22" s="1"/>
  <c r="O392" i="22" s="1"/>
  <c r="CT80" i="16"/>
  <c r="F392" i="22" s="1"/>
  <c r="Y392" i="22" s="1"/>
  <c r="Z392" i="22" s="1"/>
  <c r="AA392" i="22" s="1"/>
  <c r="K408" i="21"/>
  <c r="J62" i="17"/>
  <c r="P408" i="22"/>
  <c r="AB408" i="22"/>
  <c r="L408" i="22"/>
  <c r="X408" i="22"/>
  <c r="T408" i="22"/>
  <c r="G436" i="22"/>
  <c r="CX74" i="18"/>
  <c r="J436" i="22" s="1"/>
  <c r="M436" i="22" s="1"/>
  <c r="N436" i="22" s="1"/>
  <c r="O436" i="22" s="1"/>
  <c r="G448" i="22"/>
  <c r="CX86" i="18"/>
  <c r="J448" i="22" s="1"/>
  <c r="M448" i="22" s="1"/>
  <c r="N448" i="22" s="1"/>
  <c r="O448" i="22" s="1"/>
  <c r="T462" i="22"/>
  <c r="AB462" i="22"/>
  <c r="L462" i="22"/>
  <c r="P462" i="22"/>
  <c r="X462" i="22"/>
  <c r="R37" i="20"/>
  <c r="R33" i="20"/>
  <c r="G490" i="22"/>
  <c r="CX78" i="20"/>
  <c r="J490" i="22" s="1"/>
  <c r="M490" i="22" s="1"/>
  <c r="N490" i="22" s="1"/>
  <c r="O490" i="22" s="1"/>
  <c r="AJ51" i="21"/>
  <c r="X51" i="21"/>
  <c r="AN51" i="21"/>
  <c r="AB51" i="21"/>
  <c r="AF51" i="21"/>
  <c r="T33" i="22"/>
  <c r="L33" i="22"/>
  <c r="AB33" i="22"/>
  <c r="P33" i="22"/>
  <c r="X33" i="22"/>
  <c r="AF61" i="21"/>
  <c r="AN61" i="21"/>
  <c r="AB61" i="21"/>
  <c r="AJ61" i="21"/>
  <c r="X61" i="21"/>
  <c r="AE3" i="22"/>
  <c r="P6" i="22"/>
  <c r="L6" i="22"/>
  <c r="AB6" i="22"/>
  <c r="X6" i="22"/>
  <c r="T6" i="22"/>
  <c r="CW91" i="1"/>
  <c r="O62" i="2"/>
  <c r="G62" i="1"/>
  <c r="CX73" i="1"/>
  <c r="J10" i="22" s="1"/>
  <c r="M10" i="22" s="1"/>
  <c r="N10" i="22" s="1"/>
  <c r="O10" i="22" s="1"/>
  <c r="T21" i="22"/>
  <c r="X21" i="22"/>
  <c r="P21" i="22"/>
  <c r="AB21" i="22"/>
  <c r="L21" i="22"/>
  <c r="G26" i="22"/>
  <c r="CX89" i="1"/>
  <c r="J26" i="22" s="1"/>
  <c r="M26" i="22" s="1"/>
  <c r="N26" i="22" s="1"/>
  <c r="O26" i="22" s="1"/>
  <c r="AN55" i="21"/>
  <c r="AB55" i="21"/>
  <c r="AJ55" i="21"/>
  <c r="X55" i="21"/>
  <c r="AF55" i="21"/>
  <c r="E62" i="2"/>
  <c r="T62" i="2" s="1"/>
  <c r="AM8" i="21"/>
  <c r="AJ9" i="21"/>
  <c r="X9" i="21"/>
  <c r="AF9" i="21"/>
  <c r="AN9" i="21"/>
  <c r="AB9" i="21"/>
  <c r="T39" i="1"/>
  <c r="U10" i="21" s="1"/>
  <c r="Y10" i="21" s="1"/>
  <c r="Z10" i="21" s="1"/>
  <c r="AA10" i="21" s="1"/>
  <c r="AJ14" i="21"/>
  <c r="X14" i="21"/>
  <c r="AF14" i="21"/>
  <c r="AN14" i="21"/>
  <c r="AB14" i="21"/>
  <c r="T52" i="1"/>
  <c r="U23" i="21" s="1"/>
  <c r="Y23" i="21" s="1"/>
  <c r="Z23" i="21" s="1"/>
  <c r="AA23" i="21" s="1"/>
  <c r="AN27" i="21"/>
  <c r="AB27" i="21"/>
  <c r="AF27" i="21"/>
  <c r="X27" i="21"/>
  <c r="AJ27" i="21"/>
  <c r="T57" i="1"/>
  <c r="U28" i="21" s="1"/>
  <c r="Y28" i="21" s="1"/>
  <c r="Z28" i="21" s="1"/>
  <c r="AA28" i="21" s="1"/>
  <c r="AB32" i="21"/>
  <c r="AN32" i="21"/>
  <c r="X32" i="21"/>
  <c r="AJ32" i="21"/>
  <c r="AF32" i="21"/>
  <c r="I62" i="1"/>
  <c r="C3" i="22"/>
  <c r="CP91" i="1"/>
  <c r="T11" i="22"/>
  <c r="L11" i="22"/>
  <c r="AB11" i="22"/>
  <c r="X11" i="22"/>
  <c r="P11" i="22"/>
  <c r="CT78" i="1"/>
  <c r="F15" i="22" s="1"/>
  <c r="Y15" i="22" s="1"/>
  <c r="Z15" i="22" s="1"/>
  <c r="AA15" i="22" s="1"/>
  <c r="I3" i="23"/>
  <c r="H3" i="23"/>
  <c r="T42" i="2"/>
  <c r="U38" i="21" s="1"/>
  <c r="Y38" i="21" s="1"/>
  <c r="Z38" i="21" s="1"/>
  <c r="AA38" i="21" s="1"/>
  <c r="AF42" i="21"/>
  <c r="AN42" i="21"/>
  <c r="AJ42" i="21"/>
  <c r="AB42" i="21"/>
  <c r="X42" i="21"/>
  <c r="T47" i="2"/>
  <c r="U43" i="21" s="1"/>
  <c r="Y43" i="21" s="1"/>
  <c r="Z43" i="21" s="1"/>
  <c r="AA43" i="21" s="1"/>
  <c r="AJ47" i="21"/>
  <c r="X47" i="21"/>
  <c r="AF47" i="21"/>
  <c r="AB47" i="21"/>
  <c r="AN47" i="21"/>
  <c r="T60" i="2"/>
  <c r="U56" i="21" s="1"/>
  <c r="Y56" i="21" s="1"/>
  <c r="Z56" i="21" s="1"/>
  <c r="AA56" i="21" s="1"/>
  <c r="F62" i="2"/>
  <c r="AB28" i="22"/>
  <c r="P28" i="22"/>
  <c r="X28" i="22"/>
  <c r="L28" i="22"/>
  <c r="T28" i="22"/>
  <c r="CX83" i="2"/>
  <c r="J45" i="22" s="1"/>
  <c r="M45" i="22" s="1"/>
  <c r="N45" i="22" s="1"/>
  <c r="O45" i="22" s="1"/>
  <c r="T47" i="22"/>
  <c r="AB47" i="22"/>
  <c r="X47" i="22"/>
  <c r="P47" i="22"/>
  <c r="L47" i="22"/>
  <c r="T45" i="3"/>
  <c r="U66" i="21" s="1"/>
  <c r="Y66" i="21" s="1"/>
  <c r="Z66" i="21" s="1"/>
  <c r="AA66" i="21" s="1"/>
  <c r="AJ70" i="21"/>
  <c r="X70" i="21"/>
  <c r="AB70" i="21"/>
  <c r="AN70" i="21"/>
  <c r="AF70" i="21"/>
  <c r="U53" i="3"/>
  <c r="V74" i="21" s="1"/>
  <c r="AC74" i="21" s="1"/>
  <c r="AD74" i="21" s="1"/>
  <c r="AE74" i="21" s="1"/>
  <c r="E62" i="3"/>
  <c r="T62" i="3" s="1"/>
  <c r="CX66" i="3"/>
  <c r="L55" i="22"/>
  <c r="X55" i="22"/>
  <c r="T55" i="22"/>
  <c r="P55" i="22"/>
  <c r="AB55" i="22"/>
  <c r="CX74" i="3"/>
  <c r="J61" i="22" s="1"/>
  <c r="M61" i="22" s="1"/>
  <c r="N61" i="22" s="1"/>
  <c r="O61" i="22" s="1"/>
  <c r="L63" i="22"/>
  <c r="X63" i="22"/>
  <c r="T63" i="22"/>
  <c r="P63" i="22"/>
  <c r="AB63" i="22"/>
  <c r="R38" i="4"/>
  <c r="S84" i="21" s="1"/>
  <c r="R41" i="4"/>
  <c r="S87" i="21" s="1"/>
  <c r="R44" i="4"/>
  <c r="S90" i="21" s="1"/>
  <c r="R47" i="4"/>
  <c r="S93" i="21" s="1"/>
  <c r="R50" i="4"/>
  <c r="S96" i="21" s="1"/>
  <c r="R53" i="4"/>
  <c r="S99" i="21" s="1"/>
  <c r="R56" i="4"/>
  <c r="S102" i="21" s="1"/>
  <c r="R59" i="4"/>
  <c r="S105" i="21" s="1"/>
  <c r="F89" i="21"/>
  <c r="AO89" i="21" s="1"/>
  <c r="AP89" i="21" s="1"/>
  <c r="AQ89" i="21" s="1"/>
  <c r="T43" i="4"/>
  <c r="U89" i="21" s="1"/>
  <c r="Y89" i="21" s="1"/>
  <c r="Z89" i="21" s="1"/>
  <c r="AA89" i="21" s="1"/>
  <c r="F91" i="21"/>
  <c r="AO91" i="21" s="1"/>
  <c r="AP91" i="21" s="1"/>
  <c r="AQ91" i="21" s="1"/>
  <c r="T45" i="4"/>
  <c r="U91" i="21" s="1"/>
  <c r="Y91" i="21" s="1"/>
  <c r="Z91" i="21" s="1"/>
  <c r="AA91" i="21" s="1"/>
  <c r="U47" i="4"/>
  <c r="V93" i="21" s="1"/>
  <c r="AC93" i="21" s="1"/>
  <c r="AD93" i="21" s="1"/>
  <c r="AE93" i="21" s="1"/>
  <c r="AF96" i="21"/>
  <c r="AB96" i="21"/>
  <c r="X96" i="21"/>
  <c r="AN96" i="21"/>
  <c r="AJ96" i="21"/>
  <c r="L62" i="4"/>
  <c r="I108" i="21"/>
  <c r="AG108" i="21" s="1"/>
  <c r="AH108" i="21" s="1"/>
  <c r="AI108" i="21" s="1"/>
  <c r="H62" i="5"/>
  <c r="AJ124" i="21"/>
  <c r="X124" i="21"/>
  <c r="AF124" i="21"/>
  <c r="AB124" i="21"/>
  <c r="AN124" i="21"/>
  <c r="AB123" i="22"/>
  <c r="P123" i="22"/>
  <c r="L123" i="22"/>
  <c r="X123" i="22"/>
  <c r="T123" i="22"/>
  <c r="Q33" i="6"/>
  <c r="X133" i="21"/>
  <c r="AJ133" i="21"/>
  <c r="AF133" i="21"/>
  <c r="AN133" i="21"/>
  <c r="AB133" i="21"/>
  <c r="N133" i="21"/>
  <c r="M62" i="6"/>
  <c r="U45" i="6"/>
  <c r="V141" i="21" s="1"/>
  <c r="AC141" i="21" s="1"/>
  <c r="AD141" i="21" s="1"/>
  <c r="AE141" i="21" s="1"/>
  <c r="U54" i="6"/>
  <c r="V150" i="21" s="1"/>
  <c r="AC150" i="21" s="1"/>
  <c r="AD150" i="21" s="1"/>
  <c r="AE150" i="21" s="1"/>
  <c r="G150" i="22"/>
  <c r="CX88" i="6"/>
  <c r="J150" i="22" s="1"/>
  <c r="M150" i="22" s="1"/>
  <c r="N150" i="22" s="1"/>
  <c r="O150" i="22" s="1"/>
  <c r="CX89" i="6"/>
  <c r="J151" i="22" s="1"/>
  <c r="M151" i="22" s="1"/>
  <c r="N151" i="22" s="1"/>
  <c r="O151" i="22" s="1"/>
  <c r="CP91" i="6"/>
  <c r="Q38" i="7"/>
  <c r="Q41" i="7"/>
  <c r="Q44" i="7"/>
  <c r="Q47" i="7"/>
  <c r="Q50" i="7"/>
  <c r="Q53" i="7"/>
  <c r="Q56" i="7"/>
  <c r="Q59" i="7"/>
  <c r="I62" i="7"/>
  <c r="G166" i="22"/>
  <c r="CX79" i="7"/>
  <c r="J166" i="22" s="1"/>
  <c r="M166" i="22" s="1"/>
  <c r="N166" i="22" s="1"/>
  <c r="O166" i="22" s="1"/>
  <c r="U46" i="8"/>
  <c r="V192" i="21" s="1"/>
  <c r="AC192" i="21" s="1"/>
  <c r="AD192" i="21" s="1"/>
  <c r="AE192" i="21" s="1"/>
  <c r="U55" i="8"/>
  <c r="V201" i="21" s="1"/>
  <c r="AC201" i="21" s="1"/>
  <c r="AD201" i="21" s="1"/>
  <c r="AE201" i="21" s="1"/>
  <c r="N62" i="8"/>
  <c r="CX66" i="8"/>
  <c r="AB186" i="22"/>
  <c r="P186" i="22"/>
  <c r="X186" i="22"/>
  <c r="L186" i="22"/>
  <c r="T186" i="22"/>
  <c r="CX78" i="8"/>
  <c r="J190" i="22" s="1"/>
  <c r="M190" i="22" s="1"/>
  <c r="N190" i="22" s="1"/>
  <c r="O190" i="22" s="1"/>
  <c r="T198" i="22"/>
  <c r="AB198" i="22"/>
  <c r="P198" i="22"/>
  <c r="X198" i="22"/>
  <c r="L198" i="22"/>
  <c r="CX90" i="8"/>
  <c r="J202" i="22" s="1"/>
  <c r="M202" i="22" s="1"/>
  <c r="N202" i="22" s="1"/>
  <c r="O202" i="22" s="1"/>
  <c r="X207" i="22"/>
  <c r="L207" i="22"/>
  <c r="T207" i="22"/>
  <c r="AB207" i="22"/>
  <c r="P207" i="22"/>
  <c r="CX74" i="9"/>
  <c r="J211" i="22" s="1"/>
  <c r="M211" i="22" s="1"/>
  <c r="N211" i="22" s="1"/>
  <c r="O211" i="22" s="1"/>
  <c r="CX84" i="9"/>
  <c r="J221" i="22" s="1"/>
  <c r="M221" i="22" s="1"/>
  <c r="N221" i="22" s="1"/>
  <c r="O221" i="22" s="1"/>
  <c r="CT84" i="9"/>
  <c r="F221" i="22" s="1"/>
  <c r="Y221" i="22" s="1"/>
  <c r="Z221" i="22" s="1"/>
  <c r="AA221" i="22" s="1"/>
  <c r="R233" i="21"/>
  <c r="U37" i="10"/>
  <c r="V233" i="21" s="1"/>
  <c r="AC233" i="21" s="1"/>
  <c r="AD233" i="21" s="1"/>
  <c r="AE233" i="21" s="1"/>
  <c r="R236" i="21"/>
  <c r="U40" i="10"/>
  <c r="V236" i="21" s="1"/>
  <c r="AC236" i="21" s="1"/>
  <c r="AD236" i="21" s="1"/>
  <c r="AE236" i="21" s="1"/>
  <c r="R239" i="21"/>
  <c r="U43" i="10"/>
  <c r="V239" i="21" s="1"/>
  <c r="AC239" i="21" s="1"/>
  <c r="AD239" i="21" s="1"/>
  <c r="AE239" i="21" s="1"/>
  <c r="R242" i="21"/>
  <c r="U46" i="10"/>
  <c r="V242" i="21" s="1"/>
  <c r="AC242" i="21" s="1"/>
  <c r="AD242" i="21" s="1"/>
  <c r="AE242" i="21" s="1"/>
  <c r="R245" i="21"/>
  <c r="U49" i="10"/>
  <c r="V245" i="21" s="1"/>
  <c r="AC245" i="21" s="1"/>
  <c r="AD245" i="21" s="1"/>
  <c r="AE245" i="21" s="1"/>
  <c r="R248" i="21"/>
  <c r="U52" i="10"/>
  <c r="V248" i="21" s="1"/>
  <c r="AC248" i="21" s="1"/>
  <c r="AD248" i="21" s="1"/>
  <c r="AE248" i="21" s="1"/>
  <c r="R251" i="21"/>
  <c r="U55" i="10"/>
  <c r="V251" i="21" s="1"/>
  <c r="AC251" i="21" s="1"/>
  <c r="AD251" i="21" s="1"/>
  <c r="AE251" i="21" s="1"/>
  <c r="R254" i="21"/>
  <c r="U58" i="10"/>
  <c r="V254" i="21" s="1"/>
  <c r="AC254" i="21" s="1"/>
  <c r="AD254" i="21" s="1"/>
  <c r="AE254" i="21" s="1"/>
  <c r="R257" i="21"/>
  <c r="U61" i="10"/>
  <c r="V257" i="21" s="1"/>
  <c r="AC257" i="21" s="1"/>
  <c r="AD257" i="21" s="1"/>
  <c r="AE257" i="21" s="1"/>
  <c r="O235" i="21"/>
  <c r="N62" i="10"/>
  <c r="AJ240" i="21"/>
  <c r="AF240" i="21"/>
  <c r="AB240" i="21"/>
  <c r="AN240" i="21"/>
  <c r="X240" i="21"/>
  <c r="F244" i="21"/>
  <c r="AO244" i="21" s="1"/>
  <c r="AP244" i="21" s="1"/>
  <c r="AQ244" i="21" s="1"/>
  <c r="T48" i="10"/>
  <c r="U244" i="21" s="1"/>
  <c r="Y244" i="21" s="1"/>
  <c r="Z244" i="21" s="1"/>
  <c r="AA244" i="21" s="1"/>
  <c r="R244" i="21"/>
  <c r="U48" i="10"/>
  <c r="V244" i="21" s="1"/>
  <c r="AC244" i="21" s="1"/>
  <c r="AD244" i="21" s="1"/>
  <c r="AE244" i="21" s="1"/>
  <c r="AF252" i="21"/>
  <c r="AB252" i="21"/>
  <c r="AN252" i="21"/>
  <c r="X252" i="21"/>
  <c r="AJ252" i="21"/>
  <c r="F256" i="21"/>
  <c r="AO256" i="21" s="1"/>
  <c r="AP256" i="21" s="1"/>
  <c r="AQ256" i="21" s="1"/>
  <c r="T60" i="10"/>
  <c r="U256" i="21" s="1"/>
  <c r="Y256" i="21" s="1"/>
  <c r="Z256" i="21" s="1"/>
  <c r="AA256" i="21" s="1"/>
  <c r="R256" i="21"/>
  <c r="U60" i="10"/>
  <c r="V256" i="21" s="1"/>
  <c r="AC256" i="21" s="1"/>
  <c r="AD256" i="21" s="1"/>
  <c r="AE256" i="21" s="1"/>
  <c r="K258" i="21"/>
  <c r="J62" i="11"/>
  <c r="F259" i="21"/>
  <c r="AO259" i="21" s="1"/>
  <c r="AP259" i="21" s="1"/>
  <c r="AQ259" i="21" s="1"/>
  <c r="T38" i="11"/>
  <c r="U259" i="21" s="1"/>
  <c r="Y259" i="21" s="1"/>
  <c r="Z259" i="21" s="1"/>
  <c r="AA259" i="21" s="1"/>
  <c r="AN267" i="21"/>
  <c r="AB267" i="21"/>
  <c r="X267" i="21"/>
  <c r="AJ267" i="21"/>
  <c r="AF267" i="21"/>
  <c r="F271" i="21"/>
  <c r="AO271" i="21" s="1"/>
  <c r="AP271" i="21" s="1"/>
  <c r="AQ271" i="21" s="1"/>
  <c r="T50" i="11"/>
  <c r="U271" i="21" s="1"/>
  <c r="Y271" i="21" s="1"/>
  <c r="Z271" i="21" s="1"/>
  <c r="AA271" i="21" s="1"/>
  <c r="AF279" i="21"/>
  <c r="AN279" i="21"/>
  <c r="AB279" i="21"/>
  <c r="X279" i="21"/>
  <c r="AJ279" i="21"/>
  <c r="G274" i="22"/>
  <c r="CX87" i="11"/>
  <c r="J274" i="22" s="1"/>
  <c r="M274" i="22" s="1"/>
  <c r="N274" i="22" s="1"/>
  <c r="O274" i="22" s="1"/>
  <c r="R38" i="12"/>
  <c r="S284" i="21" s="1"/>
  <c r="J308" i="21"/>
  <c r="AK308" i="21" s="1"/>
  <c r="AL308" i="21" s="1"/>
  <c r="AM308" i="21" s="1"/>
  <c r="I62" i="13"/>
  <c r="AJ312" i="21"/>
  <c r="X312" i="21"/>
  <c r="AF312" i="21"/>
  <c r="AN312" i="21"/>
  <c r="AB312" i="21"/>
  <c r="F316" i="21"/>
  <c r="AO316" i="21" s="1"/>
  <c r="AP316" i="21" s="1"/>
  <c r="AQ316" i="21" s="1"/>
  <c r="T45" i="13"/>
  <c r="U316" i="21" s="1"/>
  <c r="Y316" i="21" s="1"/>
  <c r="Z316" i="21" s="1"/>
  <c r="AA316" i="21" s="1"/>
  <c r="R316" i="21"/>
  <c r="U45" i="13"/>
  <c r="V316" i="21" s="1"/>
  <c r="AC316" i="21" s="1"/>
  <c r="AD316" i="21" s="1"/>
  <c r="AE316" i="21" s="1"/>
  <c r="AJ324" i="21"/>
  <c r="X324" i="21"/>
  <c r="AN324" i="21"/>
  <c r="AF324" i="21"/>
  <c r="AB324" i="21"/>
  <c r="F328" i="21"/>
  <c r="AO328" i="21" s="1"/>
  <c r="AP328" i="21" s="1"/>
  <c r="AQ328" i="21" s="1"/>
  <c r="T57" i="13"/>
  <c r="U328" i="21" s="1"/>
  <c r="Y328" i="21" s="1"/>
  <c r="Z328" i="21" s="1"/>
  <c r="AA328" i="21" s="1"/>
  <c r="R328" i="21"/>
  <c r="U57" i="13"/>
  <c r="V328" i="21" s="1"/>
  <c r="AC328" i="21" s="1"/>
  <c r="AD328" i="21" s="1"/>
  <c r="AE328" i="21" s="1"/>
  <c r="CX70" i="13"/>
  <c r="J307" i="22" s="1"/>
  <c r="M307" i="22" s="1"/>
  <c r="N307" i="22" s="1"/>
  <c r="O307" i="22" s="1"/>
  <c r="CX80" i="13"/>
  <c r="J317" i="22" s="1"/>
  <c r="M317" i="22" s="1"/>
  <c r="N317" i="22" s="1"/>
  <c r="O317" i="22" s="1"/>
  <c r="CT80" i="13"/>
  <c r="F317" i="22" s="1"/>
  <c r="Y317" i="22" s="1"/>
  <c r="Z317" i="22" s="1"/>
  <c r="AA317" i="22" s="1"/>
  <c r="R38" i="15"/>
  <c r="S359" i="21" s="1"/>
  <c r="R39" i="16"/>
  <c r="S385" i="21" s="1"/>
  <c r="R33" i="16"/>
  <c r="R410" i="21"/>
  <c r="U39" i="17"/>
  <c r="V410" i="21" s="1"/>
  <c r="AC410" i="21" s="1"/>
  <c r="AD410" i="21" s="1"/>
  <c r="AE410" i="21" s="1"/>
  <c r="R413" i="21"/>
  <c r="U42" i="17"/>
  <c r="V413" i="21" s="1"/>
  <c r="AC413" i="21" s="1"/>
  <c r="AD413" i="21" s="1"/>
  <c r="AE413" i="21" s="1"/>
  <c r="R416" i="21"/>
  <c r="U45" i="17"/>
  <c r="V416" i="21" s="1"/>
  <c r="AC416" i="21" s="1"/>
  <c r="AD416" i="21" s="1"/>
  <c r="AE416" i="21" s="1"/>
  <c r="R419" i="21"/>
  <c r="U48" i="17"/>
  <c r="V419" i="21" s="1"/>
  <c r="AC419" i="21" s="1"/>
  <c r="AD419" i="21" s="1"/>
  <c r="AE419" i="21" s="1"/>
  <c r="R422" i="21"/>
  <c r="U51" i="17"/>
  <c r="V422" i="21" s="1"/>
  <c r="AC422" i="21" s="1"/>
  <c r="AD422" i="21" s="1"/>
  <c r="AE422" i="21" s="1"/>
  <c r="R425" i="21"/>
  <c r="U54" i="17"/>
  <c r="V425" i="21" s="1"/>
  <c r="AC425" i="21" s="1"/>
  <c r="AD425" i="21" s="1"/>
  <c r="AE425" i="21" s="1"/>
  <c r="R428" i="21"/>
  <c r="U57" i="17"/>
  <c r="V428" i="21" s="1"/>
  <c r="AC428" i="21" s="1"/>
  <c r="AD428" i="21" s="1"/>
  <c r="AE428" i="21" s="1"/>
  <c r="R431" i="21"/>
  <c r="U60" i="17"/>
  <c r="V431" i="21" s="1"/>
  <c r="AC431" i="21" s="1"/>
  <c r="AD431" i="21" s="1"/>
  <c r="AE431" i="21" s="1"/>
  <c r="R433" i="21"/>
  <c r="U37" i="18"/>
  <c r="V433" i="21" s="1"/>
  <c r="AC433" i="21" s="1"/>
  <c r="AD433" i="21" s="1"/>
  <c r="AE433" i="21" s="1"/>
  <c r="R436" i="21"/>
  <c r="U40" i="18"/>
  <c r="V436" i="21" s="1"/>
  <c r="AC436" i="21" s="1"/>
  <c r="AD436" i="21" s="1"/>
  <c r="AE436" i="21" s="1"/>
  <c r="R439" i="21"/>
  <c r="U43" i="18"/>
  <c r="V439" i="21" s="1"/>
  <c r="AC439" i="21" s="1"/>
  <c r="AD439" i="21" s="1"/>
  <c r="AE439" i="21" s="1"/>
  <c r="R442" i="21"/>
  <c r="U46" i="18"/>
  <c r="V442" i="21" s="1"/>
  <c r="AC442" i="21" s="1"/>
  <c r="AD442" i="21" s="1"/>
  <c r="AE442" i="21" s="1"/>
  <c r="R445" i="21"/>
  <c r="U49" i="18"/>
  <c r="V445" i="21" s="1"/>
  <c r="AC445" i="21" s="1"/>
  <c r="AD445" i="21" s="1"/>
  <c r="AE445" i="21" s="1"/>
  <c r="R448" i="21"/>
  <c r="U52" i="18"/>
  <c r="V448" i="21" s="1"/>
  <c r="AC448" i="21" s="1"/>
  <c r="AD448" i="21" s="1"/>
  <c r="AE448" i="21" s="1"/>
  <c r="R451" i="21"/>
  <c r="U55" i="18"/>
  <c r="V451" i="21" s="1"/>
  <c r="AC451" i="21" s="1"/>
  <c r="AD451" i="21" s="1"/>
  <c r="AE451" i="21" s="1"/>
  <c r="R454" i="21"/>
  <c r="U58" i="18"/>
  <c r="V454" i="21" s="1"/>
  <c r="AC454" i="21" s="1"/>
  <c r="AD454" i="21" s="1"/>
  <c r="AE454" i="21" s="1"/>
  <c r="R457" i="21"/>
  <c r="U61" i="18"/>
  <c r="V457" i="21" s="1"/>
  <c r="AC457" i="21" s="1"/>
  <c r="AD457" i="21" s="1"/>
  <c r="AE457" i="21" s="1"/>
  <c r="G478" i="22"/>
  <c r="CU91" i="20"/>
  <c r="CX66" i="20"/>
  <c r="J62" i="1"/>
  <c r="S3" i="22"/>
  <c r="T19" i="22"/>
  <c r="L19" i="22"/>
  <c r="AB19" i="22"/>
  <c r="X19" i="22"/>
  <c r="P19" i="22"/>
  <c r="CQ91" i="1"/>
  <c r="AI33" i="2"/>
  <c r="I33" i="21"/>
  <c r="AG33" i="21" s="1"/>
  <c r="AH33" i="21" s="1"/>
  <c r="AI33" i="21" s="1"/>
  <c r="H62" i="2"/>
  <c r="AJ34" i="21"/>
  <c r="AF34" i="21"/>
  <c r="AB34" i="21"/>
  <c r="AN34" i="21"/>
  <c r="X34" i="21"/>
  <c r="AJ52" i="21"/>
  <c r="X52" i="21"/>
  <c r="AB52" i="21"/>
  <c r="AN52" i="21"/>
  <c r="AF52" i="21"/>
  <c r="G62" i="2"/>
  <c r="AB36" i="22"/>
  <c r="P36" i="22"/>
  <c r="X36" i="22"/>
  <c r="L36" i="22"/>
  <c r="T36" i="22"/>
  <c r="AB46" i="22"/>
  <c r="P46" i="22"/>
  <c r="X46" i="22"/>
  <c r="L46" i="22"/>
  <c r="T46" i="22"/>
  <c r="G51" i="22"/>
  <c r="CX89" i="2"/>
  <c r="J51" i="22" s="1"/>
  <c r="M51" i="22" s="1"/>
  <c r="N51" i="22" s="1"/>
  <c r="O51" i="22" s="1"/>
  <c r="R39" i="3"/>
  <c r="S60" i="21" s="1"/>
  <c r="R42" i="3"/>
  <c r="S63" i="21" s="1"/>
  <c r="R45" i="3"/>
  <c r="S66" i="21" s="1"/>
  <c r="R48" i="3"/>
  <c r="S69" i="21" s="1"/>
  <c r="R51" i="3"/>
  <c r="S72" i="21" s="1"/>
  <c r="R54" i="3"/>
  <c r="S75" i="21" s="1"/>
  <c r="R57" i="3"/>
  <c r="S78" i="21" s="1"/>
  <c r="R60" i="3"/>
  <c r="S81" i="21" s="1"/>
  <c r="AN62" i="21"/>
  <c r="AB62" i="21"/>
  <c r="AJ62" i="21"/>
  <c r="X62" i="21"/>
  <c r="AF62" i="21"/>
  <c r="U45" i="3"/>
  <c r="V66" i="21" s="1"/>
  <c r="AC66" i="21" s="1"/>
  <c r="AD66" i="21" s="1"/>
  <c r="AE66" i="21" s="1"/>
  <c r="T50" i="3"/>
  <c r="U71" i="21" s="1"/>
  <c r="Y71" i="21" s="1"/>
  <c r="Z71" i="21" s="1"/>
  <c r="AA71" i="21" s="1"/>
  <c r="AJ75" i="21"/>
  <c r="X75" i="21"/>
  <c r="AB75" i="21"/>
  <c r="AN75" i="21"/>
  <c r="AF75" i="21"/>
  <c r="AN80" i="21"/>
  <c r="AB80" i="21"/>
  <c r="AF80" i="21"/>
  <c r="X80" i="21"/>
  <c r="AJ80" i="21"/>
  <c r="F62" i="3"/>
  <c r="X54" i="22"/>
  <c r="L54" i="22"/>
  <c r="AB54" i="22"/>
  <c r="P54" i="22"/>
  <c r="T54" i="22"/>
  <c r="Q33" i="4"/>
  <c r="E83" i="21"/>
  <c r="AW83" i="21" s="1"/>
  <c r="AX83" i="21" s="1"/>
  <c r="AY83" i="21" s="1"/>
  <c r="D62" i="4"/>
  <c r="Q83" i="21"/>
  <c r="P62" i="4"/>
  <c r="AJ94" i="21"/>
  <c r="X94" i="21"/>
  <c r="AB94" i="21"/>
  <c r="AN94" i="21"/>
  <c r="AF94" i="21"/>
  <c r="F104" i="21"/>
  <c r="AO104" i="21" s="1"/>
  <c r="AP104" i="21" s="1"/>
  <c r="AQ104" i="21" s="1"/>
  <c r="T58" i="4"/>
  <c r="U104" i="21" s="1"/>
  <c r="Y104" i="21" s="1"/>
  <c r="Z104" i="21" s="1"/>
  <c r="AA104" i="21" s="1"/>
  <c r="F106" i="21"/>
  <c r="AO106" i="21" s="1"/>
  <c r="AP106" i="21" s="1"/>
  <c r="AQ106" i="21" s="1"/>
  <c r="T60" i="4"/>
  <c r="U106" i="21" s="1"/>
  <c r="Y106" i="21" s="1"/>
  <c r="Z106" i="21" s="1"/>
  <c r="AA106" i="21" s="1"/>
  <c r="O62" i="4"/>
  <c r="G95" i="22"/>
  <c r="CX83" i="4"/>
  <c r="J95" i="22" s="1"/>
  <c r="M95" i="22" s="1"/>
  <c r="N95" i="22" s="1"/>
  <c r="O95" i="22" s="1"/>
  <c r="I6" i="23"/>
  <c r="H6" i="23"/>
  <c r="J108" i="21"/>
  <c r="AK108" i="21" s="1"/>
  <c r="AL108" i="21" s="1"/>
  <c r="AM108" i="21" s="1"/>
  <c r="I62" i="5"/>
  <c r="F113" i="21"/>
  <c r="AO113" i="21" s="1"/>
  <c r="AP113" i="21" s="1"/>
  <c r="AQ113" i="21" s="1"/>
  <c r="T42" i="5"/>
  <c r="U113" i="21" s="1"/>
  <c r="Y113" i="21" s="1"/>
  <c r="Z113" i="21" s="1"/>
  <c r="AA113" i="21" s="1"/>
  <c r="F115" i="21"/>
  <c r="AO115" i="21" s="1"/>
  <c r="AP115" i="21" s="1"/>
  <c r="AQ115" i="21" s="1"/>
  <c r="T44" i="5"/>
  <c r="U115" i="21" s="1"/>
  <c r="Y115" i="21" s="1"/>
  <c r="Z115" i="21" s="1"/>
  <c r="AA115" i="21" s="1"/>
  <c r="U46" i="5"/>
  <c r="V117" i="21" s="1"/>
  <c r="AC117" i="21" s="1"/>
  <c r="AD117" i="21" s="1"/>
  <c r="AE117" i="21" s="1"/>
  <c r="AF120" i="21"/>
  <c r="AN120" i="21"/>
  <c r="AJ120" i="21"/>
  <c r="AB120" i="21"/>
  <c r="X120" i="21"/>
  <c r="T110" i="22"/>
  <c r="P110" i="22"/>
  <c r="L110" i="22"/>
  <c r="AB110" i="22"/>
  <c r="X110" i="22"/>
  <c r="R37" i="6"/>
  <c r="R40" i="6"/>
  <c r="S136" i="21" s="1"/>
  <c r="R43" i="6"/>
  <c r="S139" i="21" s="1"/>
  <c r="R46" i="6"/>
  <c r="S142" i="21" s="1"/>
  <c r="R49" i="6"/>
  <c r="S145" i="21" s="1"/>
  <c r="R52" i="6"/>
  <c r="S148" i="21" s="1"/>
  <c r="R55" i="6"/>
  <c r="S151" i="21" s="1"/>
  <c r="R58" i="6"/>
  <c r="S154" i="21" s="1"/>
  <c r="R61" i="6"/>
  <c r="S157" i="21" s="1"/>
  <c r="O133" i="21"/>
  <c r="N62" i="6"/>
  <c r="F139" i="21"/>
  <c r="AO139" i="21" s="1"/>
  <c r="AP139" i="21" s="1"/>
  <c r="AQ139" i="21" s="1"/>
  <c r="T43" i="6"/>
  <c r="U139" i="21" s="1"/>
  <c r="Y139" i="21" s="1"/>
  <c r="Z139" i="21" s="1"/>
  <c r="AA139" i="21" s="1"/>
  <c r="R139" i="21"/>
  <c r="U43" i="6"/>
  <c r="V139" i="21" s="1"/>
  <c r="AC139" i="21" s="1"/>
  <c r="AD139" i="21" s="1"/>
  <c r="AE139" i="21" s="1"/>
  <c r="F148" i="21"/>
  <c r="AO148" i="21" s="1"/>
  <c r="AP148" i="21" s="1"/>
  <c r="AQ148" i="21" s="1"/>
  <c r="T52" i="6"/>
  <c r="U148" i="21" s="1"/>
  <c r="Y148" i="21" s="1"/>
  <c r="Z148" i="21" s="1"/>
  <c r="AA148" i="21" s="1"/>
  <c r="R148" i="21"/>
  <c r="U52" i="6"/>
  <c r="V148" i="21" s="1"/>
  <c r="AC148" i="21" s="1"/>
  <c r="AD148" i="21" s="1"/>
  <c r="AE148" i="21" s="1"/>
  <c r="F157" i="21"/>
  <c r="AO157" i="21" s="1"/>
  <c r="AP157" i="21" s="1"/>
  <c r="AQ157" i="21" s="1"/>
  <c r="T61" i="6"/>
  <c r="U157" i="21" s="1"/>
  <c r="Y157" i="21" s="1"/>
  <c r="Z157" i="21" s="1"/>
  <c r="AA157" i="21" s="1"/>
  <c r="R157" i="21"/>
  <c r="U61" i="6"/>
  <c r="V157" i="21" s="1"/>
  <c r="AC157" i="21" s="1"/>
  <c r="AD157" i="21" s="1"/>
  <c r="AE157" i="21" s="1"/>
  <c r="CS91" i="6"/>
  <c r="R38" i="7"/>
  <c r="S159" i="21" s="1"/>
  <c r="R41" i="7"/>
  <c r="S162" i="21" s="1"/>
  <c r="R44" i="7"/>
  <c r="S165" i="21" s="1"/>
  <c r="R47" i="7"/>
  <c r="S168" i="21" s="1"/>
  <c r="R50" i="7"/>
  <c r="S171" i="21" s="1"/>
  <c r="R53" i="7"/>
  <c r="S174" i="21" s="1"/>
  <c r="R56" i="7"/>
  <c r="S177" i="21" s="1"/>
  <c r="R59" i="7"/>
  <c r="S180" i="21" s="1"/>
  <c r="E158" i="21"/>
  <c r="AW158" i="21" s="1"/>
  <c r="AX158" i="21" s="1"/>
  <c r="AY158" i="21" s="1"/>
  <c r="D62" i="7"/>
  <c r="Q158" i="21"/>
  <c r="P62" i="7"/>
  <c r="F160" i="21"/>
  <c r="AO160" i="21" s="1"/>
  <c r="AP160" i="21" s="1"/>
  <c r="AQ160" i="21" s="1"/>
  <c r="T39" i="7"/>
  <c r="U160" i="21" s="1"/>
  <c r="Y160" i="21" s="1"/>
  <c r="Z160" i="21" s="1"/>
  <c r="AA160" i="21" s="1"/>
  <c r="R160" i="21"/>
  <c r="U39" i="7"/>
  <c r="V160" i="21" s="1"/>
  <c r="AC160" i="21" s="1"/>
  <c r="AD160" i="21" s="1"/>
  <c r="AE160" i="21" s="1"/>
  <c r="F169" i="21"/>
  <c r="AO169" i="21" s="1"/>
  <c r="AP169" i="21" s="1"/>
  <c r="AQ169" i="21" s="1"/>
  <c r="T48" i="7"/>
  <c r="U169" i="21" s="1"/>
  <c r="Y169" i="21" s="1"/>
  <c r="Z169" i="21" s="1"/>
  <c r="AA169" i="21" s="1"/>
  <c r="R169" i="21"/>
  <c r="U48" i="7"/>
  <c r="V169" i="21" s="1"/>
  <c r="AC169" i="21" s="1"/>
  <c r="AD169" i="21" s="1"/>
  <c r="AE169" i="21" s="1"/>
  <c r="F178" i="21"/>
  <c r="AO178" i="21" s="1"/>
  <c r="AP178" i="21" s="1"/>
  <c r="AQ178" i="21" s="1"/>
  <c r="T57" i="7"/>
  <c r="U178" i="21" s="1"/>
  <c r="Y178" i="21" s="1"/>
  <c r="Z178" i="21" s="1"/>
  <c r="AA178" i="21" s="1"/>
  <c r="R178" i="21"/>
  <c r="U57" i="7"/>
  <c r="V178" i="21" s="1"/>
  <c r="AC178" i="21" s="1"/>
  <c r="AD178" i="21" s="1"/>
  <c r="AE178" i="21" s="1"/>
  <c r="J62" i="7"/>
  <c r="G171" i="22"/>
  <c r="CX84" i="7"/>
  <c r="J171" i="22" s="1"/>
  <c r="M171" i="22" s="1"/>
  <c r="N171" i="22" s="1"/>
  <c r="O171" i="22" s="1"/>
  <c r="AB174" i="22"/>
  <c r="P174" i="22"/>
  <c r="X174" i="22"/>
  <c r="L174" i="22"/>
  <c r="T174" i="22"/>
  <c r="AH33" i="8"/>
  <c r="F190" i="21"/>
  <c r="AO190" i="21" s="1"/>
  <c r="AP190" i="21" s="1"/>
  <c r="AQ190" i="21" s="1"/>
  <c r="T44" i="8"/>
  <c r="U190" i="21" s="1"/>
  <c r="Y190" i="21" s="1"/>
  <c r="Z190" i="21" s="1"/>
  <c r="AA190" i="21" s="1"/>
  <c r="F199" i="21"/>
  <c r="AO199" i="21" s="1"/>
  <c r="AP199" i="21" s="1"/>
  <c r="AQ199" i="21" s="1"/>
  <c r="T53" i="8"/>
  <c r="U199" i="21" s="1"/>
  <c r="Y199" i="21" s="1"/>
  <c r="Z199" i="21" s="1"/>
  <c r="AA199" i="21" s="1"/>
  <c r="P62" i="8"/>
  <c r="CX76" i="8"/>
  <c r="J188" i="22" s="1"/>
  <c r="M188" i="22" s="1"/>
  <c r="N188" i="22" s="1"/>
  <c r="O188" i="22" s="1"/>
  <c r="CT76" i="8"/>
  <c r="F188" i="22" s="1"/>
  <c r="Y188" i="22" s="1"/>
  <c r="Z188" i="22" s="1"/>
  <c r="AA188" i="22" s="1"/>
  <c r="CU91" i="8"/>
  <c r="R209" i="21"/>
  <c r="U38" i="9"/>
  <c r="V209" i="21" s="1"/>
  <c r="AC209" i="21" s="1"/>
  <c r="AD209" i="21" s="1"/>
  <c r="AE209" i="21" s="1"/>
  <c r="R212" i="21"/>
  <c r="U41" i="9"/>
  <c r="V212" i="21" s="1"/>
  <c r="AC212" i="21" s="1"/>
  <c r="AD212" i="21" s="1"/>
  <c r="AE212" i="21" s="1"/>
  <c r="R215" i="21"/>
  <c r="U44" i="9"/>
  <c r="V215" i="21" s="1"/>
  <c r="AC215" i="21" s="1"/>
  <c r="AD215" i="21" s="1"/>
  <c r="AE215" i="21" s="1"/>
  <c r="R218" i="21"/>
  <c r="U47" i="9"/>
  <c r="V218" i="21" s="1"/>
  <c r="AC218" i="21" s="1"/>
  <c r="AD218" i="21" s="1"/>
  <c r="AE218" i="21" s="1"/>
  <c r="R221" i="21"/>
  <c r="U50" i="9"/>
  <c r="V221" i="21" s="1"/>
  <c r="AC221" i="21" s="1"/>
  <c r="AD221" i="21" s="1"/>
  <c r="AE221" i="21" s="1"/>
  <c r="R224" i="21"/>
  <c r="U53" i="9"/>
  <c r="V224" i="21" s="1"/>
  <c r="AC224" i="21" s="1"/>
  <c r="AD224" i="21" s="1"/>
  <c r="AE224" i="21" s="1"/>
  <c r="R227" i="21"/>
  <c r="U56" i="9"/>
  <c r="V227" i="21" s="1"/>
  <c r="AC227" i="21" s="1"/>
  <c r="AD227" i="21" s="1"/>
  <c r="AE227" i="21" s="1"/>
  <c r="R230" i="21"/>
  <c r="U59" i="9"/>
  <c r="V230" i="21" s="1"/>
  <c r="AC230" i="21" s="1"/>
  <c r="AD230" i="21" s="1"/>
  <c r="AE230" i="21" s="1"/>
  <c r="F208" i="21"/>
  <c r="AO208" i="21" s="1"/>
  <c r="AP208" i="21" s="1"/>
  <c r="AQ208" i="21" s="1"/>
  <c r="T37" i="9"/>
  <c r="U208" i="21" s="1"/>
  <c r="Y208" i="21" s="1"/>
  <c r="Z208" i="21" s="1"/>
  <c r="AA208" i="21" s="1"/>
  <c r="Q37" i="9"/>
  <c r="H210" i="21"/>
  <c r="G62" i="9"/>
  <c r="AJ216" i="21"/>
  <c r="X216" i="21"/>
  <c r="AF216" i="21"/>
  <c r="AN216" i="21"/>
  <c r="AB216" i="21"/>
  <c r="F220" i="21"/>
  <c r="AO220" i="21" s="1"/>
  <c r="AP220" i="21" s="1"/>
  <c r="AQ220" i="21" s="1"/>
  <c r="T49" i="9"/>
  <c r="U220" i="21" s="1"/>
  <c r="Y220" i="21" s="1"/>
  <c r="Z220" i="21" s="1"/>
  <c r="AA220" i="21" s="1"/>
  <c r="AJ228" i="21"/>
  <c r="X228" i="21"/>
  <c r="AF228" i="21"/>
  <c r="AN228" i="21"/>
  <c r="AB228" i="21"/>
  <c r="F232" i="21"/>
  <c r="AO232" i="21" s="1"/>
  <c r="AP232" i="21" s="1"/>
  <c r="AQ232" i="21" s="1"/>
  <c r="T61" i="9"/>
  <c r="U232" i="21" s="1"/>
  <c r="Y232" i="21" s="1"/>
  <c r="Z232" i="21" s="1"/>
  <c r="AA232" i="21" s="1"/>
  <c r="CX72" i="9"/>
  <c r="J209" i="22" s="1"/>
  <c r="M209" i="22" s="1"/>
  <c r="N209" i="22" s="1"/>
  <c r="O209" i="22" s="1"/>
  <c r="CT72" i="9"/>
  <c r="F209" i="22" s="1"/>
  <c r="Y209" i="22" s="1"/>
  <c r="Z209" i="22" s="1"/>
  <c r="AA209" i="22" s="1"/>
  <c r="D228" i="22"/>
  <c r="Q228" i="22" s="1"/>
  <c r="R228" i="22" s="1"/>
  <c r="S228" i="22" s="1"/>
  <c r="CQ91" i="10"/>
  <c r="E229" i="22"/>
  <c r="CR91" i="10"/>
  <c r="R260" i="21"/>
  <c r="U39" i="11"/>
  <c r="V260" i="21" s="1"/>
  <c r="AC260" i="21" s="1"/>
  <c r="AD260" i="21" s="1"/>
  <c r="AE260" i="21" s="1"/>
  <c r="R263" i="21"/>
  <c r="U42" i="11"/>
  <c r="V263" i="21" s="1"/>
  <c r="AC263" i="21" s="1"/>
  <c r="AD263" i="21" s="1"/>
  <c r="AE263" i="21" s="1"/>
  <c r="R266" i="21"/>
  <c r="U45" i="11"/>
  <c r="V266" i="21" s="1"/>
  <c r="AC266" i="21" s="1"/>
  <c r="AD266" i="21" s="1"/>
  <c r="AE266" i="21" s="1"/>
  <c r="R269" i="21"/>
  <c r="U48" i="11"/>
  <c r="V269" i="21" s="1"/>
  <c r="AC269" i="21" s="1"/>
  <c r="AD269" i="21" s="1"/>
  <c r="AE269" i="21" s="1"/>
  <c r="R272" i="21"/>
  <c r="U51" i="11"/>
  <c r="V272" i="21" s="1"/>
  <c r="AC272" i="21" s="1"/>
  <c r="AD272" i="21" s="1"/>
  <c r="AE272" i="21" s="1"/>
  <c r="R275" i="21"/>
  <c r="U54" i="11"/>
  <c r="V275" i="21" s="1"/>
  <c r="AC275" i="21" s="1"/>
  <c r="AD275" i="21" s="1"/>
  <c r="AE275" i="21" s="1"/>
  <c r="R278" i="21"/>
  <c r="U57" i="11"/>
  <c r="V278" i="21" s="1"/>
  <c r="AC278" i="21" s="1"/>
  <c r="AD278" i="21" s="1"/>
  <c r="AE278" i="21" s="1"/>
  <c r="G262" i="22"/>
  <c r="CX75" i="11"/>
  <c r="J262" i="22" s="1"/>
  <c r="M262" i="22" s="1"/>
  <c r="N262" i="22" s="1"/>
  <c r="O262" i="22" s="1"/>
  <c r="AB270" i="22"/>
  <c r="P270" i="22"/>
  <c r="X270" i="22"/>
  <c r="L270" i="22"/>
  <c r="T270" i="22"/>
  <c r="G284" i="21"/>
  <c r="F62" i="12"/>
  <c r="AJ285" i="21"/>
  <c r="X285" i="21"/>
  <c r="AF285" i="21"/>
  <c r="AB285" i="21"/>
  <c r="AN285" i="21"/>
  <c r="F289" i="21"/>
  <c r="AO289" i="21" s="1"/>
  <c r="AP289" i="21" s="1"/>
  <c r="AQ289" i="21" s="1"/>
  <c r="T43" i="12"/>
  <c r="U289" i="21" s="1"/>
  <c r="Y289" i="21" s="1"/>
  <c r="Z289" i="21" s="1"/>
  <c r="AA289" i="21" s="1"/>
  <c r="R289" i="21"/>
  <c r="U43" i="12"/>
  <c r="V289" i="21" s="1"/>
  <c r="AC289" i="21" s="1"/>
  <c r="AD289" i="21" s="1"/>
  <c r="AE289" i="21" s="1"/>
  <c r="AJ297" i="21"/>
  <c r="X297" i="21"/>
  <c r="AF297" i="21"/>
  <c r="AN297" i="21"/>
  <c r="AB297" i="21"/>
  <c r="F301" i="21"/>
  <c r="AO301" i="21" s="1"/>
  <c r="AP301" i="21" s="1"/>
  <c r="AQ301" i="21" s="1"/>
  <c r="T55" i="12"/>
  <c r="U301" i="21" s="1"/>
  <c r="Y301" i="21" s="1"/>
  <c r="Z301" i="21" s="1"/>
  <c r="AA301" i="21" s="1"/>
  <c r="R301" i="21"/>
  <c r="U55" i="12"/>
  <c r="V301" i="21" s="1"/>
  <c r="AC301" i="21" s="1"/>
  <c r="AD301" i="21" s="1"/>
  <c r="AE301" i="21" s="1"/>
  <c r="D279" i="22"/>
  <c r="Q279" i="22" s="1"/>
  <c r="R279" i="22" s="1"/>
  <c r="S279" i="22" s="1"/>
  <c r="CQ91" i="12"/>
  <c r="X300" i="22"/>
  <c r="L300" i="22"/>
  <c r="T300" i="22"/>
  <c r="P300" i="22"/>
  <c r="AB300" i="22"/>
  <c r="R39" i="13"/>
  <c r="S310" i="21" s="1"/>
  <c r="R33" i="13"/>
  <c r="CX68" i="13"/>
  <c r="J305" i="22" s="1"/>
  <c r="M305" i="22" s="1"/>
  <c r="N305" i="22" s="1"/>
  <c r="O305" i="22" s="1"/>
  <c r="CT68" i="13"/>
  <c r="F305" i="22" s="1"/>
  <c r="Y305" i="22" s="1"/>
  <c r="Z305" i="22" s="1"/>
  <c r="AA305" i="22" s="1"/>
  <c r="CS91" i="13"/>
  <c r="K333" i="21"/>
  <c r="J62" i="14"/>
  <c r="R360" i="21"/>
  <c r="U39" i="15"/>
  <c r="V360" i="21" s="1"/>
  <c r="AC360" i="21" s="1"/>
  <c r="AD360" i="21" s="1"/>
  <c r="AE360" i="21" s="1"/>
  <c r="R363" i="21"/>
  <c r="U42" i="15"/>
  <c r="V363" i="21" s="1"/>
  <c r="AC363" i="21" s="1"/>
  <c r="AD363" i="21" s="1"/>
  <c r="AE363" i="21" s="1"/>
  <c r="R366" i="21"/>
  <c r="U45" i="15"/>
  <c r="V366" i="21" s="1"/>
  <c r="AC366" i="21" s="1"/>
  <c r="AD366" i="21" s="1"/>
  <c r="AE366" i="21" s="1"/>
  <c r="R372" i="21"/>
  <c r="U51" i="15"/>
  <c r="V372" i="21" s="1"/>
  <c r="AC372" i="21" s="1"/>
  <c r="AD372" i="21" s="1"/>
  <c r="AE372" i="21" s="1"/>
  <c r="R375" i="21"/>
  <c r="U54" i="15"/>
  <c r="V375" i="21" s="1"/>
  <c r="AC375" i="21" s="1"/>
  <c r="AD375" i="21" s="1"/>
  <c r="AE375" i="21" s="1"/>
  <c r="G359" i="21"/>
  <c r="F62" i="15"/>
  <c r="G373" i="22"/>
  <c r="CX86" i="15"/>
  <c r="J373" i="22" s="1"/>
  <c r="M373" i="22" s="1"/>
  <c r="N373" i="22" s="1"/>
  <c r="O373" i="22" s="1"/>
  <c r="I405" i="22"/>
  <c r="AC405" i="22" s="1"/>
  <c r="AD405" i="22" s="1"/>
  <c r="AE405" i="22" s="1"/>
  <c r="CW91" i="17"/>
  <c r="S433" i="21"/>
  <c r="O433" i="21"/>
  <c r="N62" i="18"/>
  <c r="CS91" i="18"/>
  <c r="CP91" i="20"/>
  <c r="AN38" i="21"/>
  <c r="AB38" i="21"/>
  <c r="X38" i="21"/>
  <c r="AJ38" i="21"/>
  <c r="AF38" i="21"/>
  <c r="AF56" i="21"/>
  <c r="AN56" i="21"/>
  <c r="AB56" i="21"/>
  <c r="X56" i="21"/>
  <c r="AJ56" i="21"/>
  <c r="T51" i="22"/>
  <c r="AB51" i="22"/>
  <c r="P51" i="22"/>
  <c r="X51" i="22"/>
  <c r="L51" i="22"/>
  <c r="AJ11" i="21"/>
  <c r="X11" i="21"/>
  <c r="AF11" i="21"/>
  <c r="AN11" i="21"/>
  <c r="AF24" i="21"/>
  <c r="AN24" i="21"/>
  <c r="AB24" i="21"/>
  <c r="AJ24" i="21"/>
  <c r="X24" i="21"/>
  <c r="T54" i="1"/>
  <c r="U25" i="21" s="1"/>
  <c r="Y25" i="21" s="1"/>
  <c r="Z25" i="21" s="1"/>
  <c r="AA25" i="21" s="1"/>
  <c r="AF29" i="21"/>
  <c r="X29" i="21"/>
  <c r="AJ29" i="21"/>
  <c r="AB29" i="21"/>
  <c r="AN29" i="21"/>
  <c r="K62" i="1"/>
  <c r="G6" i="22"/>
  <c r="CX69" i="1"/>
  <c r="J6" i="22" s="1"/>
  <c r="M6" i="22" s="1"/>
  <c r="N6" i="22" s="1"/>
  <c r="O6" i="22" s="1"/>
  <c r="CX71" i="1"/>
  <c r="J8" i="22" s="1"/>
  <c r="M8" i="22" s="1"/>
  <c r="N8" i="22" s="1"/>
  <c r="O8" i="22" s="1"/>
  <c r="X10" i="22"/>
  <c r="L10" i="22"/>
  <c r="T10" i="22"/>
  <c r="P10" i="22"/>
  <c r="AB10" i="22"/>
  <c r="CX80" i="1"/>
  <c r="J17" i="22" s="1"/>
  <c r="M17" i="22" s="1"/>
  <c r="N17" i="22" s="1"/>
  <c r="O17" i="22" s="1"/>
  <c r="T27" i="22"/>
  <c r="X27" i="22"/>
  <c r="P27" i="22"/>
  <c r="L27" i="22"/>
  <c r="AB27" i="22"/>
  <c r="CR91" i="1"/>
  <c r="AN39" i="21"/>
  <c r="AB39" i="21"/>
  <c r="AJ39" i="21"/>
  <c r="AF39" i="21"/>
  <c r="X39" i="21"/>
  <c r="T44" i="2"/>
  <c r="U40" i="21" s="1"/>
  <c r="Y40" i="21" s="1"/>
  <c r="Z40" i="21" s="1"/>
  <c r="AA40" i="21" s="1"/>
  <c r="AN44" i="21"/>
  <c r="AB44" i="21"/>
  <c r="X44" i="21"/>
  <c r="AJ44" i="21"/>
  <c r="AF44" i="21"/>
  <c r="AN57" i="21"/>
  <c r="AB57" i="21"/>
  <c r="AJ57" i="21"/>
  <c r="X57" i="21"/>
  <c r="AF57" i="21"/>
  <c r="I62" i="2"/>
  <c r="C28" i="22"/>
  <c r="CP91" i="2"/>
  <c r="CX81" i="2"/>
  <c r="J43" i="22" s="1"/>
  <c r="M43" i="22" s="1"/>
  <c r="N43" i="22" s="1"/>
  <c r="O43" i="22" s="1"/>
  <c r="T45" i="22"/>
  <c r="AB45" i="22"/>
  <c r="P45" i="22"/>
  <c r="X45" i="22"/>
  <c r="L45" i="22"/>
  <c r="CX90" i="2"/>
  <c r="J52" i="22" s="1"/>
  <c r="M52" i="22" s="1"/>
  <c r="N52" i="22" s="1"/>
  <c r="O52" i="22" s="1"/>
  <c r="I4" i="23"/>
  <c r="H4" i="23"/>
  <c r="T42" i="3"/>
  <c r="U63" i="21" s="1"/>
  <c r="Y63" i="21" s="1"/>
  <c r="Z63" i="21" s="1"/>
  <c r="AA63" i="21" s="1"/>
  <c r="AF67" i="21"/>
  <c r="AB67" i="21"/>
  <c r="AN67" i="21"/>
  <c r="AJ67" i="21"/>
  <c r="X67" i="21"/>
  <c r="U50" i="3"/>
  <c r="V71" i="21" s="1"/>
  <c r="AC71" i="21" s="1"/>
  <c r="AD71" i="21" s="1"/>
  <c r="AE71" i="21" s="1"/>
  <c r="T60" i="3"/>
  <c r="U81" i="21" s="1"/>
  <c r="Y81" i="21" s="1"/>
  <c r="Z81" i="21" s="1"/>
  <c r="AA81" i="21" s="1"/>
  <c r="G62" i="3"/>
  <c r="P53" i="22"/>
  <c r="AB53" i="22"/>
  <c r="L53" i="22"/>
  <c r="X53" i="22"/>
  <c r="T53" i="22"/>
  <c r="P61" i="22"/>
  <c r="AB61" i="22"/>
  <c r="L61" i="22"/>
  <c r="X61" i="22"/>
  <c r="T61" i="22"/>
  <c r="T69" i="22"/>
  <c r="P69" i="22"/>
  <c r="X69" i="22"/>
  <c r="AB69" i="22"/>
  <c r="L69" i="22"/>
  <c r="T76" i="22"/>
  <c r="AB76" i="22"/>
  <c r="P76" i="22"/>
  <c r="L76" i="22"/>
  <c r="X76" i="22"/>
  <c r="K5" i="23"/>
  <c r="M5" i="23" s="1"/>
  <c r="F83" i="21"/>
  <c r="AO83" i="21" s="1"/>
  <c r="AP83" i="21" s="1"/>
  <c r="AQ83" i="21" s="1"/>
  <c r="E62" i="4"/>
  <c r="T62" i="4" s="1"/>
  <c r="T37" i="4"/>
  <c r="U83" i="21" s="1"/>
  <c r="Y83" i="21" s="1"/>
  <c r="Z83" i="21" s="1"/>
  <c r="AA83" i="21" s="1"/>
  <c r="F85" i="21"/>
  <c r="AO85" i="21" s="1"/>
  <c r="AP85" i="21" s="1"/>
  <c r="AQ85" i="21" s="1"/>
  <c r="T39" i="4"/>
  <c r="U85" i="21" s="1"/>
  <c r="Y85" i="21" s="1"/>
  <c r="Z85" i="21" s="1"/>
  <c r="AA85" i="21" s="1"/>
  <c r="U41" i="4"/>
  <c r="V87" i="21" s="1"/>
  <c r="AC87" i="21" s="1"/>
  <c r="AD87" i="21" s="1"/>
  <c r="AE87" i="21" s="1"/>
  <c r="AF90" i="21"/>
  <c r="AB90" i="21"/>
  <c r="AN90" i="21"/>
  <c r="X90" i="21"/>
  <c r="AJ90" i="21"/>
  <c r="T78" i="22"/>
  <c r="AB78" i="22"/>
  <c r="P78" i="22"/>
  <c r="L78" i="22"/>
  <c r="X78" i="22"/>
  <c r="T84" i="22"/>
  <c r="AB84" i="22"/>
  <c r="P84" i="22"/>
  <c r="X84" i="22"/>
  <c r="L84" i="22"/>
  <c r="K108" i="21"/>
  <c r="J62" i="5"/>
  <c r="AN118" i="21"/>
  <c r="AB118" i="21"/>
  <c r="AJ118" i="21"/>
  <c r="X118" i="21"/>
  <c r="AF118" i="21"/>
  <c r="F128" i="21"/>
  <c r="AO128" i="21" s="1"/>
  <c r="AP128" i="21" s="1"/>
  <c r="AQ128" i="21" s="1"/>
  <c r="T57" i="5"/>
  <c r="U128" i="21" s="1"/>
  <c r="Y128" i="21" s="1"/>
  <c r="Z128" i="21" s="1"/>
  <c r="AA128" i="21" s="1"/>
  <c r="F130" i="21"/>
  <c r="AO130" i="21" s="1"/>
  <c r="AP130" i="21" s="1"/>
  <c r="AQ130" i="21" s="1"/>
  <c r="T59" i="5"/>
  <c r="U130" i="21" s="1"/>
  <c r="Y130" i="21" s="1"/>
  <c r="Z130" i="21" s="1"/>
  <c r="AA130" i="21" s="1"/>
  <c r="U61" i="5"/>
  <c r="V132" i="21" s="1"/>
  <c r="AC132" i="21" s="1"/>
  <c r="AD132" i="21" s="1"/>
  <c r="AE132" i="21" s="1"/>
  <c r="AB109" i="22"/>
  <c r="P109" i="22"/>
  <c r="L109" i="22"/>
  <c r="X109" i="22"/>
  <c r="T109" i="22"/>
  <c r="CU91" i="5"/>
  <c r="E62" i="6"/>
  <c r="Q33" i="7"/>
  <c r="S158" i="21"/>
  <c r="L62" i="7"/>
  <c r="I183" i="21"/>
  <c r="AG183" i="21" s="1"/>
  <c r="AH183" i="21" s="1"/>
  <c r="AI183" i="21" s="1"/>
  <c r="H62" i="8"/>
  <c r="E62" i="9"/>
  <c r="G241" i="22"/>
  <c r="CX79" i="10"/>
  <c r="J241" i="22" s="1"/>
  <c r="M241" i="22" s="1"/>
  <c r="N241" i="22" s="1"/>
  <c r="O241" i="22" s="1"/>
  <c r="T249" i="22"/>
  <c r="AB249" i="22"/>
  <c r="L249" i="22"/>
  <c r="X249" i="22"/>
  <c r="P249" i="22"/>
  <c r="AB258" i="22"/>
  <c r="P258" i="22"/>
  <c r="X258" i="22"/>
  <c r="L258" i="22"/>
  <c r="T258" i="22"/>
  <c r="X288" i="22"/>
  <c r="L288" i="22"/>
  <c r="T288" i="22"/>
  <c r="P288" i="22"/>
  <c r="AB288" i="22"/>
  <c r="I306" i="22"/>
  <c r="AC306" i="22" s="1"/>
  <c r="AD306" i="22" s="1"/>
  <c r="AE306" i="22" s="1"/>
  <c r="CW91" i="13"/>
  <c r="R335" i="21"/>
  <c r="U39" i="14"/>
  <c r="V335" i="21" s="1"/>
  <c r="AC335" i="21" s="1"/>
  <c r="AD335" i="21" s="1"/>
  <c r="AE335" i="21" s="1"/>
  <c r="R338" i="21"/>
  <c r="U42" i="14"/>
  <c r="V338" i="21" s="1"/>
  <c r="AC338" i="21" s="1"/>
  <c r="AD338" i="21" s="1"/>
  <c r="AE338" i="21" s="1"/>
  <c r="R341" i="21"/>
  <c r="U45" i="14"/>
  <c r="V341" i="21" s="1"/>
  <c r="AC341" i="21" s="1"/>
  <c r="AD341" i="21" s="1"/>
  <c r="AE341" i="21" s="1"/>
  <c r="R344" i="21"/>
  <c r="U48" i="14"/>
  <c r="V344" i="21" s="1"/>
  <c r="AC344" i="21" s="1"/>
  <c r="AD344" i="21" s="1"/>
  <c r="AE344" i="21" s="1"/>
  <c r="R347" i="21"/>
  <c r="U51" i="14"/>
  <c r="V347" i="21" s="1"/>
  <c r="AC347" i="21" s="1"/>
  <c r="AD347" i="21" s="1"/>
  <c r="AE347" i="21" s="1"/>
  <c r="R350" i="21"/>
  <c r="U54" i="14"/>
  <c r="V350" i="21" s="1"/>
  <c r="AC350" i="21" s="1"/>
  <c r="AD350" i="21" s="1"/>
  <c r="AE350" i="21" s="1"/>
  <c r="R353" i="21"/>
  <c r="U57" i="14"/>
  <c r="V353" i="21" s="1"/>
  <c r="AC353" i="21" s="1"/>
  <c r="AD353" i="21" s="1"/>
  <c r="AE353" i="21" s="1"/>
  <c r="R356" i="21"/>
  <c r="U60" i="14"/>
  <c r="V356" i="21" s="1"/>
  <c r="AC356" i="21" s="1"/>
  <c r="AD356" i="21" s="1"/>
  <c r="AE356" i="21" s="1"/>
  <c r="T345" i="22"/>
  <c r="L345" i="22"/>
  <c r="AB345" i="22"/>
  <c r="X345" i="22"/>
  <c r="P345" i="22"/>
  <c r="G361" i="22"/>
  <c r="CX74" i="15"/>
  <c r="J361" i="22" s="1"/>
  <c r="M361" i="22" s="1"/>
  <c r="N361" i="22" s="1"/>
  <c r="O361" i="22" s="1"/>
  <c r="P387" i="22"/>
  <c r="AB387" i="22"/>
  <c r="L387" i="22"/>
  <c r="X387" i="22"/>
  <c r="T387" i="22"/>
  <c r="X399" i="22"/>
  <c r="T399" i="22"/>
  <c r="L399" i="22"/>
  <c r="AB399" i="22"/>
  <c r="P399" i="22"/>
  <c r="R408" i="21"/>
  <c r="Q62" i="17"/>
  <c r="U37" i="17"/>
  <c r="V408" i="21" s="1"/>
  <c r="AC408" i="21" s="1"/>
  <c r="AD408" i="21" s="1"/>
  <c r="AE408" i="21" s="1"/>
  <c r="R411" i="21"/>
  <c r="U40" i="17"/>
  <c r="V411" i="21" s="1"/>
  <c r="AC411" i="21" s="1"/>
  <c r="AD411" i="21" s="1"/>
  <c r="AE411" i="21" s="1"/>
  <c r="R414" i="21"/>
  <c r="U43" i="17"/>
  <c r="V414" i="21" s="1"/>
  <c r="AC414" i="21" s="1"/>
  <c r="AD414" i="21" s="1"/>
  <c r="AE414" i="21" s="1"/>
  <c r="R417" i="21"/>
  <c r="U46" i="17"/>
  <c r="V417" i="21" s="1"/>
  <c r="AC417" i="21" s="1"/>
  <c r="AD417" i="21" s="1"/>
  <c r="AE417" i="21" s="1"/>
  <c r="R420" i="21"/>
  <c r="U49" i="17"/>
  <c r="V420" i="21" s="1"/>
  <c r="AC420" i="21" s="1"/>
  <c r="AD420" i="21" s="1"/>
  <c r="AE420" i="21" s="1"/>
  <c r="R423" i="21"/>
  <c r="U52" i="17"/>
  <c r="V423" i="21" s="1"/>
  <c r="AC423" i="21" s="1"/>
  <c r="AD423" i="21" s="1"/>
  <c r="AE423" i="21" s="1"/>
  <c r="R426" i="21"/>
  <c r="U55" i="17"/>
  <c r="V426" i="21" s="1"/>
  <c r="AC426" i="21" s="1"/>
  <c r="AD426" i="21" s="1"/>
  <c r="AE426" i="21" s="1"/>
  <c r="R429" i="21"/>
  <c r="U58" i="17"/>
  <c r="V429" i="21" s="1"/>
  <c r="AC429" i="21" s="1"/>
  <c r="AD429" i="21" s="1"/>
  <c r="AE429" i="21" s="1"/>
  <c r="R432" i="21"/>
  <c r="U61" i="17"/>
  <c r="V432" i="21" s="1"/>
  <c r="AC432" i="21" s="1"/>
  <c r="AD432" i="21" s="1"/>
  <c r="AE432" i="21" s="1"/>
  <c r="H404" i="22"/>
  <c r="U404" i="22" s="1"/>
  <c r="V404" i="22" s="1"/>
  <c r="W404" i="22" s="1"/>
  <c r="CV91" i="17"/>
  <c r="G427" i="22"/>
  <c r="CX90" i="17"/>
  <c r="J427" i="22" s="1"/>
  <c r="M427" i="22" s="1"/>
  <c r="N427" i="22" s="1"/>
  <c r="O427" i="22" s="1"/>
  <c r="R484" i="21"/>
  <c r="U38" i="20"/>
  <c r="V484" i="21" s="1"/>
  <c r="AC484" i="21" s="1"/>
  <c r="AD484" i="21" s="1"/>
  <c r="AE484" i="21" s="1"/>
  <c r="R487" i="21"/>
  <c r="U41" i="20"/>
  <c r="V487" i="21" s="1"/>
  <c r="AC487" i="21" s="1"/>
  <c r="AD487" i="21" s="1"/>
  <c r="AE487" i="21" s="1"/>
  <c r="R490" i="21"/>
  <c r="U44" i="20"/>
  <c r="V490" i="21" s="1"/>
  <c r="AC490" i="21" s="1"/>
  <c r="AD490" i="21" s="1"/>
  <c r="AE490" i="21" s="1"/>
  <c r="R493" i="21"/>
  <c r="U47" i="20"/>
  <c r="V493" i="21" s="1"/>
  <c r="AC493" i="21" s="1"/>
  <c r="AD493" i="21" s="1"/>
  <c r="AE493" i="21" s="1"/>
  <c r="R496" i="21"/>
  <c r="U50" i="20"/>
  <c r="V496" i="21" s="1"/>
  <c r="AC496" i="21" s="1"/>
  <c r="AD496" i="21" s="1"/>
  <c r="AE496" i="21" s="1"/>
  <c r="R499" i="21"/>
  <c r="U53" i="20"/>
  <c r="V499" i="21" s="1"/>
  <c r="AC499" i="21" s="1"/>
  <c r="AD499" i="21" s="1"/>
  <c r="AE499" i="21" s="1"/>
  <c r="R502" i="21"/>
  <c r="U56" i="20"/>
  <c r="V502" i="21" s="1"/>
  <c r="AC502" i="21" s="1"/>
  <c r="AD502" i="21" s="1"/>
  <c r="AE502" i="21" s="1"/>
  <c r="R505" i="21"/>
  <c r="U59" i="20"/>
  <c r="V505" i="21" s="1"/>
  <c r="AC505" i="21" s="1"/>
  <c r="AD505" i="21" s="1"/>
  <c r="AE505" i="21" s="1"/>
  <c r="T15" i="22"/>
  <c r="P15" i="22"/>
  <c r="L15" i="22"/>
  <c r="AB15" i="22"/>
  <c r="X15" i="22"/>
  <c r="CV91" i="1"/>
  <c r="K62" i="3"/>
  <c r="AF19" i="21"/>
  <c r="AN19" i="21"/>
  <c r="AB19" i="21"/>
  <c r="AJ19" i="21"/>
  <c r="X19" i="21"/>
  <c r="T41" i="1"/>
  <c r="U12" i="21" s="1"/>
  <c r="Y12" i="21" s="1"/>
  <c r="Z12" i="21" s="1"/>
  <c r="AA12" i="21" s="1"/>
  <c r="AJ16" i="21"/>
  <c r="X16" i="21"/>
  <c r="AF16" i="21"/>
  <c r="AN16" i="21"/>
  <c r="AB16" i="21"/>
  <c r="L62" i="1"/>
  <c r="T9" i="22"/>
  <c r="AB9" i="22"/>
  <c r="L9" i="22"/>
  <c r="X9" i="22"/>
  <c r="P9" i="22"/>
  <c r="J62" i="2"/>
  <c r="AF72" i="21"/>
  <c r="AB72" i="21"/>
  <c r="X72" i="21"/>
  <c r="AN72" i="21"/>
  <c r="AJ72" i="21"/>
  <c r="H62" i="3"/>
  <c r="G83" i="21"/>
  <c r="F62" i="4"/>
  <c r="S83" i="21"/>
  <c r="AJ88" i="21"/>
  <c r="X88" i="21"/>
  <c r="AF88" i="21"/>
  <c r="AB88" i="21"/>
  <c r="AN88" i="21"/>
  <c r="F98" i="21"/>
  <c r="AO98" i="21" s="1"/>
  <c r="AP98" i="21" s="1"/>
  <c r="AQ98" i="21" s="1"/>
  <c r="T52" i="4"/>
  <c r="U98" i="21" s="1"/>
  <c r="Y98" i="21" s="1"/>
  <c r="Z98" i="21" s="1"/>
  <c r="AA98" i="21" s="1"/>
  <c r="F100" i="21"/>
  <c r="AO100" i="21" s="1"/>
  <c r="AP100" i="21" s="1"/>
  <c r="AQ100" i="21" s="1"/>
  <c r="T54" i="4"/>
  <c r="U100" i="21" s="1"/>
  <c r="Y100" i="21" s="1"/>
  <c r="Z100" i="21" s="1"/>
  <c r="AA100" i="21" s="1"/>
  <c r="AJ105" i="21"/>
  <c r="AF105" i="21"/>
  <c r="AB105" i="21"/>
  <c r="AN105" i="21"/>
  <c r="X105" i="21"/>
  <c r="Q37" i="5"/>
  <c r="Q33" i="5"/>
  <c r="F109" i="21"/>
  <c r="AO109" i="21" s="1"/>
  <c r="AP109" i="21" s="1"/>
  <c r="AQ109" i="21" s="1"/>
  <c r="T38" i="5"/>
  <c r="U109" i="21" s="1"/>
  <c r="Y109" i="21" s="1"/>
  <c r="Z109" i="21" s="1"/>
  <c r="AA109" i="21" s="1"/>
  <c r="U40" i="5"/>
  <c r="V111" i="21" s="1"/>
  <c r="AC111" i="21" s="1"/>
  <c r="AD111" i="21" s="1"/>
  <c r="AE111" i="21" s="1"/>
  <c r="AF114" i="21"/>
  <c r="AB114" i="21"/>
  <c r="AN114" i="21"/>
  <c r="X114" i="21"/>
  <c r="AJ114" i="21"/>
  <c r="C62" i="5"/>
  <c r="E103" i="22"/>
  <c r="CR91" i="5"/>
  <c r="G105" i="22"/>
  <c r="CX68" i="5"/>
  <c r="J105" i="22" s="1"/>
  <c r="M105" i="22" s="1"/>
  <c r="N105" i="22" s="1"/>
  <c r="O105" i="22" s="1"/>
  <c r="T108" i="22"/>
  <c r="AB108" i="22"/>
  <c r="P108" i="22"/>
  <c r="L108" i="22"/>
  <c r="X108" i="22"/>
  <c r="G112" i="22"/>
  <c r="CX75" i="5"/>
  <c r="J112" i="22" s="1"/>
  <c r="M112" i="22" s="1"/>
  <c r="N112" i="22" s="1"/>
  <c r="O112" i="22" s="1"/>
  <c r="T122" i="22"/>
  <c r="P122" i="22"/>
  <c r="AB122" i="22"/>
  <c r="L122" i="22"/>
  <c r="X122" i="22"/>
  <c r="CV91" i="5"/>
  <c r="AF138" i="21"/>
  <c r="AB138" i="21"/>
  <c r="AN138" i="21"/>
  <c r="X138" i="21"/>
  <c r="AJ138" i="21"/>
  <c r="AJ147" i="21"/>
  <c r="AB147" i="21"/>
  <c r="AN147" i="21"/>
  <c r="AF147" i="21"/>
  <c r="X147" i="21"/>
  <c r="AF156" i="21"/>
  <c r="AB156" i="21"/>
  <c r="AJ156" i="21"/>
  <c r="X156" i="21"/>
  <c r="AN156" i="21"/>
  <c r="F62" i="6"/>
  <c r="T132" i="22"/>
  <c r="P132" i="22"/>
  <c r="AB132" i="22"/>
  <c r="X132" i="22"/>
  <c r="L132" i="22"/>
  <c r="T138" i="22"/>
  <c r="L138" i="22"/>
  <c r="X138" i="22"/>
  <c r="AB138" i="22"/>
  <c r="P138" i="22"/>
  <c r="G158" i="21"/>
  <c r="F62" i="7"/>
  <c r="AF159" i="21"/>
  <c r="AB159" i="21"/>
  <c r="AN159" i="21"/>
  <c r="X159" i="21"/>
  <c r="AJ159" i="21"/>
  <c r="AF168" i="21"/>
  <c r="AB168" i="21"/>
  <c r="AN168" i="21"/>
  <c r="X168" i="21"/>
  <c r="AJ168" i="21"/>
  <c r="AJ177" i="21"/>
  <c r="X177" i="21"/>
  <c r="AF177" i="21"/>
  <c r="AB177" i="21"/>
  <c r="AN177" i="21"/>
  <c r="I9" i="23"/>
  <c r="H9" i="23"/>
  <c r="R185" i="21"/>
  <c r="U39" i="8"/>
  <c r="V185" i="21" s="1"/>
  <c r="AC185" i="21" s="1"/>
  <c r="AD185" i="21" s="1"/>
  <c r="AE185" i="21" s="1"/>
  <c r="R188" i="21"/>
  <c r="U42" i="8"/>
  <c r="V188" i="21" s="1"/>
  <c r="AC188" i="21" s="1"/>
  <c r="AD188" i="21" s="1"/>
  <c r="AE188" i="21" s="1"/>
  <c r="R191" i="21"/>
  <c r="U45" i="8"/>
  <c r="V191" i="21" s="1"/>
  <c r="AC191" i="21" s="1"/>
  <c r="AD191" i="21" s="1"/>
  <c r="AE191" i="21" s="1"/>
  <c r="R194" i="21"/>
  <c r="U48" i="8"/>
  <c r="V194" i="21" s="1"/>
  <c r="AC194" i="21" s="1"/>
  <c r="AD194" i="21" s="1"/>
  <c r="AE194" i="21" s="1"/>
  <c r="R197" i="21"/>
  <c r="U51" i="8"/>
  <c r="V197" i="21" s="1"/>
  <c r="AC197" i="21" s="1"/>
  <c r="AD197" i="21" s="1"/>
  <c r="AE197" i="21" s="1"/>
  <c r="R200" i="21"/>
  <c r="U54" i="8"/>
  <c r="V200" i="21" s="1"/>
  <c r="AC200" i="21" s="1"/>
  <c r="AD200" i="21" s="1"/>
  <c r="AE200" i="21" s="1"/>
  <c r="R203" i="21"/>
  <c r="U57" i="8"/>
  <c r="V203" i="21" s="1"/>
  <c r="AC203" i="21" s="1"/>
  <c r="AD203" i="21" s="1"/>
  <c r="AE203" i="21" s="1"/>
  <c r="R206" i="21"/>
  <c r="U60" i="8"/>
  <c r="V206" i="21" s="1"/>
  <c r="AC206" i="21" s="1"/>
  <c r="AD206" i="21" s="1"/>
  <c r="AE206" i="21" s="1"/>
  <c r="AN189" i="21"/>
  <c r="AB189" i="21"/>
  <c r="AJ189" i="21"/>
  <c r="X189" i="21"/>
  <c r="AF189" i="21"/>
  <c r="AF198" i="21"/>
  <c r="AN198" i="21"/>
  <c r="AB198" i="21"/>
  <c r="AJ198" i="21"/>
  <c r="X198" i="21"/>
  <c r="AF207" i="21"/>
  <c r="AN207" i="21"/>
  <c r="AB207" i="21"/>
  <c r="AJ207" i="21"/>
  <c r="X207" i="21"/>
  <c r="T185" i="22"/>
  <c r="P185" i="22"/>
  <c r="L185" i="22"/>
  <c r="X185" i="22"/>
  <c r="AB185" i="22"/>
  <c r="X197" i="22"/>
  <c r="L197" i="22"/>
  <c r="T197" i="22"/>
  <c r="P197" i="22"/>
  <c r="AB197" i="22"/>
  <c r="H203" i="22"/>
  <c r="U203" i="22" s="1"/>
  <c r="V203" i="22" s="1"/>
  <c r="W203" i="22" s="1"/>
  <c r="CV91" i="9"/>
  <c r="K234" i="21"/>
  <c r="J62" i="10"/>
  <c r="F235" i="21"/>
  <c r="AO235" i="21" s="1"/>
  <c r="AP235" i="21" s="1"/>
  <c r="AQ235" i="21" s="1"/>
  <c r="T39" i="10"/>
  <c r="U235" i="21" s="1"/>
  <c r="Y235" i="21" s="1"/>
  <c r="Z235" i="21" s="1"/>
  <c r="AA235" i="21" s="1"/>
  <c r="R235" i="21"/>
  <c r="U39" i="10"/>
  <c r="V235" i="21" s="1"/>
  <c r="AC235" i="21" s="1"/>
  <c r="AD235" i="21" s="1"/>
  <c r="AE235" i="21" s="1"/>
  <c r="AN243" i="21"/>
  <c r="AB243" i="21"/>
  <c r="X243" i="21"/>
  <c r="AJ243" i="21"/>
  <c r="AF243" i="21"/>
  <c r="F247" i="21"/>
  <c r="AO247" i="21" s="1"/>
  <c r="AP247" i="21" s="1"/>
  <c r="AQ247" i="21" s="1"/>
  <c r="T51" i="10"/>
  <c r="U247" i="21" s="1"/>
  <c r="Y247" i="21" s="1"/>
  <c r="Z247" i="21" s="1"/>
  <c r="AA247" i="21" s="1"/>
  <c r="R247" i="21"/>
  <c r="U51" i="10"/>
  <c r="V247" i="21" s="1"/>
  <c r="AC247" i="21" s="1"/>
  <c r="AD247" i="21" s="1"/>
  <c r="AE247" i="21" s="1"/>
  <c r="AN255" i="21"/>
  <c r="AB255" i="21"/>
  <c r="AF255" i="21"/>
  <c r="X255" i="21"/>
  <c r="AJ255" i="21"/>
  <c r="G229" i="22"/>
  <c r="CX67" i="10"/>
  <c r="J229" i="22" s="1"/>
  <c r="M229" i="22" s="1"/>
  <c r="N229" i="22" s="1"/>
  <c r="O229" i="22" s="1"/>
  <c r="CU91" i="10"/>
  <c r="P237" i="22"/>
  <c r="AB237" i="22"/>
  <c r="L237" i="22"/>
  <c r="X237" i="22"/>
  <c r="T237" i="22"/>
  <c r="R258" i="21"/>
  <c r="U37" i="11"/>
  <c r="V258" i="21" s="1"/>
  <c r="AC258" i="21" s="1"/>
  <c r="AD258" i="21" s="1"/>
  <c r="AE258" i="21" s="1"/>
  <c r="R261" i="21"/>
  <c r="U40" i="11"/>
  <c r="V261" i="21" s="1"/>
  <c r="AC261" i="21" s="1"/>
  <c r="AD261" i="21" s="1"/>
  <c r="AE261" i="21" s="1"/>
  <c r="R264" i="21"/>
  <c r="U43" i="11"/>
  <c r="V264" i="21" s="1"/>
  <c r="AC264" i="21" s="1"/>
  <c r="AD264" i="21" s="1"/>
  <c r="AE264" i="21" s="1"/>
  <c r="R267" i="21"/>
  <c r="U46" i="11"/>
  <c r="V267" i="21" s="1"/>
  <c r="AC267" i="21" s="1"/>
  <c r="AD267" i="21" s="1"/>
  <c r="AE267" i="21" s="1"/>
  <c r="R270" i="21"/>
  <c r="U49" i="11"/>
  <c r="V270" i="21" s="1"/>
  <c r="AC270" i="21" s="1"/>
  <c r="AD270" i="21" s="1"/>
  <c r="AE270" i="21" s="1"/>
  <c r="R273" i="21"/>
  <c r="U52" i="11"/>
  <c r="V273" i="21" s="1"/>
  <c r="AC273" i="21" s="1"/>
  <c r="AD273" i="21" s="1"/>
  <c r="AE273" i="21" s="1"/>
  <c r="R276" i="21"/>
  <c r="U55" i="11"/>
  <c r="V276" i="21" s="1"/>
  <c r="AC276" i="21" s="1"/>
  <c r="AD276" i="21" s="1"/>
  <c r="AE276" i="21" s="1"/>
  <c r="R279" i="21"/>
  <c r="U58" i="11"/>
  <c r="V279" i="21" s="1"/>
  <c r="AC279" i="21" s="1"/>
  <c r="AD279" i="21" s="1"/>
  <c r="AE279" i="21" s="1"/>
  <c r="R282" i="21"/>
  <c r="U61" i="11"/>
  <c r="V282" i="21" s="1"/>
  <c r="AC282" i="21" s="1"/>
  <c r="AD282" i="21" s="1"/>
  <c r="AE282" i="21" s="1"/>
  <c r="AJ258" i="21"/>
  <c r="X258" i="21"/>
  <c r="AF258" i="21"/>
  <c r="AB258" i="21"/>
  <c r="AN258" i="21"/>
  <c r="N258" i="21"/>
  <c r="M62" i="11"/>
  <c r="F262" i="21"/>
  <c r="AO262" i="21" s="1"/>
  <c r="AP262" i="21" s="1"/>
  <c r="AQ262" i="21" s="1"/>
  <c r="T41" i="11"/>
  <c r="U262" i="21" s="1"/>
  <c r="Y262" i="21" s="1"/>
  <c r="Z262" i="21" s="1"/>
  <c r="AA262" i="21" s="1"/>
  <c r="AJ270" i="21"/>
  <c r="X270" i="21"/>
  <c r="AB270" i="21"/>
  <c r="AN270" i="21"/>
  <c r="AF270" i="21"/>
  <c r="F274" i="21"/>
  <c r="AO274" i="21" s="1"/>
  <c r="AP274" i="21" s="1"/>
  <c r="AQ274" i="21" s="1"/>
  <c r="T53" i="11"/>
  <c r="U274" i="21" s="1"/>
  <c r="Y274" i="21" s="1"/>
  <c r="Z274" i="21" s="1"/>
  <c r="AA274" i="21" s="1"/>
  <c r="AN282" i="21"/>
  <c r="AB282" i="21"/>
  <c r="AJ282" i="21"/>
  <c r="X282" i="21"/>
  <c r="AF282" i="21"/>
  <c r="O310" i="21"/>
  <c r="N62" i="13"/>
  <c r="AF315" i="21"/>
  <c r="AB315" i="21"/>
  <c r="AN315" i="21"/>
  <c r="X315" i="21"/>
  <c r="AJ315" i="21"/>
  <c r="F319" i="21"/>
  <c r="AO319" i="21" s="1"/>
  <c r="AP319" i="21" s="1"/>
  <c r="AQ319" i="21" s="1"/>
  <c r="T48" i="13"/>
  <c r="U319" i="21" s="1"/>
  <c r="Y319" i="21" s="1"/>
  <c r="Z319" i="21" s="1"/>
  <c r="AA319" i="21" s="1"/>
  <c r="R319" i="21"/>
  <c r="U48" i="13"/>
  <c r="V319" i="21" s="1"/>
  <c r="AC319" i="21" s="1"/>
  <c r="AD319" i="21" s="1"/>
  <c r="AE319" i="21" s="1"/>
  <c r="AF327" i="21"/>
  <c r="AB327" i="21"/>
  <c r="AN327" i="21"/>
  <c r="X327" i="21"/>
  <c r="AJ327" i="21"/>
  <c r="F331" i="21"/>
  <c r="AO331" i="21" s="1"/>
  <c r="AP331" i="21" s="1"/>
  <c r="AQ331" i="21" s="1"/>
  <c r="T60" i="13"/>
  <c r="U331" i="21" s="1"/>
  <c r="Y331" i="21" s="1"/>
  <c r="Z331" i="21" s="1"/>
  <c r="AA331" i="21" s="1"/>
  <c r="R331" i="21"/>
  <c r="U60" i="13"/>
  <c r="V331" i="21" s="1"/>
  <c r="AC331" i="21" s="1"/>
  <c r="AD331" i="21" s="1"/>
  <c r="AE331" i="21" s="1"/>
  <c r="D303" i="22"/>
  <c r="Q303" i="22" s="1"/>
  <c r="R303" i="22" s="1"/>
  <c r="S303" i="22" s="1"/>
  <c r="CQ91" i="13"/>
  <c r="E304" i="22"/>
  <c r="CR91" i="13"/>
  <c r="R358" i="21"/>
  <c r="U37" i="15"/>
  <c r="V358" i="21" s="1"/>
  <c r="AC358" i="21" s="1"/>
  <c r="AD358" i="21" s="1"/>
  <c r="AE358" i="21" s="1"/>
  <c r="R361" i="21"/>
  <c r="U40" i="15"/>
  <c r="V361" i="21" s="1"/>
  <c r="AC361" i="21" s="1"/>
  <c r="AD361" i="21" s="1"/>
  <c r="AE361" i="21" s="1"/>
  <c r="R364" i="21"/>
  <c r="U43" i="15"/>
  <c r="V364" i="21" s="1"/>
  <c r="AC364" i="21" s="1"/>
  <c r="AD364" i="21" s="1"/>
  <c r="AE364" i="21" s="1"/>
  <c r="U46" i="15"/>
  <c r="V367" i="21" s="1"/>
  <c r="AC367" i="21" s="1"/>
  <c r="AD367" i="21" s="1"/>
  <c r="AE367" i="21" s="1"/>
  <c r="R370" i="21"/>
  <c r="U49" i="15"/>
  <c r="V370" i="21" s="1"/>
  <c r="AC370" i="21" s="1"/>
  <c r="AD370" i="21" s="1"/>
  <c r="AE370" i="21" s="1"/>
  <c r="R373" i="21"/>
  <c r="U52" i="15"/>
  <c r="V373" i="21" s="1"/>
  <c r="AC373" i="21" s="1"/>
  <c r="AD373" i="21" s="1"/>
  <c r="AE373" i="21" s="1"/>
  <c r="R376" i="21"/>
  <c r="U55" i="15"/>
  <c r="V376" i="21" s="1"/>
  <c r="AC376" i="21" s="1"/>
  <c r="AD376" i="21" s="1"/>
  <c r="AE376" i="21" s="1"/>
  <c r="R379" i="21"/>
  <c r="U58" i="15"/>
  <c r="V379" i="21" s="1"/>
  <c r="AC379" i="21" s="1"/>
  <c r="AD379" i="21" s="1"/>
  <c r="AE379" i="21" s="1"/>
  <c r="R382" i="21"/>
  <c r="U61" i="15"/>
  <c r="V382" i="21" s="1"/>
  <c r="AC382" i="21" s="1"/>
  <c r="AD382" i="21" s="1"/>
  <c r="AE382" i="21" s="1"/>
  <c r="R37" i="17"/>
  <c r="R33" i="17"/>
  <c r="CS91" i="17"/>
  <c r="G415" i="22"/>
  <c r="CX78" i="17"/>
  <c r="J415" i="22" s="1"/>
  <c r="M415" i="22" s="1"/>
  <c r="N415" i="22" s="1"/>
  <c r="O415" i="22" s="1"/>
  <c r="CX72" i="18"/>
  <c r="J434" i="22" s="1"/>
  <c r="M434" i="22" s="1"/>
  <c r="N434" i="22" s="1"/>
  <c r="O434" i="22" s="1"/>
  <c r="CT72" i="18"/>
  <c r="F434" i="22" s="1"/>
  <c r="Y434" i="22" s="1"/>
  <c r="Z434" i="22" s="1"/>
  <c r="AA434" i="22" s="1"/>
  <c r="CX84" i="18"/>
  <c r="J446" i="22" s="1"/>
  <c r="M446" i="22" s="1"/>
  <c r="N446" i="22" s="1"/>
  <c r="O446" i="22" s="1"/>
  <c r="CT84" i="18"/>
  <c r="F446" i="22" s="1"/>
  <c r="Y446" i="22" s="1"/>
  <c r="Z446" i="22" s="1"/>
  <c r="AA446" i="22" s="1"/>
  <c r="G469" i="22"/>
  <c r="CX82" i="19"/>
  <c r="J469" i="22" s="1"/>
  <c r="M469" i="22" s="1"/>
  <c r="N469" i="22" s="1"/>
  <c r="O469" i="22" s="1"/>
  <c r="CX76" i="20"/>
  <c r="J488" i="22" s="1"/>
  <c r="M488" i="22" s="1"/>
  <c r="N488" i="22" s="1"/>
  <c r="O488" i="22" s="1"/>
  <c r="CT76" i="20"/>
  <c r="F488" i="22" s="1"/>
  <c r="Y488" i="22" s="1"/>
  <c r="Z488" i="22" s="1"/>
  <c r="AA488" i="22" s="1"/>
  <c r="G499" i="22"/>
  <c r="CX87" i="20"/>
  <c r="J499" i="22" s="1"/>
  <c r="M499" i="22" s="1"/>
  <c r="N499" i="22" s="1"/>
  <c r="O499" i="22" s="1"/>
  <c r="AB11" i="21"/>
  <c r="AJ33" i="21"/>
  <c r="X33" i="21"/>
  <c r="AB33" i="21"/>
  <c r="AN33" i="21"/>
  <c r="AF33" i="21"/>
  <c r="G47" i="22"/>
  <c r="CX85" i="2"/>
  <c r="J47" i="22" s="1"/>
  <c r="M47" i="22" s="1"/>
  <c r="N47" i="22" s="1"/>
  <c r="O47" i="22" s="1"/>
  <c r="P62" i="1"/>
  <c r="Q8" i="21"/>
  <c r="U54" i="1"/>
  <c r="V25" i="21" s="1"/>
  <c r="AC25" i="21" s="1"/>
  <c r="AD25" i="21" s="1"/>
  <c r="AE25" i="21" s="1"/>
  <c r="G14" i="22"/>
  <c r="CX77" i="1"/>
  <c r="J14" i="22" s="1"/>
  <c r="M14" i="22" s="1"/>
  <c r="N14" i="22" s="1"/>
  <c r="O14" i="22" s="1"/>
  <c r="X18" i="22"/>
  <c r="L18" i="22"/>
  <c r="T18" i="22"/>
  <c r="P18" i="22"/>
  <c r="AB18" i="22"/>
  <c r="AN49" i="21"/>
  <c r="AB49" i="21"/>
  <c r="AF49" i="21"/>
  <c r="X49" i="21"/>
  <c r="AJ49" i="21"/>
  <c r="CQ91" i="2"/>
  <c r="AF59" i="21"/>
  <c r="AN59" i="21"/>
  <c r="AB59" i="21"/>
  <c r="AJ59" i="21"/>
  <c r="X59" i="21"/>
  <c r="AB77" i="21"/>
  <c r="X77" i="21"/>
  <c r="AN77" i="21"/>
  <c r="AJ77" i="21"/>
  <c r="AF77" i="21"/>
  <c r="AN8" i="21"/>
  <c r="AB8" i="21"/>
  <c r="AJ8" i="21"/>
  <c r="X8" i="21"/>
  <c r="AF8" i="21"/>
  <c r="T46" i="1"/>
  <c r="U17" i="21" s="1"/>
  <c r="Y17" i="21" s="1"/>
  <c r="Z17" i="21" s="1"/>
  <c r="AA17" i="21" s="1"/>
  <c r="AJ21" i="21"/>
  <c r="X21" i="21"/>
  <c r="AF21" i="21"/>
  <c r="AN21" i="21"/>
  <c r="AB21" i="21"/>
  <c r="T51" i="1"/>
  <c r="U22" i="21" s="1"/>
  <c r="Y22" i="21" s="1"/>
  <c r="Z22" i="21" s="1"/>
  <c r="AA22" i="21" s="1"/>
  <c r="AB26" i="21"/>
  <c r="AN26" i="21"/>
  <c r="X26" i="21"/>
  <c r="AJ26" i="21"/>
  <c r="AF26" i="21"/>
  <c r="M62" i="1"/>
  <c r="CT66" i="1"/>
  <c r="T17" i="22"/>
  <c r="X17" i="22"/>
  <c r="P17" i="22"/>
  <c r="L17" i="22"/>
  <c r="AB17" i="22"/>
  <c r="CX88" i="1"/>
  <c r="J25" i="22" s="1"/>
  <c r="M25" i="22" s="1"/>
  <c r="N25" i="22" s="1"/>
  <c r="O25" i="22" s="1"/>
  <c r="AB36" i="21"/>
  <c r="AN36" i="21"/>
  <c r="X36" i="21"/>
  <c r="AJ36" i="21"/>
  <c r="AF36" i="21"/>
  <c r="T41" i="2"/>
  <c r="U37" i="21" s="1"/>
  <c r="Y37" i="21" s="1"/>
  <c r="Z37" i="21" s="1"/>
  <c r="AA37" i="21" s="1"/>
  <c r="AF41" i="21"/>
  <c r="AB41" i="21"/>
  <c r="X41" i="21"/>
  <c r="AN41" i="21"/>
  <c r="AJ41" i="21"/>
  <c r="T54" i="2"/>
  <c r="U50" i="21" s="1"/>
  <c r="Y50" i="21" s="1"/>
  <c r="Z50" i="21" s="1"/>
  <c r="AA50" i="21" s="1"/>
  <c r="AF54" i="21"/>
  <c r="AN54" i="21"/>
  <c r="AB54" i="21"/>
  <c r="X54" i="21"/>
  <c r="AJ54" i="21"/>
  <c r="T59" i="2"/>
  <c r="U55" i="21" s="1"/>
  <c r="Y55" i="21" s="1"/>
  <c r="Z55" i="21" s="1"/>
  <c r="AA55" i="21" s="1"/>
  <c r="K62" i="2"/>
  <c r="CX71" i="2"/>
  <c r="J33" i="22" s="1"/>
  <c r="M33" i="22" s="1"/>
  <c r="N33" i="22" s="1"/>
  <c r="O33" i="22" s="1"/>
  <c r="T35" i="22"/>
  <c r="X35" i="22"/>
  <c r="P35" i="22"/>
  <c r="L35" i="22"/>
  <c r="AB35" i="22"/>
  <c r="CX80" i="2"/>
  <c r="J42" i="22" s="1"/>
  <c r="M42" i="22" s="1"/>
  <c r="N42" i="22" s="1"/>
  <c r="O42" i="22" s="1"/>
  <c r="X52" i="22"/>
  <c r="P52" i="22"/>
  <c r="AB52" i="22"/>
  <c r="L52" i="22"/>
  <c r="T52" i="22"/>
  <c r="CR91" i="2"/>
  <c r="T39" i="3"/>
  <c r="U60" i="21" s="1"/>
  <c r="Y60" i="21" s="1"/>
  <c r="Z60" i="21" s="1"/>
  <c r="AA60" i="21" s="1"/>
  <c r="AN64" i="21"/>
  <c r="AB64" i="21"/>
  <c r="AJ64" i="21"/>
  <c r="X64" i="21"/>
  <c r="AF64" i="21"/>
  <c r="T57" i="3"/>
  <c r="U78" i="21" s="1"/>
  <c r="Y78" i="21" s="1"/>
  <c r="Z78" i="21" s="1"/>
  <c r="AA78" i="21" s="1"/>
  <c r="AJ82" i="21"/>
  <c r="X82" i="21"/>
  <c r="AB82" i="21"/>
  <c r="AN82" i="21"/>
  <c r="AF82" i="21"/>
  <c r="I62" i="3"/>
  <c r="D54" i="22"/>
  <c r="Q54" i="22" s="1"/>
  <c r="R54" i="22" s="1"/>
  <c r="S54" i="22" s="1"/>
  <c r="CQ91" i="3"/>
  <c r="X60" i="22"/>
  <c r="L60" i="22"/>
  <c r="P60" i="22"/>
  <c r="AB60" i="22"/>
  <c r="T60" i="22"/>
  <c r="CX80" i="3"/>
  <c r="J67" i="22" s="1"/>
  <c r="M67" i="22" s="1"/>
  <c r="N67" i="22" s="1"/>
  <c r="O67" i="22" s="1"/>
  <c r="CX86" i="3"/>
  <c r="J73" i="22" s="1"/>
  <c r="M73" i="22" s="1"/>
  <c r="N73" i="22" s="1"/>
  <c r="O73" i="22" s="1"/>
  <c r="P75" i="22"/>
  <c r="AB75" i="22"/>
  <c r="L75" i="22"/>
  <c r="X75" i="22"/>
  <c r="T75" i="22"/>
  <c r="R39" i="4"/>
  <c r="S85" i="21" s="1"/>
  <c r="R42" i="4"/>
  <c r="S88" i="21" s="1"/>
  <c r="R45" i="4"/>
  <c r="S91" i="21" s="1"/>
  <c r="R48" i="4"/>
  <c r="S94" i="21" s="1"/>
  <c r="R51" i="4"/>
  <c r="S97" i="21" s="1"/>
  <c r="R54" i="4"/>
  <c r="S100" i="21" s="1"/>
  <c r="R57" i="4"/>
  <c r="S103" i="21" s="1"/>
  <c r="R60" i="4"/>
  <c r="S106" i="21" s="1"/>
  <c r="AF84" i="21"/>
  <c r="AB84" i="21"/>
  <c r="X84" i="21"/>
  <c r="AN84" i="21"/>
  <c r="AJ84" i="21"/>
  <c r="AN103" i="21"/>
  <c r="AB103" i="21"/>
  <c r="X103" i="21"/>
  <c r="AJ103" i="21"/>
  <c r="AF103" i="21"/>
  <c r="C78" i="22"/>
  <c r="CP91" i="4"/>
  <c r="T90" i="22"/>
  <c r="AB90" i="22"/>
  <c r="P90" i="22"/>
  <c r="X90" i="22"/>
  <c r="L90" i="22"/>
  <c r="T96" i="22"/>
  <c r="AB96" i="22"/>
  <c r="P96" i="22"/>
  <c r="L96" i="22"/>
  <c r="X96" i="22"/>
  <c r="CQ91" i="4"/>
  <c r="R37" i="5"/>
  <c r="R33" i="5"/>
  <c r="AJ112" i="21"/>
  <c r="X112" i="21"/>
  <c r="AF112" i="21"/>
  <c r="AB112" i="21"/>
  <c r="AN112" i="21"/>
  <c r="F122" i="21"/>
  <c r="AO122" i="21" s="1"/>
  <c r="AP122" i="21" s="1"/>
  <c r="AQ122" i="21" s="1"/>
  <c r="T51" i="5"/>
  <c r="U122" i="21" s="1"/>
  <c r="Y122" i="21" s="1"/>
  <c r="Z122" i="21" s="1"/>
  <c r="AA122" i="21" s="1"/>
  <c r="F124" i="21"/>
  <c r="AO124" i="21" s="1"/>
  <c r="AP124" i="21" s="1"/>
  <c r="AQ124" i="21" s="1"/>
  <c r="T53" i="5"/>
  <c r="U124" i="21" s="1"/>
  <c r="Y124" i="21" s="1"/>
  <c r="Z124" i="21" s="1"/>
  <c r="AA124" i="21" s="1"/>
  <c r="U55" i="5"/>
  <c r="V126" i="21" s="1"/>
  <c r="AC126" i="21" s="1"/>
  <c r="AD126" i="21" s="1"/>
  <c r="AE126" i="21" s="1"/>
  <c r="AN129" i="21"/>
  <c r="AB129" i="21"/>
  <c r="X129" i="21"/>
  <c r="AJ129" i="21"/>
  <c r="AF129" i="21"/>
  <c r="D62" i="5"/>
  <c r="CS91" i="5"/>
  <c r="AB121" i="22"/>
  <c r="P121" i="22"/>
  <c r="L121" i="22"/>
  <c r="T121" i="22"/>
  <c r="X121" i="22"/>
  <c r="CW91" i="5"/>
  <c r="R137" i="21"/>
  <c r="U41" i="6"/>
  <c r="V137" i="21" s="1"/>
  <c r="AC137" i="21" s="1"/>
  <c r="AD137" i="21" s="1"/>
  <c r="AE137" i="21" s="1"/>
  <c r="R140" i="21"/>
  <c r="U44" i="6"/>
  <c r="V140" i="21" s="1"/>
  <c r="AC140" i="21" s="1"/>
  <c r="AD140" i="21" s="1"/>
  <c r="AE140" i="21" s="1"/>
  <c r="R143" i="21"/>
  <c r="U47" i="6"/>
  <c r="V143" i="21" s="1"/>
  <c r="AC143" i="21" s="1"/>
  <c r="AD143" i="21" s="1"/>
  <c r="AE143" i="21" s="1"/>
  <c r="R146" i="21"/>
  <c r="U50" i="6"/>
  <c r="V146" i="21" s="1"/>
  <c r="AC146" i="21" s="1"/>
  <c r="AD146" i="21" s="1"/>
  <c r="AE146" i="21" s="1"/>
  <c r="R149" i="21"/>
  <c r="U53" i="6"/>
  <c r="V149" i="21" s="1"/>
  <c r="AC149" i="21" s="1"/>
  <c r="AD149" i="21" s="1"/>
  <c r="AE149" i="21" s="1"/>
  <c r="R155" i="21"/>
  <c r="U59" i="6"/>
  <c r="V155" i="21" s="1"/>
  <c r="AC155" i="21" s="1"/>
  <c r="AD155" i="21" s="1"/>
  <c r="AE155" i="21" s="1"/>
  <c r="F133" i="21"/>
  <c r="AO133" i="21" s="1"/>
  <c r="AP133" i="21" s="1"/>
  <c r="AQ133" i="21" s="1"/>
  <c r="T37" i="6"/>
  <c r="U133" i="21" s="1"/>
  <c r="Y133" i="21" s="1"/>
  <c r="Z133" i="21" s="1"/>
  <c r="AA133" i="21" s="1"/>
  <c r="Q37" i="6"/>
  <c r="U39" i="6"/>
  <c r="V135" i="21" s="1"/>
  <c r="AC135" i="21" s="1"/>
  <c r="AD135" i="21" s="1"/>
  <c r="AE135" i="21" s="1"/>
  <c r="U48" i="6"/>
  <c r="V144" i="21" s="1"/>
  <c r="AC144" i="21" s="1"/>
  <c r="AD144" i="21" s="1"/>
  <c r="AE144" i="21" s="1"/>
  <c r="U57" i="6"/>
  <c r="V153" i="21" s="1"/>
  <c r="AC153" i="21" s="1"/>
  <c r="AD153" i="21" s="1"/>
  <c r="AE153" i="21" s="1"/>
  <c r="H62" i="6"/>
  <c r="CX74" i="6"/>
  <c r="J136" i="22" s="1"/>
  <c r="M136" i="22" s="1"/>
  <c r="N136" i="22" s="1"/>
  <c r="O136" i="22" s="1"/>
  <c r="T153" i="22"/>
  <c r="L153" i="22"/>
  <c r="AB153" i="22"/>
  <c r="X153" i="22"/>
  <c r="P153" i="22"/>
  <c r="T159" i="22"/>
  <c r="P159" i="22"/>
  <c r="AB159" i="22"/>
  <c r="L159" i="22"/>
  <c r="X159" i="22"/>
  <c r="K183" i="21"/>
  <c r="J62" i="8"/>
  <c r="U40" i="8"/>
  <c r="V186" i="21" s="1"/>
  <c r="AC186" i="21" s="1"/>
  <c r="AD186" i="21" s="1"/>
  <c r="AE186" i="21" s="1"/>
  <c r="U49" i="8"/>
  <c r="V195" i="21" s="1"/>
  <c r="AC195" i="21" s="1"/>
  <c r="AD195" i="21" s="1"/>
  <c r="AE195" i="21" s="1"/>
  <c r="U58" i="8"/>
  <c r="V204" i="21" s="1"/>
  <c r="AC204" i="21" s="1"/>
  <c r="AD204" i="21" s="1"/>
  <c r="AE204" i="21" s="1"/>
  <c r="K210" i="21"/>
  <c r="J62" i="9"/>
  <c r="F211" i="21"/>
  <c r="AO211" i="21" s="1"/>
  <c r="AP211" i="21" s="1"/>
  <c r="AQ211" i="21" s="1"/>
  <c r="T40" i="9"/>
  <c r="U211" i="21" s="1"/>
  <c r="Y211" i="21" s="1"/>
  <c r="Z211" i="21" s="1"/>
  <c r="AA211" i="21" s="1"/>
  <c r="AF219" i="21"/>
  <c r="AN219" i="21"/>
  <c r="AB219" i="21"/>
  <c r="AJ219" i="21"/>
  <c r="X219" i="21"/>
  <c r="F223" i="21"/>
  <c r="AO223" i="21" s="1"/>
  <c r="AP223" i="21" s="1"/>
  <c r="AQ223" i="21" s="1"/>
  <c r="T52" i="9"/>
  <c r="U223" i="21" s="1"/>
  <c r="Y223" i="21" s="1"/>
  <c r="Z223" i="21" s="1"/>
  <c r="AA223" i="21" s="1"/>
  <c r="AF231" i="21"/>
  <c r="AN231" i="21"/>
  <c r="AB231" i="21"/>
  <c r="X231" i="21"/>
  <c r="AJ231" i="21"/>
  <c r="K62" i="9"/>
  <c r="G220" i="22"/>
  <c r="CX83" i="9"/>
  <c r="J220" i="22" s="1"/>
  <c r="M220" i="22" s="1"/>
  <c r="N220" i="22" s="1"/>
  <c r="O220" i="22" s="1"/>
  <c r="CX89" i="9"/>
  <c r="J226" i="22" s="1"/>
  <c r="M226" i="22" s="1"/>
  <c r="N226" i="22" s="1"/>
  <c r="O226" i="22" s="1"/>
  <c r="CP91" i="9"/>
  <c r="Q38" i="10"/>
  <c r="Q41" i="10"/>
  <c r="Q44" i="10"/>
  <c r="Q47" i="10"/>
  <c r="Q50" i="10"/>
  <c r="Q53" i="10"/>
  <c r="Q56" i="10"/>
  <c r="Q59" i="10"/>
  <c r="R37" i="11"/>
  <c r="R33" i="11"/>
  <c r="I255" i="22"/>
  <c r="AC255" i="22" s="1"/>
  <c r="AD255" i="22" s="1"/>
  <c r="AE255" i="22" s="1"/>
  <c r="CW91" i="11"/>
  <c r="S283" i="21"/>
  <c r="R62" i="12"/>
  <c r="O283" i="21"/>
  <c r="N62" i="12"/>
  <c r="AJ288" i="21"/>
  <c r="X288" i="21"/>
  <c r="AF288" i="21"/>
  <c r="AB288" i="21"/>
  <c r="AN288" i="21"/>
  <c r="F292" i="21"/>
  <c r="AO292" i="21" s="1"/>
  <c r="AP292" i="21" s="1"/>
  <c r="AQ292" i="21" s="1"/>
  <c r="T46" i="12"/>
  <c r="U292" i="21" s="1"/>
  <c r="Y292" i="21" s="1"/>
  <c r="Z292" i="21" s="1"/>
  <c r="AA292" i="21" s="1"/>
  <c r="R292" i="21"/>
  <c r="U46" i="12"/>
  <c r="V292" i="21" s="1"/>
  <c r="AC292" i="21" s="1"/>
  <c r="AD292" i="21" s="1"/>
  <c r="AE292" i="21" s="1"/>
  <c r="AJ300" i="21"/>
  <c r="X300" i="21"/>
  <c r="AF300" i="21"/>
  <c r="AN300" i="21"/>
  <c r="AB300" i="21"/>
  <c r="F304" i="21"/>
  <c r="AO304" i="21" s="1"/>
  <c r="AP304" i="21" s="1"/>
  <c r="AQ304" i="21" s="1"/>
  <c r="T58" i="12"/>
  <c r="U304" i="21" s="1"/>
  <c r="Y304" i="21" s="1"/>
  <c r="Z304" i="21" s="1"/>
  <c r="AA304" i="21" s="1"/>
  <c r="R304" i="21"/>
  <c r="U58" i="12"/>
  <c r="V304" i="21" s="1"/>
  <c r="AC304" i="21" s="1"/>
  <c r="AD304" i="21" s="1"/>
  <c r="AE304" i="21" s="1"/>
  <c r="CX74" i="12"/>
  <c r="J286" i="22" s="1"/>
  <c r="M286" i="22" s="1"/>
  <c r="N286" i="22" s="1"/>
  <c r="O286" i="22" s="1"/>
  <c r="CX84" i="12"/>
  <c r="J296" i="22" s="1"/>
  <c r="M296" i="22" s="1"/>
  <c r="N296" i="22" s="1"/>
  <c r="O296" i="22" s="1"/>
  <c r="CT84" i="12"/>
  <c r="F296" i="22" s="1"/>
  <c r="Y296" i="22" s="1"/>
  <c r="Z296" i="22" s="1"/>
  <c r="AA296" i="22" s="1"/>
  <c r="Q37" i="13"/>
  <c r="Q33" i="13"/>
  <c r="R311" i="21"/>
  <c r="U40" i="13"/>
  <c r="V311" i="21" s="1"/>
  <c r="AC311" i="21" s="1"/>
  <c r="AD311" i="21" s="1"/>
  <c r="AE311" i="21" s="1"/>
  <c r="R314" i="21"/>
  <c r="U43" i="13"/>
  <c r="V314" i="21" s="1"/>
  <c r="AC314" i="21" s="1"/>
  <c r="AD314" i="21" s="1"/>
  <c r="AE314" i="21" s="1"/>
  <c r="R317" i="21"/>
  <c r="U46" i="13"/>
  <c r="V317" i="21" s="1"/>
  <c r="AC317" i="21" s="1"/>
  <c r="AD317" i="21" s="1"/>
  <c r="AE317" i="21" s="1"/>
  <c r="R320" i="21"/>
  <c r="U49" i="13"/>
  <c r="V320" i="21" s="1"/>
  <c r="AC320" i="21" s="1"/>
  <c r="AD320" i="21" s="1"/>
  <c r="AE320" i="21" s="1"/>
  <c r="R323" i="21"/>
  <c r="U52" i="13"/>
  <c r="V323" i="21" s="1"/>
  <c r="AC323" i="21" s="1"/>
  <c r="AD323" i="21" s="1"/>
  <c r="AE323" i="21" s="1"/>
  <c r="R326" i="21"/>
  <c r="U55" i="13"/>
  <c r="V326" i="21" s="1"/>
  <c r="AC326" i="21" s="1"/>
  <c r="AD326" i="21" s="1"/>
  <c r="AE326" i="21" s="1"/>
  <c r="R329" i="21"/>
  <c r="U58" i="13"/>
  <c r="V329" i="21" s="1"/>
  <c r="AC329" i="21" s="1"/>
  <c r="AD329" i="21" s="1"/>
  <c r="AE329" i="21" s="1"/>
  <c r="R332" i="21"/>
  <c r="U61" i="13"/>
  <c r="V332" i="21" s="1"/>
  <c r="AC332" i="21" s="1"/>
  <c r="AD332" i="21" s="1"/>
  <c r="AE332" i="21" s="1"/>
  <c r="G316" i="22"/>
  <c r="CX79" i="13"/>
  <c r="J316" i="22" s="1"/>
  <c r="M316" i="22" s="1"/>
  <c r="N316" i="22" s="1"/>
  <c r="O316" i="22" s="1"/>
  <c r="T324" i="22"/>
  <c r="P324" i="22"/>
  <c r="L324" i="22"/>
  <c r="AB324" i="22"/>
  <c r="X324" i="22"/>
  <c r="R333" i="21"/>
  <c r="Q62" i="14"/>
  <c r="U37" i="14"/>
  <c r="V333" i="21" s="1"/>
  <c r="AC333" i="21" s="1"/>
  <c r="AD333" i="21" s="1"/>
  <c r="AE333" i="21" s="1"/>
  <c r="R336" i="21"/>
  <c r="U40" i="14"/>
  <c r="V336" i="21" s="1"/>
  <c r="AC336" i="21" s="1"/>
  <c r="AD336" i="21" s="1"/>
  <c r="AE336" i="21" s="1"/>
  <c r="R339" i="21"/>
  <c r="U43" i="14"/>
  <c r="V339" i="21" s="1"/>
  <c r="AC339" i="21" s="1"/>
  <c r="AD339" i="21" s="1"/>
  <c r="AE339" i="21" s="1"/>
  <c r="R342" i="21"/>
  <c r="U46" i="14"/>
  <c r="V342" i="21" s="1"/>
  <c r="AC342" i="21" s="1"/>
  <c r="AD342" i="21" s="1"/>
  <c r="AE342" i="21" s="1"/>
  <c r="R345" i="21"/>
  <c r="U49" i="14"/>
  <c r="V345" i="21" s="1"/>
  <c r="AC345" i="21" s="1"/>
  <c r="AD345" i="21" s="1"/>
  <c r="AE345" i="21" s="1"/>
  <c r="R348" i="21"/>
  <c r="U52" i="14"/>
  <c r="V348" i="21" s="1"/>
  <c r="AC348" i="21" s="1"/>
  <c r="AD348" i="21" s="1"/>
  <c r="AE348" i="21" s="1"/>
  <c r="R351" i="21"/>
  <c r="U55" i="14"/>
  <c r="V351" i="21" s="1"/>
  <c r="AC351" i="21" s="1"/>
  <c r="AD351" i="21" s="1"/>
  <c r="AE351" i="21" s="1"/>
  <c r="R354" i="21"/>
  <c r="U58" i="14"/>
  <c r="V354" i="21" s="1"/>
  <c r="AC354" i="21" s="1"/>
  <c r="AD354" i="21" s="1"/>
  <c r="AE354" i="21" s="1"/>
  <c r="R357" i="21"/>
  <c r="U61" i="14"/>
  <c r="V357" i="21" s="1"/>
  <c r="AC357" i="21" s="1"/>
  <c r="AD357" i="21" s="1"/>
  <c r="AE357" i="21" s="1"/>
  <c r="X333" i="22"/>
  <c r="L333" i="22"/>
  <c r="AB333" i="22"/>
  <c r="T333" i="22"/>
  <c r="P333" i="22"/>
  <c r="S358" i="21"/>
  <c r="R62" i="15"/>
  <c r="O358" i="21"/>
  <c r="N62" i="15"/>
  <c r="CS91" i="15"/>
  <c r="G403" i="22"/>
  <c r="CX66" i="17"/>
  <c r="CU91" i="17"/>
  <c r="R434" i="21"/>
  <c r="U38" i="18"/>
  <c r="V434" i="21" s="1"/>
  <c r="AC434" i="21" s="1"/>
  <c r="AD434" i="21" s="1"/>
  <c r="AE434" i="21" s="1"/>
  <c r="R437" i="21"/>
  <c r="U41" i="18"/>
  <c r="V437" i="21" s="1"/>
  <c r="AC437" i="21" s="1"/>
  <c r="AD437" i="21" s="1"/>
  <c r="AE437" i="21" s="1"/>
  <c r="R440" i="21"/>
  <c r="U44" i="18"/>
  <c r="V440" i="21" s="1"/>
  <c r="AC440" i="21" s="1"/>
  <c r="AD440" i="21" s="1"/>
  <c r="AE440" i="21" s="1"/>
  <c r="R443" i="21"/>
  <c r="U47" i="18"/>
  <c r="V443" i="21" s="1"/>
  <c r="AC443" i="21" s="1"/>
  <c r="AD443" i="21" s="1"/>
  <c r="AE443" i="21" s="1"/>
  <c r="R446" i="21"/>
  <c r="U50" i="18"/>
  <c r="V446" i="21" s="1"/>
  <c r="AC446" i="21" s="1"/>
  <c r="AD446" i="21" s="1"/>
  <c r="AE446" i="21" s="1"/>
  <c r="R449" i="21"/>
  <c r="U53" i="18"/>
  <c r="V449" i="21" s="1"/>
  <c r="AC449" i="21" s="1"/>
  <c r="AD449" i="21" s="1"/>
  <c r="AE449" i="21" s="1"/>
  <c r="R452" i="21"/>
  <c r="U56" i="18"/>
  <c r="V452" i="21" s="1"/>
  <c r="AC452" i="21" s="1"/>
  <c r="AD452" i="21" s="1"/>
  <c r="AE452" i="21" s="1"/>
  <c r="R455" i="21"/>
  <c r="U59" i="18"/>
  <c r="V455" i="21" s="1"/>
  <c r="AC455" i="21" s="1"/>
  <c r="AD455" i="21" s="1"/>
  <c r="AE455" i="21" s="1"/>
  <c r="G457" i="22"/>
  <c r="CX70" i="19"/>
  <c r="J457" i="22" s="1"/>
  <c r="M457" i="22" s="1"/>
  <c r="N457" i="22" s="1"/>
  <c r="O457" i="22" s="1"/>
  <c r="O484" i="21"/>
  <c r="N62" i="20"/>
  <c r="AN18" i="21"/>
  <c r="AB18" i="21"/>
  <c r="AJ18" i="21"/>
  <c r="X18" i="21"/>
  <c r="AF18" i="21"/>
  <c r="AJ23" i="21"/>
  <c r="X23" i="21"/>
  <c r="AF23" i="21"/>
  <c r="AN23" i="21"/>
  <c r="AB23" i="21"/>
  <c r="D62" i="1"/>
  <c r="E8" i="21"/>
  <c r="AW8" i="21" s="1"/>
  <c r="AX8" i="21" s="1"/>
  <c r="D200" i="24" s="1"/>
  <c r="AB44" i="22"/>
  <c r="P44" i="22"/>
  <c r="X44" i="22"/>
  <c r="L44" i="22"/>
  <c r="T44" i="22"/>
  <c r="R38" i="1"/>
  <c r="S9" i="21" s="1"/>
  <c r="R41" i="1"/>
  <c r="S12" i="21" s="1"/>
  <c r="R44" i="1"/>
  <c r="S15" i="21" s="1"/>
  <c r="R47" i="1"/>
  <c r="S18" i="21" s="1"/>
  <c r="R50" i="1"/>
  <c r="S21" i="21" s="1"/>
  <c r="R53" i="1"/>
  <c r="S24" i="21" s="1"/>
  <c r="R56" i="1"/>
  <c r="S27" i="21" s="1"/>
  <c r="R59" i="1"/>
  <c r="S30" i="21" s="1"/>
  <c r="T38" i="1"/>
  <c r="U9" i="21" s="1"/>
  <c r="Y9" i="21" s="1"/>
  <c r="Z9" i="21" s="1"/>
  <c r="AA9" i="21" s="1"/>
  <c r="AN13" i="21"/>
  <c r="AB13" i="21"/>
  <c r="AJ13" i="21"/>
  <c r="X13" i="21"/>
  <c r="U51" i="1"/>
  <c r="V22" i="21" s="1"/>
  <c r="AC22" i="21" s="1"/>
  <c r="AD22" i="21" s="1"/>
  <c r="AE22" i="21" s="1"/>
  <c r="T56" i="1"/>
  <c r="U27" i="21" s="1"/>
  <c r="Y27" i="21" s="1"/>
  <c r="Z27" i="21" s="1"/>
  <c r="AA27" i="21" s="1"/>
  <c r="AF31" i="21"/>
  <c r="AB31" i="21"/>
  <c r="AN31" i="21"/>
  <c r="X31" i="21"/>
  <c r="AJ31" i="21"/>
  <c r="N62" i="1"/>
  <c r="T7" i="22"/>
  <c r="P7" i="22"/>
  <c r="AB7" i="22"/>
  <c r="X7" i="22"/>
  <c r="L7" i="22"/>
  <c r="CX87" i="1"/>
  <c r="J24" i="22" s="1"/>
  <c r="M24" i="22" s="1"/>
  <c r="N24" i="22" s="1"/>
  <c r="O24" i="22" s="1"/>
  <c r="AB26" i="22"/>
  <c r="P26" i="22"/>
  <c r="X26" i="22"/>
  <c r="L26" i="22"/>
  <c r="T26" i="22"/>
  <c r="CU91" i="1"/>
  <c r="M33" i="21"/>
  <c r="AS33" i="21" s="1"/>
  <c r="AT33" i="21" s="1"/>
  <c r="AU33" i="21" s="1"/>
  <c r="L62" i="2"/>
  <c r="T46" i="2"/>
  <c r="U42" i="21" s="1"/>
  <c r="Y42" i="21" s="1"/>
  <c r="Z42" i="21" s="1"/>
  <c r="AA42" i="21" s="1"/>
  <c r="AJ46" i="21"/>
  <c r="X46" i="21"/>
  <c r="AF46" i="21"/>
  <c r="AB46" i="21"/>
  <c r="AN46" i="21"/>
  <c r="U54" i="2"/>
  <c r="V50" i="21" s="1"/>
  <c r="AC50" i="21" s="1"/>
  <c r="AD50" i="21" s="1"/>
  <c r="AE50" i="21" s="1"/>
  <c r="M62" i="2"/>
  <c r="AB34" i="22"/>
  <c r="P34" i="22"/>
  <c r="X34" i="22"/>
  <c r="L34" i="22"/>
  <c r="T34" i="22"/>
  <c r="G39" i="22"/>
  <c r="CX77" i="2"/>
  <c r="J39" i="22" s="1"/>
  <c r="M39" i="22" s="1"/>
  <c r="N39" i="22" s="1"/>
  <c r="O39" i="22" s="1"/>
  <c r="CX79" i="2"/>
  <c r="J41" i="22" s="1"/>
  <c r="M41" i="22" s="1"/>
  <c r="N41" i="22" s="1"/>
  <c r="O41" i="22" s="1"/>
  <c r="T43" i="22"/>
  <c r="X43" i="22"/>
  <c r="P43" i="22"/>
  <c r="L43" i="22"/>
  <c r="AB43" i="22"/>
  <c r="CX88" i="2"/>
  <c r="J50" i="22" s="1"/>
  <c r="M50" i="22" s="1"/>
  <c r="N50" i="22" s="1"/>
  <c r="O50" i="22" s="1"/>
  <c r="R37" i="3"/>
  <c r="R40" i="3"/>
  <c r="S61" i="21" s="1"/>
  <c r="R43" i="3"/>
  <c r="S64" i="21" s="1"/>
  <c r="R46" i="3"/>
  <c r="S67" i="21" s="1"/>
  <c r="R49" i="3"/>
  <c r="S70" i="21" s="1"/>
  <c r="R52" i="3"/>
  <c r="S73" i="21" s="1"/>
  <c r="R55" i="3"/>
  <c r="S76" i="21" s="1"/>
  <c r="R58" i="3"/>
  <c r="S79" i="21" s="1"/>
  <c r="R61" i="3"/>
  <c r="S82" i="21" s="1"/>
  <c r="U39" i="3"/>
  <c r="V60" i="21" s="1"/>
  <c r="AC60" i="21" s="1"/>
  <c r="AD60" i="21" s="1"/>
  <c r="AE60" i="21" s="1"/>
  <c r="T44" i="3"/>
  <c r="U65" i="21" s="1"/>
  <c r="Y65" i="21" s="1"/>
  <c r="Z65" i="21" s="1"/>
  <c r="AA65" i="21" s="1"/>
  <c r="AJ69" i="21"/>
  <c r="AF69" i="21"/>
  <c r="AB69" i="21"/>
  <c r="AN69" i="21"/>
  <c r="X69" i="21"/>
  <c r="T49" i="3"/>
  <c r="U70" i="21" s="1"/>
  <c r="Y70" i="21" s="1"/>
  <c r="Z70" i="21" s="1"/>
  <c r="AA70" i="21" s="1"/>
  <c r="AN74" i="21"/>
  <c r="AB74" i="21"/>
  <c r="X74" i="21"/>
  <c r="AJ74" i="21"/>
  <c r="AF74" i="21"/>
  <c r="U57" i="3"/>
  <c r="V78" i="21" s="1"/>
  <c r="AC78" i="21" s="1"/>
  <c r="AD78" i="21" s="1"/>
  <c r="AE78" i="21" s="1"/>
  <c r="J62" i="3"/>
  <c r="G56" i="22"/>
  <c r="CX69" i="3"/>
  <c r="J56" i="22" s="1"/>
  <c r="M56" i="22" s="1"/>
  <c r="N56" i="22" s="1"/>
  <c r="O56" i="22" s="1"/>
  <c r="CX71" i="3"/>
  <c r="J58" i="22" s="1"/>
  <c r="M58" i="22" s="1"/>
  <c r="N58" i="22" s="1"/>
  <c r="O58" i="22" s="1"/>
  <c r="CX79" i="3"/>
  <c r="J66" i="22" s="1"/>
  <c r="M66" i="22" s="1"/>
  <c r="N66" i="22" s="1"/>
  <c r="O66" i="22" s="1"/>
  <c r="X68" i="22"/>
  <c r="L68" i="22"/>
  <c r="P68" i="22"/>
  <c r="AB68" i="22"/>
  <c r="T68" i="22"/>
  <c r="G71" i="22"/>
  <c r="CX84" i="3"/>
  <c r="J71" i="22" s="1"/>
  <c r="M71" i="22" s="1"/>
  <c r="N71" i="22" s="1"/>
  <c r="O71" i="22" s="1"/>
  <c r="F92" i="21"/>
  <c r="AO92" i="21" s="1"/>
  <c r="AP92" i="21" s="1"/>
  <c r="AQ92" i="21" s="1"/>
  <c r="T46" i="4"/>
  <c r="U92" i="21" s="1"/>
  <c r="Y92" i="21" s="1"/>
  <c r="Z92" i="21" s="1"/>
  <c r="AA92" i="21" s="1"/>
  <c r="F94" i="21"/>
  <c r="AO94" i="21" s="1"/>
  <c r="AP94" i="21" s="1"/>
  <c r="AQ94" i="21" s="1"/>
  <c r="T48" i="4"/>
  <c r="U94" i="21" s="1"/>
  <c r="Y94" i="21" s="1"/>
  <c r="Z94" i="21" s="1"/>
  <c r="AA94" i="21" s="1"/>
  <c r="U50" i="4"/>
  <c r="V96" i="21" s="1"/>
  <c r="AC96" i="21" s="1"/>
  <c r="AD96" i="21" s="1"/>
  <c r="AE96" i="21" s="1"/>
  <c r="AJ99" i="21"/>
  <c r="X99" i="21"/>
  <c r="AB99" i="21"/>
  <c r="AN99" i="21"/>
  <c r="AF99" i="21"/>
  <c r="CX82" i="4"/>
  <c r="J94" i="22" s="1"/>
  <c r="M94" i="22" s="1"/>
  <c r="N94" i="22" s="1"/>
  <c r="O94" i="22" s="1"/>
  <c r="CR91" i="4"/>
  <c r="AF108" i="21"/>
  <c r="AB108" i="21"/>
  <c r="X108" i="21"/>
  <c r="AN108" i="21"/>
  <c r="AJ108" i="21"/>
  <c r="AF127" i="21"/>
  <c r="AN127" i="21"/>
  <c r="AB127" i="21"/>
  <c r="AJ127" i="21"/>
  <c r="X127" i="21"/>
  <c r="G62" i="5"/>
  <c r="F103" i="22"/>
  <c r="Y103" i="22" s="1"/>
  <c r="Z103" i="22" s="1"/>
  <c r="AA103" i="22" s="1"/>
  <c r="CT91" i="5"/>
  <c r="G104" i="22"/>
  <c r="CX67" i="5"/>
  <c r="J104" i="22" s="1"/>
  <c r="M104" i="22" s="1"/>
  <c r="N104" i="22" s="1"/>
  <c r="O104" i="22" s="1"/>
  <c r="G117" i="22"/>
  <c r="CX80" i="5"/>
  <c r="J117" i="22" s="1"/>
  <c r="M117" i="22" s="1"/>
  <c r="N117" i="22" s="1"/>
  <c r="O117" i="22" s="1"/>
  <c r="CX81" i="5"/>
  <c r="J118" i="22" s="1"/>
  <c r="M118" i="22" s="1"/>
  <c r="N118" i="22" s="1"/>
  <c r="O118" i="22" s="1"/>
  <c r="T120" i="22"/>
  <c r="P120" i="22"/>
  <c r="AB120" i="22"/>
  <c r="X120" i="22"/>
  <c r="L120" i="22"/>
  <c r="G124" i="22"/>
  <c r="CX87" i="5"/>
  <c r="J124" i="22" s="1"/>
  <c r="M124" i="22" s="1"/>
  <c r="N124" i="22" s="1"/>
  <c r="O124" i="22" s="1"/>
  <c r="H135" i="21"/>
  <c r="G62" i="6"/>
  <c r="AJ136" i="21"/>
  <c r="X136" i="21"/>
  <c r="AB136" i="21"/>
  <c r="AN136" i="21"/>
  <c r="AF136" i="21"/>
  <c r="F142" i="21"/>
  <c r="AO142" i="21" s="1"/>
  <c r="AP142" i="21" s="1"/>
  <c r="AQ142" i="21" s="1"/>
  <c r="T46" i="6"/>
  <c r="U142" i="21" s="1"/>
  <c r="Y142" i="21" s="1"/>
  <c r="Z142" i="21" s="1"/>
  <c r="AA142" i="21" s="1"/>
  <c r="F151" i="21"/>
  <c r="AO151" i="21" s="1"/>
  <c r="AP151" i="21" s="1"/>
  <c r="AQ151" i="21" s="1"/>
  <c r="T55" i="6"/>
  <c r="U151" i="21" s="1"/>
  <c r="Y151" i="21" s="1"/>
  <c r="Z151" i="21" s="1"/>
  <c r="AA151" i="21" s="1"/>
  <c r="K62" i="6"/>
  <c r="H128" i="22"/>
  <c r="U128" i="22" s="1"/>
  <c r="V128" i="22" s="1"/>
  <c r="W128" i="22" s="1"/>
  <c r="CV91" i="6"/>
  <c r="CX72" i="6"/>
  <c r="J134" i="22" s="1"/>
  <c r="M134" i="22" s="1"/>
  <c r="N134" i="22" s="1"/>
  <c r="O134" i="22" s="1"/>
  <c r="CT72" i="6"/>
  <c r="F134" i="22" s="1"/>
  <c r="Y134" i="22" s="1"/>
  <c r="Z134" i="22" s="1"/>
  <c r="AA134" i="22" s="1"/>
  <c r="X144" i="22"/>
  <c r="L144" i="22"/>
  <c r="AB144" i="22"/>
  <c r="P144" i="22"/>
  <c r="T144" i="22"/>
  <c r="X150" i="22"/>
  <c r="L150" i="22"/>
  <c r="T150" i="22"/>
  <c r="AB150" i="22"/>
  <c r="P150" i="22"/>
  <c r="F163" i="21"/>
  <c r="AO163" i="21" s="1"/>
  <c r="AP163" i="21" s="1"/>
  <c r="AQ163" i="21" s="1"/>
  <c r="T42" i="7"/>
  <c r="U163" i="21" s="1"/>
  <c r="Y163" i="21" s="1"/>
  <c r="Z163" i="21" s="1"/>
  <c r="AA163" i="21" s="1"/>
  <c r="R163" i="21"/>
  <c r="U42" i="7"/>
  <c r="V163" i="21" s="1"/>
  <c r="AC163" i="21" s="1"/>
  <c r="AD163" i="21" s="1"/>
  <c r="AE163" i="21" s="1"/>
  <c r="F172" i="21"/>
  <c r="AO172" i="21" s="1"/>
  <c r="AP172" i="21" s="1"/>
  <c r="AQ172" i="21" s="1"/>
  <c r="T51" i="7"/>
  <c r="U172" i="21" s="1"/>
  <c r="Y172" i="21" s="1"/>
  <c r="Z172" i="21" s="1"/>
  <c r="AA172" i="21" s="1"/>
  <c r="R172" i="21"/>
  <c r="U51" i="7"/>
  <c r="V172" i="21" s="1"/>
  <c r="AC172" i="21" s="1"/>
  <c r="AD172" i="21" s="1"/>
  <c r="AE172" i="21" s="1"/>
  <c r="F181" i="21"/>
  <c r="AO181" i="21" s="1"/>
  <c r="AP181" i="21" s="1"/>
  <c r="AQ181" i="21" s="1"/>
  <c r="T60" i="7"/>
  <c r="U181" i="21" s="1"/>
  <c r="Y181" i="21" s="1"/>
  <c r="Z181" i="21" s="1"/>
  <c r="AA181" i="21" s="1"/>
  <c r="R181" i="21"/>
  <c r="U60" i="7"/>
  <c r="V181" i="21" s="1"/>
  <c r="AC181" i="21" s="1"/>
  <c r="AD181" i="21" s="1"/>
  <c r="AE181" i="21" s="1"/>
  <c r="CX70" i="7"/>
  <c r="J157" i="22" s="1"/>
  <c r="M157" i="22" s="1"/>
  <c r="N157" i="22" s="1"/>
  <c r="O157" i="22" s="1"/>
  <c r="R183" i="21"/>
  <c r="F184" i="21"/>
  <c r="AO184" i="21" s="1"/>
  <c r="AP184" i="21" s="1"/>
  <c r="AQ184" i="21" s="1"/>
  <c r="T38" i="8"/>
  <c r="U184" i="21" s="1"/>
  <c r="Y184" i="21" s="1"/>
  <c r="Z184" i="21" s="1"/>
  <c r="AA184" i="21" s="1"/>
  <c r="F193" i="21"/>
  <c r="AO193" i="21" s="1"/>
  <c r="AP193" i="21" s="1"/>
  <c r="AQ193" i="21" s="1"/>
  <c r="T47" i="8"/>
  <c r="U193" i="21" s="1"/>
  <c r="Y193" i="21" s="1"/>
  <c r="Z193" i="21" s="1"/>
  <c r="AA193" i="21" s="1"/>
  <c r="F202" i="21"/>
  <c r="AO202" i="21" s="1"/>
  <c r="AP202" i="21" s="1"/>
  <c r="AQ202" i="21" s="1"/>
  <c r="T56" i="8"/>
  <c r="U202" i="21" s="1"/>
  <c r="Y202" i="21" s="1"/>
  <c r="Z202" i="21" s="1"/>
  <c r="AA202" i="21" s="1"/>
  <c r="G187" i="22"/>
  <c r="CX75" i="8"/>
  <c r="J187" i="22" s="1"/>
  <c r="M187" i="22" s="1"/>
  <c r="N187" i="22" s="1"/>
  <c r="O187" i="22" s="1"/>
  <c r="G199" i="22"/>
  <c r="CX87" i="8"/>
  <c r="J199" i="22" s="1"/>
  <c r="M199" i="22" s="1"/>
  <c r="N199" i="22" s="1"/>
  <c r="O199" i="22" s="1"/>
  <c r="R210" i="21"/>
  <c r="U39" i="9"/>
  <c r="V210" i="21" s="1"/>
  <c r="AC210" i="21" s="1"/>
  <c r="AD210" i="21" s="1"/>
  <c r="AE210" i="21" s="1"/>
  <c r="R213" i="21"/>
  <c r="U42" i="9"/>
  <c r="V213" i="21" s="1"/>
  <c r="AC213" i="21" s="1"/>
  <c r="AD213" i="21" s="1"/>
  <c r="AE213" i="21" s="1"/>
  <c r="R216" i="21"/>
  <c r="U45" i="9"/>
  <c r="V216" i="21" s="1"/>
  <c r="AC216" i="21" s="1"/>
  <c r="AD216" i="21" s="1"/>
  <c r="AE216" i="21" s="1"/>
  <c r="R219" i="21"/>
  <c r="U48" i="9"/>
  <c r="V219" i="21" s="1"/>
  <c r="AC219" i="21" s="1"/>
  <c r="AD219" i="21" s="1"/>
  <c r="AE219" i="21" s="1"/>
  <c r="R222" i="21"/>
  <c r="U51" i="9"/>
  <c r="V222" i="21" s="1"/>
  <c r="AC222" i="21" s="1"/>
  <c r="AD222" i="21" s="1"/>
  <c r="AE222" i="21" s="1"/>
  <c r="R225" i="21"/>
  <c r="U54" i="9"/>
  <c r="V225" i="21" s="1"/>
  <c r="AC225" i="21" s="1"/>
  <c r="AD225" i="21" s="1"/>
  <c r="AE225" i="21" s="1"/>
  <c r="R228" i="21"/>
  <c r="U57" i="9"/>
  <c r="V228" i="21" s="1"/>
  <c r="AC228" i="21" s="1"/>
  <c r="AD228" i="21" s="1"/>
  <c r="AE228" i="21" s="1"/>
  <c r="U60" i="9"/>
  <c r="V231" i="21" s="1"/>
  <c r="AC231" i="21" s="1"/>
  <c r="AD231" i="21" s="1"/>
  <c r="AE231" i="21" s="1"/>
  <c r="G208" i="22"/>
  <c r="CX71" i="9"/>
  <c r="J208" i="22" s="1"/>
  <c r="M208" i="22" s="1"/>
  <c r="N208" i="22" s="1"/>
  <c r="O208" i="22" s="1"/>
  <c r="T216" i="22"/>
  <c r="AB216" i="22"/>
  <c r="P216" i="22"/>
  <c r="X216" i="22"/>
  <c r="L216" i="22"/>
  <c r="CS91" i="9"/>
  <c r="S233" i="21"/>
  <c r="CS91" i="11"/>
  <c r="H254" i="22"/>
  <c r="U254" i="22" s="1"/>
  <c r="V254" i="22" s="1"/>
  <c r="W254" i="22" s="1"/>
  <c r="CV91" i="11"/>
  <c r="CX72" i="12"/>
  <c r="J284" i="22" s="1"/>
  <c r="M284" i="22" s="1"/>
  <c r="N284" i="22" s="1"/>
  <c r="O284" i="22" s="1"/>
  <c r="CT72" i="12"/>
  <c r="F284" i="22" s="1"/>
  <c r="Y284" i="22" s="1"/>
  <c r="Z284" i="22" s="1"/>
  <c r="AA284" i="22" s="1"/>
  <c r="G304" i="22"/>
  <c r="CX67" i="13"/>
  <c r="J304" i="22" s="1"/>
  <c r="M304" i="22" s="1"/>
  <c r="N304" i="22" s="1"/>
  <c r="O304" i="22" s="1"/>
  <c r="CU91" i="13"/>
  <c r="T312" i="22"/>
  <c r="P312" i="22"/>
  <c r="L312" i="22"/>
  <c r="AB312" i="22"/>
  <c r="X312" i="22"/>
  <c r="R37" i="14"/>
  <c r="R33" i="14"/>
  <c r="G352" i="22"/>
  <c r="CX90" i="14"/>
  <c r="J352" i="22" s="1"/>
  <c r="M352" i="22" s="1"/>
  <c r="N352" i="22" s="1"/>
  <c r="O352" i="22" s="1"/>
  <c r="CX84" i="15"/>
  <c r="J371" i="22" s="1"/>
  <c r="M371" i="22" s="1"/>
  <c r="N371" i="22" s="1"/>
  <c r="O371" i="22" s="1"/>
  <c r="CT84" i="15"/>
  <c r="F371" i="22" s="1"/>
  <c r="Y371" i="22" s="1"/>
  <c r="Z371" i="22" s="1"/>
  <c r="AA371" i="22" s="1"/>
  <c r="R459" i="21"/>
  <c r="U38" i="19"/>
  <c r="V459" i="21" s="1"/>
  <c r="AC459" i="21" s="1"/>
  <c r="AD459" i="21" s="1"/>
  <c r="AE459" i="21" s="1"/>
  <c r="R462" i="21"/>
  <c r="U41" i="19"/>
  <c r="V462" i="21" s="1"/>
  <c r="AC462" i="21" s="1"/>
  <c r="AD462" i="21" s="1"/>
  <c r="AE462" i="21" s="1"/>
  <c r="R465" i="21"/>
  <c r="U44" i="19"/>
  <c r="V465" i="21" s="1"/>
  <c r="AC465" i="21" s="1"/>
  <c r="AD465" i="21" s="1"/>
  <c r="AE465" i="21" s="1"/>
  <c r="R468" i="21"/>
  <c r="U47" i="19"/>
  <c r="V468" i="21" s="1"/>
  <c r="AC468" i="21" s="1"/>
  <c r="AD468" i="21" s="1"/>
  <c r="AE468" i="21" s="1"/>
  <c r="R471" i="21"/>
  <c r="U50" i="19"/>
  <c r="V471" i="21" s="1"/>
  <c r="AC471" i="21" s="1"/>
  <c r="AD471" i="21" s="1"/>
  <c r="AE471" i="21" s="1"/>
  <c r="R474" i="21"/>
  <c r="U53" i="19"/>
  <c r="V474" i="21" s="1"/>
  <c r="AC474" i="21" s="1"/>
  <c r="AD474" i="21" s="1"/>
  <c r="AE474" i="21" s="1"/>
  <c r="R477" i="21"/>
  <c r="U56" i="19"/>
  <c r="V477" i="21" s="1"/>
  <c r="AC477" i="21" s="1"/>
  <c r="AD477" i="21" s="1"/>
  <c r="AE477" i="21" s="1"/>
  <c r="R480" i="21"/>
  <c r="U59" i="19"/>
  <c r="V480" i="21" s="1"/>
  <c r="AC480" i="21" s="1"/>
  <c r="AD480" i="21" s="1"/>
  <c r="AE480" i="21" s="1"/>
  <c r="K459" i="21"/>
  <c r="J62" i="19"/>
  <c r="AB240" i="22"/>
  <c r="P240" i="22"/>
  <c r="L240" i="22"/>
  <c r="X240" i="22"/>
  <c r="T240" i="22"/>
  <c r="AB252" i="22"/>
  <c r="P252" i="22"/>
  <c r="L252" i="22"/>
  <c r="X252" i="22"/>
  <c r="T252" i="22"/>
  <c r="I12" i="23"/>
  <c r="H12" i="23"/>
  <c r="AH33" i="11"/>
  <c r="T261" i="22"/>
  <c r="AB261" i="22"/>
  <c r="P261" i="22"/>
  <c r="X261" i="22"/>
  <c r="L261" i="22"/>
  <c r="T273" i="22"/>
  <c r="AB273" i="22"/>
  <c r="P273" i="22"/>
  <c r="X273" i="22"/>
  <c r="L273" i="22"/>
  <c r="P282" i="22"/>
  <c r="L282" i="22"/>
  <c r="AB282" i="22"/>
  <c r="X282" i="22"/>
  <c r="T282" i="22"/>
  <c r="X294" i="22"/>
  <c r="L294" i="22"/>
  <c r="T294" i="22"/>
  <c r="P294" i="22"/>
  <c r="AB294" i="22"/>
  <c r="T303" i="22"/>
  <c r="AB303" i="22"/>
  <c r="P303" i="22"/>
  <c r="X303" i="22"/>
  <c r="L303" i="22"/>
  <c r="X315" i="22"/>
  <c r="L315" i="22"/>
  <c r="P315" i="22"/>
  <c r="AB315" i="22"/>
  <c r="T315" i="22"/>
  <c r="X327" i="22"/>
  <c r="L327" i="22"/>
  <c r="P327" i="22"/>
  <c r="AB327" i="22"/>
  <c r="T327" i="22"/>
  <c r="I15" i="23"/>
  <c r="H15" i="23"/>
  <c r="AH33" i="14"/>
  <c r="M62" i="14"/>
  <c r="AB336" i="22"/>
  <c r="P336" i="22"/>
  <c r="L336" i="22"/>
  <c r="X336" i="22"/>
  <c r="T336" i="22"/>
  <c r="L348" i="22"/>
  <c r="X348" i="22"/>
  <c r="P348" i="22"/>
  <c r="AB348" i="22"/>
  <c r="T348" i="22"/>
  <c r="L357" i="22"/>
  <c r="X357" i="22"/>
  <c r="T357" i="22"/>
  <c r="P357" i="22"/>
  <c r="AB357" i="22"/>
  <c r="T369" i="22"/>
  <c r="AB369" i="22"/>
  <c r="P369" i="22"/>
  <c r="L369" i="22"/>
  <c r="X369" i="22"/>
  <c r="X378" i="22"/>
  <c r="L378" i="22"/>
  <c r="AB378" i="22"/>
  <c r="T378" i="22"/>
  <c r="P378" i="22"/>
  <c r="P390" i="22"/>
  <c r="AB390" i="22"/>
  <c r="L390" i="22"/>
  <c r="X390" i="22"/>
  <c r="T390" i="22"/>
  <c r="AB402" i="22"/>
  <c r="P402" i="22"/>
  <c r="T402" i="22"/>
  <c r="L402" i="22"/>
  <c r="X402" i="22"/>
  <c r="I18" i="23"/>
  <c r="H18" i="23"/>
  <c r="AH33" i="17"/>
  <c r="X411" i="22"/>
  <c r="L411" i="22"/>
  <c r="AB411" i="22"/>
  <c r="P411" i="22"/>
  <c r="T411" i="22"/>
  <c r="X423" i="22"/>
  <c r="L423" i="22"/>
  <c r="P423" i="22"/>
  <c r="AB423" i="22"/>
  <c r="T423" i="22"/>
  <c r="AB432" i="22"/>
  <c r="P432" i="22"/>
  <c r="L432" i="22"/>
  <c r="T432" i="22"/>
  <c r="X432" i="22"/>
  <c r="T444" i="22"/>
  <c r="AB444" i="22"/>
  <c r="X444" i="22"/>
  <c r="L444" i="22"/>
  <c r="P444" i="22"/>
  <c r="AB453" i="22"/>
  <c r="P453" i="22"/>
  <c r="X453" i="22"/>
  <c r="L453" i="22"/>
  <c r="T453" i="22"/>
  <c r="T465" i="22"/>
  <c r="X465" i="22"/>
  <c r="L465" i="22"/>
  <c r="AB465" i="22"/>
  <c r="P465" i="22"/>
  <c r="X477" i="22"/>
  <c r="L477" i="22"/>
  <c r="AB477" i="22"/>
  <c r="T477" i="22"/>
  <c r="P477" i="22"/>
  <c r="I21" i="23"/>
  <c r="H21" i="23"/>
  <c r="AH33" i="20"/>
  <c r="E478" i="22"/>
  <c r="CR91" i="20"/>
  <c r="T486" i="22"/>
  <c r="X486" i="22"/>
  <c r="L486" i="22"/>
  <c r="AB486" i="22"/>
  <c r="P486" i="22"/>
  <c r="AB496" i="22"/>
  <c r="P496" i="22"/>
  <c r="X496" i="22"/>
  <c r="T496" i="22"/>
  <c r="L496" i="22"/>
  <c r="T206" i="22"/>
  <c r="AB206" i="22"/>
  <c r="P206" i="22"/>
  <c r="X206" i="22"/>
  <c r="L206" i="22"/>
  <c r="T218" i="22"/>
  <c r="AB218" i="22"/>
  <c r="P218" i="22"/>
  <c r="X218" i="22"/>
  <c r="L218" i="22"/>
  <c r="K11" i="23"/>
  <c r="M11" i="23" s="1"/>
  <c r="AB239" i="22"/>
  <c r="L239" i="22"/>
  <c r="X239" i="22"/>
  <c r="T239" i="22"/>
  <c r="P239" i="22"/>
  <c r="T251" i="22"/>
  <c r="AB251" i="22"/>
  <c r="L251" i="22"/>
  <c r="X251" i="22"/>
  <c r="P251" i="22"/>
  <c r="AB260" i="22"/>
  <c r="P260" i="22"/>
  <c r="X260" i="22"/>
  <c r="L260" i="22"/>
  <c r="T260" i="22"/>
  <c r="AB272" i="22"/>
  <c r="P272" i="22"/>
  <c r="X272" i="22"/>
  <c r="L272" i="22"/>
  <c r="T272" i="22"/>
  <c r="AB281" i="22"/>
  <c r="P281" i="22"/>
  <c r="L281" i="22"/>
  <c r="X281" i="22"/>
  <c r="T281" i="22"/>
  <c r="T293" i="22"/>
  <c r="AB293" i="22"/>
  <c r="P293" i="22"/>
  <c r="L293" i="22"/>
  <c r="X293" i="22"/>
  <c r="K14" i="23"/>
  <c r="M14" i="23" s="1"/>
  <c r="T314" i="22"/>
  <c r="P314" i="22"/>
  <c r="AB314" i="22"/>
  <c r="X314" i="22"/>
  <c r="L314" i="22"/>
  <c r="T326" i="22"/>
  <c r="P326" i="22"/>
  <c r="AB326" i="22"/>
  <c r="X326" i="22"/>
  <c r="L326" i="22"/>
  <c r="X335" i="22"/>
  <c r="L335" i="22"/>
  <c r="P335" i="22"/>
  <c r="AB335" i="22"/>
  <c r="T335" i="22"/>
  <c r="T347" i="22"/>
  <c r="P347" i="22"/>
  <c r="AB347" i="22"/>
  <c r="L347" i="22"/>
  <c r="X347" i="22"/>
  <c r="X356" i="22"/>
  <c r="P356" i="22"/>
  <c r="AB356" i="22"/>
  <c r="L356" i="22"/>
  <c r="T356" i="22"/>
  <c r="X368" i="22"/>
  <c r="L368" i="22"/>
  <c r="AB368" i="22"/>
  <c r="T368" i="22"/>
  <c r="P368" i="22"/>
  <c r="K17" i="23"/>
  <c r="M17" i="23" s="1"/>
  <c r="T389" i="22"/>
  <c r="P389" i="22"/>
  <c r="AB389" i="22"/>
  <c r="X389" i="22"/>
  <c r="L389" i="22"/>
  <c r="X401" i="22"/>
  <c r="T401" i="22"/>
  <c r="P401" i="22"/>
  <c r="L401" i="22"/>
  <c r="AB401" i="22"/>
  <c r="X410" i="22"/>
  <c r="T410" i="22"/>
  <c r="P410" i="22"/>
  <c r="AB410" i="22"/>
  <c r="L410" i="22"/>
  <c r="P422" i="22"/>
  <c r="AB422" i="22"/>
  <c r="L422" i="22"/>
  <c r="T422" i="22"/>
  <c r="X422" i="22"/>
  <c r="X431" i="22"/>
  <c r="L431" i="22"/>
  <c r="P431" i="22"/>
  <c r="AB431" i="22"/>
  <c r="T431" i="22"/>
  <c r="X443" i="22"/>
  <c r="L443" i="22"/>
  <c r="AB443" i="22"/>
  <c r="P443" i="22"/>
  <c r="T443" i="22"/>
  <c r="K20" i="23"/>
  <c r="M20" i="23" s="1"/>
  <c r="L464" i="22"/>
  <c r="T464" i="22"/>
  <c r="P464" i="22"/>
  <c r="X464" i="22"/>
  <c r="AB464" i="22"/>
  <c r="X476" i="22"/>
  <c r="T476" i="22"/>
  <c r="P476" i="22"/>
  <c r="AB476" i="22"/>
  <c r="L476" i="22"/>
  <c r="CS91" i="20"/>
  <c r="X485" i="22"/>
  <c r="L485" i="22"/>
  <c r="T485" i="22"/>
  <c r="P485" i="22"/>
  <c r="AB485" i="22"/>
  <c r="AJ139" i="21"/>
  <c r="AB139" i="21"/>
  <c r="AN139" i="21"/>
  <c r="AF139" i="21"/>
  <c r="X139" i="21"/>
  <c r="AJ142" i="21"/>
  <c r="X142" i="21"/>
  <c r="AN142" i="21"/>
  <c r="AF142" i="21"/>
  <c r="AB142" i="21"/>
  <c r="AF145" i="21"/>
  <c r="AB145" i="21"/>
  <c r="AN145" i="21"/>
  <c r="X145" i="21"/>
  <c r="AJ145" i="21"/>
  <c r="AJ148" i="21"/>
  <c r="X148" i="21"/>
  <c r="AF148" i="21"/>
  <c r="AN148" i="21"/>
  <c r="AB148" i="21"/>
  <c r="AN151" i="21"/>
  <c r="X151" i="21"/>
  <c r="AJ151" i="21"/>
  <c r="AB151" i="21"/>
  <c r="AF151" i="21"/>
  <c r="AJ154" i="21"/>
  <c r="X154" i="21"/>
  <c r="AB154" i="21"/>
  <c r="AN154" i="21"/>
  <c r="AF154" i="21"/>
  <c r="AN157" i="21"/>
  <c r="AB157" i="21"/>
  <c r="AF157" i="21"/>
  <c r="X157" i="21"/>
  <c r="AJ157" i="21"/>
  <c r="T130" i="22"/>
  <c r="P130" i="22"/>
  <c r="AB130" i="22"/>
  <c r="X130" i="22"/>
  <c r="L130" i="22"/>
  <c r="X142" i="22"/>
  <c r="L142" i="22"/>
  <c r="AB142" i="22"/>
  <c r="T142" i="22"/>
  <c r="P142" i="22"/>
  <c r="AJ160" i="21"/>
  <c r="X160" i="21"/>
  <c r="AF160" i="21"/>
  <c r="AB160" i="21"/>
  <c r="AN160" i="21"/>
  <c r="AB163" i="21"/>
  <c r="AN163" i="21"/>
  <c r="X163" i="21"/>
  <c r="AJ163" i="21"/>
  <c r="AF163" i="21"/>
  <c r="AJ166" i="21"/>
  <c r="X166" i="21"/>
  <c r="AB166" i="21"/>
  <c r="AN166" i="21"/>
  <c r="AF166" i="21"/>
  <c r="AN169" i="21"/>
  <c r="AB169" i="21"/>
  <c r="AF169" i="21"/>
  <c r="X169" i="21"/>
  <c r="AJ169" i="21"/>
  <c r="AJ172" i="21"/>
  <c r="X172" i="21"/>
  <c r="AF172" i="21"/>
  <c r="AB172" i="21"/>
  <c r="AN172" i="21"/>
  <c r="AB175" i="21"/>
  <c r="AN175" i="21"/>
  <c r="X175" i="21"/>
  <c r="AJ175" i="21"/>
  <c r="AF175" i="21"/>
  <c r="AJ178" i="21"/>
  <c r="X178" i="21"/>
  <c r="AB178" i="21"/>
  <c r="AN178" i="21"/>
  <c r="AF178" i="21"/>
  <c r="AN181" i="21"/>
  <c r="AB181" i="21"/>
  <c r="AF181" i="21"/>
  <c r="X181" i="21"/>
  <c r="AJ181" i="21"/>
  <c r="P163" i="22"/>
  <c r="T163" i="22"/>
  <c r="L163" i="22"/>
  <c r="AB163" i="22"/>
  <c r="X163" i="22"/>
  <c r="T175" i="22"/>
  <c r="AB175" i="22"/>
  <c r="P175" i="22"/>
  <c r="L175" i="22"/>
  <c r="X175" i="22"/>
  <c r="AJ184" i="21"/>
  <c r="X184" i="21"/>
  <c r="AF184" i="21"/>
  <c r="AB184" i="21"/>
  <c r="AN184" i="21"/>
  <c r="AJ187" i="21"/>
  <c r="AF187" i="21"/>
  <c r="AB187" i="21"/>
  <c r="X187" i="21"/>
  <c r="AN187" i="21"/>
  <c r="AJ190" i="21"/>
  <c r="X190" i="21"/>
  <c r="AF190" i="21"/>
  <c r="AB190" i="21"/>
  <c r="AN190" i="21"/>
  <c r="AF193" i="21"/>
  <c r="AN193" i="21"/>
  <c r="AB193" i="21"/>
  <c r="X193" i="21"/>
  <c r="AJ193" i="21"/>
  <c r="AN196" i="21"/>
  <c r="AB196" i="21"/>
  <c r="AJ196" i="21"/>
  <c r="X196" i="21"/>
  <c r="AF196" i="21"/>
  <c r="AJ199" i="21"/>
  <c r="X199" i="21"/>
  <c r="AF199" i="21"/>
  <c r="AN199" i="21"/>
  <c r="AB199" i="21"/>
  <c r="AJ202" i="21"/>
  <c r="X202" i="21"/>
  <c r="AF202" i="21"/>
  <c r="AN202" i="21"/>
  <c r="AB202" i="21"/>
  <c r="AF205" i="21"/>
  <c r="AN205" i="21"/>
  <c r="AB205" i="21"/>
  <c r="X205" i="21"/>
  <c r="AJ205" i="21"/>
  <c r="AB184" i="22"/>
  <c r="L184" i="22"/>
  <c r="X184" i="22"/>
  <c r="T184" i="22"/>
  <c r="P184" i="22"/>
  <c r="T196" i="22"/>
  <c r="AB196" i="22"/>
  <c r="P196" i="22"/>
  <c r="L196" i="22"/>
  <c r="X196" i="22"/>
  <c r="AN208" i="21"/>
  <c r="AB208" i="21"/>
  <c r="AJ208" i="21"/>
  <c r="X208" i="21"/>
  <c r="AF208" i="21"/>
  <c r="AJ211" i="21"/>
  <c r="X211" i="21"/>
  <c r="AF211" i="21"/>
  <c r="AB211" i="21"/>
  <c r="AN211" i="21"/>
  <c r="AJ214" i="21"/>
  <c r="X214" i="21"/>
  <c r="AF214" i="21"/>
  <c r="AB214" i="21"/>
  <c r="AN214" i="21"/>
  <c r="AF217" i="21"/>
  <c r="AN217" i="21"/>
  <c r="AB217" i="21"/>
  <c r="AJ217" i="21"/>
  <c r="X217" i="21"/>
  <c r="AN220" i="21"/>
  <c r="AB220" i="21"/>
  <c r="AJ220" i="21"/>
  <c r="X220" i="21"/>
  <c r="AF220" i="21"/>
  <c r="AJ223" i="21"/>
  <c r="X223" i="21"/>
  <c r="AF223" i="21"/>
  <c r="AN223" i="21"/>
  <c r="AB223" i="21"/>
  <c r="AJ226" i="21"/>
  <c r="X226" i="21"/>
  <c r="AF226" i="21"/>
  <c r="AN226" i="21"/>
  <c r="AB226" i="21"/>
  <c r="AF229" i="21"/>
  <c r="AN229" i="21"/>
  <c r="AB229" i="21"/>
  <c r="AJ229" i="21"/>
  <c r="X229" i="21"/>
  <c r="AN232" i="21"/>
  <c r="AB232" i="21"/>
  <c r="AJ232" i="21"/>
  <c r="X232" i="21"/>
  <c r="AF232" i="21"/>
  <c r="X205" i="22"/>
  <c r="L205" i="22"/>
  <c r="T205" i="22"/>
  <c r="P205" i="22"/>
  <c r="AB205" i="22"/>
  <c r="X217" i="22"/>
  <c r="L217" i="22"/>
  <c r="T217" i="22"/>
  <c r="AB217" i="22"/>
  <c r="P217" i="22"/>
  <c r="AJ235" i="21"/>
  <c r="X235" i="21"/>
  <c r="AF235" i="21"/>
  <c r="AN235" i="21"/>
  <c r="AB235" i="21"/>
  <c r="AN238" i="21"/>
  <c r="AB238" i="21"/>
  <c r="AF238" i="21"/>
  <c r="X238" i="21"/>
  <c r="AJ238" i="21"/>
  <c r="AJ241" i="21"/>
  <c r="AF241" i="21"/>
  <c r="AB241" i="21"/>
  <c r="AN241" i="21"/>
  <c r="X241" i="21"/>
  <c r="AB244" i="21"/>
  <c r="AN244" i="21"/>
  <c r="X244" i="21"/>
  <c r="AJ244" i="21"/>
  <c r="AF244" i="21"/>
  <c r="AF247" i="21"/>
  <c r="AJ247" i="21"/>
  <c r="AB247" i="21"/>
  <c r="AN247" i="21"/>
  <c r="X247" i="21"/>
  <c r="AN250" i="21"/>
  <c r="AB250" i="21"/>
  <c r="X250" i="21"/>
  <c r="AJ250" i="21"/>
  <c r="AF250" i="21"/>
  <c r="AF253" i="21"/>
  <c r="AB253" i="21"/>
  <c r="AN253" i="21"/>
  <c r="X253" i="21"/>
  <c r="AJ253" i="21"/>
  <c r="AN256" i="21"/>
  <c r="AB256" i="21"/>
  <c r="AJ256" i="21"/>
  <c r="X256" i="21"/>
  <c r="AF256" i="21"/>
  <c r="AB238" i="22"/>
  <c r="L238" i="22"/>
  <c r="X238" i="22"/>
  <c r="T238" i="22"/>
  <c r="P238" i="22"/>
  <c r="AB250" i="22"/>
  <c r="P250" i="22"/>
  <c r="L250" i="22"/>
  <c r="X250" i="22"/>
  <c r="T250" i="22"/>
  <c r="AF259" i="21"/>
  <c r="AB259" i="21"/>
  <c r="X259" i="21"/>
  <c r="AN259" i="21"/>
  <c r="AJ259" i="21"/>
  <c r="AN262" i="21"/>
  <c r="AB262" i="21"/>
  <c r="AF262" i="21"/>
  <c r="X262" i="21"/>
  <c r="AJ262" i="21"/>
  <c r="AJ265" i="21"/>
  <c r="X265" i="21"/>
  <c r="AB265" i="21"/>
  <c r="AN265" i="21"/>
  <c r="AF265" i="21"/>
  <c r="AN268" i="21"/>
  <c r="AB268" i="21"/>
  <c r="AJ268" i="21"/>
  <c r="X268" i="21"/>
  <c r="AF268" i="21"/>
  <c r="AJ271" i="21"/>
  <c r="X271" i="21"/>
  <c r="AF271" i="21"/>
  <c r="AN271" i="21"/>
  <c r="AB271" i="21"/>
  <c r="AF274" i="21"/>
  <c r="AN274" i="21"/>
  <c r="AB274" i="21"/>
  <c r="X274" i="21"/>
  <c r="AJ274" i="21"/>
  <c r="AN277" i="21"/>
  <c r="AB277" i="21"/>
  <c r="AJ277" i="21"/>
  <c r="X277" i="21"/>
  <c r="AF277" i="21"/>
  <c r="AN280" i="21"/>
  <c r="AB280" i="21"/>
  <c r="AJ280" i="21"/>
  <c r="X280" i="21"/>
  <c r="AF280" i="21"/>
  <c r="C62" i="11"/>
  <c r="O62" i="11"/>
  <c r="CT66" i="11"/>
  <c r="T259" i="22"/>
  <c r="AB259" i="22"/>
  <c r="P259" i="22"/>
  <c r="X259" i="22"/>
  <c r="L259" i="22"/>
  <c r="T271" i="22"/>
  <c r="AB271" i="22"/>
  <c r="P271" i="22"/>
  <c r="X271" i="22"/>
  <c r="L271" i="22"/>
  <c r="AJ283" i="21"/>
  <c r="X283" i="21"/>
  <c r="AF283" i="21"/>
  <c r="AB283" i="21"/>
  <c r="AN283" i="21"/>
  <c r="Q38" i="12"/>
  <c r="Q62" i="12" s="1"/>
  <c r="U62" i="12" s="1"/>
  <c r="AF286" i="21"/>
  <c r="AN286" i="21"/>
  <c r="AB286" i="21"/>
  <c r="AJ286" i="21"/>
  <c r="X286" i="21"/>
  <c r="AN289" i="21"/>
  <c r="AB289" i="21"/>
  <c r="AJ289" i="21"/>
  <c r="X289" i="21"/>
  <c r="AF289" i="21"/>
  <c r="AN292" i="21"/>
  <c r="AB292" i="21"/>
  <c r="AJ292" i="21"/>
  <c r="X292" i="21"/>
  <c r="AF292" i="21"/>
  <c r="AJ295" i="21"/>
  <c r="X295" i="21"/>
  <c r="AF295" i="21"/>
  <c r="AN295" i="21"/>
  <c r="AB295" i="21"/>
  <c r="AF298" i="21"/>
  <c r="AN298" i="21"/>
  <c r="AB298" i="21"/>
  <c r="AJ298" i="21"/>
  <c r="X298" i="21"/>
  <c r="AN301" i="21"/>
  <c r="AB301" i="21"/>
  <c r="AJ301" i="21"/>
  <c r="X301" i="21"/>
  <c r="AF301" i="21"/>
  <c r="AN304" i="21"/>
  <c r="AB304" i="21"/>
  <c r="AJ304" i="21"/>
  <c r="X304" i="21"/>
  <c r="AF304" i="21"/>
  <c r="AJ307" i="21"/>
  <c r="X307" i="21"/>
  <c r="AF307" i="21"/>
  <c r="AN307" i="21"/>
  <c r="AB307" i="21"/>
  <c r="G62" i="12"/>
  <c r="P280" i="22"/>
  <c r="AB280" i="22"/>
  <c r="L280" i="22"/>
  <c r="X280" i="22"/>
  <c r="T280" i="22"/>
  <c r="X292" i="22"/>
  <c r="L292" i="22"/>
  <c r="T292" i="22"/>
  <c r="P292" i="22"/>
  <c r="AB292" i="22"/>
  <c r="AF310" i="21"/>
  <c r="AN310" i="21"/>
  <c r="AB310" i="21"/>
  <c r="X310" i="21"/>
  <c r="AJ310" i="21"/>
  <c r="AF313" i="21"/>
  <c r="X313" i="21"/>
  <c r="AJ313" i="21"/>
  <c r="AN313" i="21"/>
  <c r="AB313" i="21"/>
  <c r="AN316" i="21"/>
  <c r="AB316" i="21"/>
  <c r="AJ316" i="21"/>
  <c r="AF316" i="21"/>
  <c r="X316" i="21"/>
  <c r="AJ319" i="21"/>
  <c r="X319" i="21"/>
  <c r="AN319" i="21"/>
  <c r="AF319" i="21"/>
  <c r="AB319" i="21"/>
  <c r="AB322" i="21"/>
  <c r="AN322" i="21"/>
  <c r="X322" i="21"/>
  <c r="AJ322" i="21"/>
  <c r="AF322" i="21"/>
  <c r="AF325" i="21"/>
  <c r="AB325" i="21"/>
  <c r="AN325" i="21"/>
  <c r="X325" i="21"/>
  <c r="AJ325" i="21"/>
  <c r="AN328" i="21"/>
  <c r="AB328" i="21"/>
  <c r="AJ328" i="21"/>
  <c r="AF328" i="21"/>
  <c r="X328" i="21"/>
  <c r="AJ331" i="21"/>
  <c r="X331" i="21"/>
  <c r="AF331" i="21"/>
  <c r="AB331" i="21"/>
  <c r="AN331" i="21"/>
  <c r="K62" i="13"/>
  <c r="X313" i="22"/>
  <c r="L313" i="22"/>
  <c r="T313" i="22"/>
  <c r="P313" i="22"/>
  <c r="AB313" i="22"/>
  <c r="X325" i="22"/>
  <c r="L325" i="22"/>
  <c r="T325" i="22"/>
  <c r="P325" i="22"/>
  <c r="AB325" i="22"/>
  <c r="AJ334" i="21"/>
  <c r="X334" i="21"/>
  <c r="AF334" i="21"/>
  <c r="AB334" i="21"/>
  <c r="AN334" i="21"/>
  <c r="AJ337" i="21"/>
  <c r="X337" i="21"/>
  <c r="AF337" i="21"/>
  <c r="AN337" i="21"/>
  <c r="AB337" i="21"/>
  <c r="AF340" i="21"/>
  <c r="AN340" i="21"/>
  <c r="AB340" i="21"/>
  <c r="X340" i="21"/>
  <c r="AJ340" i="21"/>
  <c r="AN343" i="21"/>
  <c r="AB343" i="21"/>
  <c r="AJ343" i="21"/>
  <c r="X343" i="21"/>
  <c r="AF343" i="21"/>
  <c r="AN346" i="21"/>
  <c r="AB346" i="21"/>
  <c r="AJ346" i="21"/>
  <c r="X346" i="21"/>
  <c r="AF346" i="21"/>
  <c r="AJ349" i="21"/>
  <c r="X349" i="21"/>
  <c r="AF349" i="21"/>
  <c r="AB349" i="21"/>
  <c r="AN349" i="21"/>
  <c r="AF352" i="21"/>
  <c r="AN352" i="21"/>
  <c r="AB352" i="21"/>
  <c r="AJ352" i="21"/>
  <c r="X352" i="21"/>
  <c r="AN355" i="21"/>
  <c r="AB355" i="21"/>
  <c r="AJ355" i="21"/>
  <c r="X355" i="21"/>
  <c r="AF355" i="21"/>
  <c r="C62" i="14"/>
  <c r="O62" i="14"/>
  <c r="CT66" i="14"/>
  <c r="AB334" i="22"/>
  <c r="P334" i="22"/>
  <c r="X334" i="22"/>
  <c r="T334" i="22"/>
  <c r="L334" i="22"/>
  <c r="T346" i="22"/>
  <c r="P346" i="22"/>
  <c r="X346" i="22"/>
  <c r="AB346" i="22"/>
  <c r="L346" i="22"/>
  <c r="AN358" i="21"/>
  <c r="AB358" i="21"/>
  <c r="AJ358" i="21"/>
  <c r="X358" i="21"/>
  <c r="AF358" i="21"/>
  <c r="AJ361" i="21"/>
  <c r="X361" i="21"/>
  <c r="AF361" i="21"/>
  <c r="AN361" i="21"/>
  <c r="AB361" i="21"/>
  <c r="AF364" i="21"/>
  <c r="AN364" i="21"/>
  <c r="AB364" i="21"/>
  <c r="AJ364" i="21"/>
  <c r="X364" i="21"/>
  <c r="AN367" i="21"/>
  <c r="AB367" i="21"/>
  <c r="AJ367" i="21"/>
  <c r="X367" i="21"/>
  <c r="AF367" i="21"/>
  <c r="AN370" i="21"/>
  <c r="AB370" i="21"/>
  <c r="AJ370" i="21"/>
  <c r="X370" i="21"/>
  <c r="AF370" i="21"/>
  <c r="AJ373" i="21"/>
  <c r="X373" i="21"/>
  <c r="AF373" i="21"/>
  <c r="AN373" i="21"/>
  <c r="AB373" i="21"/>
  <c r="AF376" i="21"/>
  <c r="AN376" i="21"/>
  <c r="AB376" i="21"/>
  <c r="X376" i="21"/>
  <c r="AJ376" i="21"/>
  <c r="AB379" i="21"/>
  <c r="AN379" i="21"/>
  <c r="X379" i="21"/>
  <c r="AJ379" i="21"/>
  <c r="AF379" i="21"/>
  <c r="AJ382" i="21"/>
  <c r="X382" i="21"/>
  <c r="AF382" i="21"/>
  <c r="AB382" i="21"/>
  <c r="AN382" i="21"/>
  <c r="G62" i="15"/>
  <c r="T355" i="22"/>
  <c r="L355" i="22"/>
  <c r="AB355" i="22"/>
  <c r="P355" i="22"/>
  <c r="X355" i="22"/>
  <c r="T367" i="22"/>
  <c r="AB367" i="22"/>
  <c r="P367" i="22"/>
  <c r="X367" i="22"/>
  <c r="L367" i="22"/>
  <c r="AF385" i="21"/>
  <c r="AJ385" i="21"/>
  <c r="AB385" i="21"/>
  <c r="AN385" i="21"/>
  <c r="X385" i="21"/>
  <c r="AF388" i="21"/>
  <c r="AN388" i="21"/>
  <c r="AB388" i="21"/>
  <c r="X388" i="21"/>
  <c r="AJ388" i="21"/>
  <c r="AN391" i="21"/>
  <c r="AB391" i="21"/>
  <c r="AJ391" i="21"/>
  <c r="X391" i="21"/>
  <c r="AF391" i="21"/>
  <c r="AJ394" i="21"/>
  <c r="X394" i="21"/>
  <c r="AF394" i="21"/>
  <c r="AB394" i="21"/>
  <c r="AN394" i="21"/>
  <c r="AF397" i="21"/>
  <c r="AN397" i="21"/>
  <c r="AJ397" i="21"/>
  <c r="AB397" i="21"/>
  <c r="X397" i="21"/>
  <c r="AF400" i="21"/>
  <c r="AN400" i="21"/>
  <c r="AB400" i="21"/>
  <c r="AJ400" i="21"/>
  <c r="X400" i="21"/>
  <c r="AN403" i="21"/>
  <c r="AB403" i="21"/>
  <c r="AJ403" i="21"/>
  <c r="X403" i="21"/>
  <c r="AF403" i="21"/>
  <c r="AJ406" i="21"/>
  <c r="X406" i="21"/>
  <c r="AF406" i="21"/>
  <c r="AN406" i="21"/>
  <c r="AB406" i="21"/>
  <c r="K62" i="16"/>
  <c r="X388" i="22"/>
  <c r="T388" i="22"/>
  <c r="P388" i="22"/>
  <c r="L388" i="22"/>
  <c r="AB388" i="22"/>
  <c r="AB400" i="22"/>
  <c r="T400" i="22"/>
  <c r="P400" i="22"/>
  <c r="X400" i="22"/>
  <c r="L400" i="22"/>
  <c r="AF409" i="21"/>
  <c r="AB409" i="21"/>
  <c r="X409" i="21"/>
  <c r="AJ409" i="21"/>
  <c r="AN409" i="21"/>
  <c r="AF412" i="21"/>
  <c r="AN412" i="21"/>
  <c r="AB412" i="21"/>
  <c r="AJ412" i="21"/>
  <c r="X412" i="21"/>
  <c r="AN415" i="21"/>
  <c r="AB415" i="21"/>
  <c r="AJ415" i="21"/>
  <c r="X415" i="21"/>
  <c r="AF415" i="21"/>
  <c r="AJ418" i="21"/>
  <c r="X418" i="21"/>
  <c r="AF418" i="21"/>
  <c r="AN418" i="21"/>
  <c r="AB418" i="21"/>
  <c r="AF421" i="21"/>
  <c r="AN421" i="21"/>
  <c r="AJ421" i="21"/>
  <c r="AB421" i="21"/>
  <c r="X421" i="21"/>
  <c r="AF424" i="21"/>
  <c r="AN424" i="21"/>
  <c r="AB424" i="21"/>
  <c r="X424" i="21"/>
  <c r="AJ424" i="21"/>
  <c r="AJ427" i="21"/>
  <c r="X427" i="21"/>
  <c r="AB427" i="21"/>
  <c r="AN427" i="21"/>
  <c r="AF427" i="21"/>
  <c r="AF430" i="21"/>
  <c r="X430" i="21"/>
  <c r="AJ430" i="21"/>
  <c r="AB430" i="21"/>
  <c r="AN430" i="21"/>
  <c r="C62" i="17"/>
  <c r="O62" i="17"/>
  <c r="CT66" i="17"/>
  <c r="X409" i="22"/>
  <c r="L409" i="22"/>
  <c r="P409" i="22"/>
  <c r="AB409" i="22"/>
  <c r="T409" i="22"/>
  <c r="X421" i="22"/>
  <c r="L421" i="22"/>
  <c r="T421" i="22"/>
  <c r="P421" i="22"/>
  <c r="AB421" i="22"/>
  <c r="AB433" i="21"/>
  <c r="AN433" i="21"/>
  <c r="X433" i="21"/>
  <c r="AJ433" i="21"/>
  <c r="AF433" i="21"/>
  <c r="AF436" i="21"/>
  <c r="AN436" i="21"/>
  <c r="X436" i="21"/>
  <c r="AJ436" i="21"/>
  <c r="AB436" i="21"/>
  <c r="AJ439" i="21"/>
  <c r="X439" i="21"/>
  <c r="AN439" i="21"/>
  <c r="AB439" i="21"/>
  <c r="AF439" i="21"/>
  <c r="AF442" i="21"/>
  <c r="AB442" i="21"/>
  <c r="AN442" i="21"/>
  <c r="AJ442" i="21"/>
  <c r="X442" i="21"/>
  <c r="X445" i="21"/>
  <c r="AJ445" i="21"/>
  <c r="AF445" i="21"/>
  <c r="AB445" i="21"/>
  <c r="AN445" i="21"/>
  <c r="AB448" i="21"/>
  <c r="AN448" i="21"/>
  <c r="X448" i="21"/>
  <c r="AF448" i="21"/>
  <c r="AJ448" i="21"/>
  <c r="AJ451" i="21"/>
  <c r="X451" i="21"/>
  <c r="AF451" i="21"/>
  <c r="AN451" i="21"/>
  <c r="AB451" i="21"/>
  <c r="AF454" i="21"/>
  <c r="AB454" i="21"/>
  <c r="AN454" i="21"/>
  <c r="X454" i="21"/>
  <c r="AJ454" i="21"/>
  <c r="AF457" i="21"/>
  <c r="AB457" i="21"/>
  <c r="AN457" i="21"/>
  <c r="X457" i="21"/>
  <c r="AJ457" i="21"/>
  <c r="G62" i="18"/>
  <c r="AB430" i="22"/>
  <c r="P430" i="22"/>
  <c r="L430" i="22"/>
  <c r="X430" i="22"/>
  <c r="T430" i="22"/>
  <c r="AB442" i="22"/>
  <c r="P442" i="22"/>
  <c r="X442" i="22"/>
  <c r="T442" i="22"/>
  <c r="L442" i="22"/>
  <c r="AN460" i="21"/>
  <c r="X460" i="21"/>
  <c r="AJ460" i="21"/>
  <c r="AB460" i="21"/>
  <c r="AF460" i="21"/>
  <c r="AN463" i="21"/>
  <c r="AB463" i="21"/>
  <c r="AJ463" i="21"/>
  <c r="X463" i="21"/>
  <c r="AF463" i="21"/>
  <c r="AF466" i="21"/>
  <c r="AB466" i="21"/>
  <c r="X466" i="21"/>
  <c r="AN466" i="21"/>
  <c r="AJ466" i="21"/>
  <c r="AF469" i="21"/>
  <c r="AN469" i="21"/>
  <c r="AB469" i="21"/>
  <c r="AJ469" i="21"/>
  <c r="X469" i="21"/>
  <c r="AN472" i="21"/>
  <c r="AB472" i="21"/>
  <c r="AJ472" i="21"/>
  <c r="AF472" i="21"/>
  <c r="X472" i="21"/>
  <c r="AN475" i="21"/>
  <c r="AB475" i="21"/>
  <c r="AJ475" i="21"/>
  <c r="X475" i="21"/>
  <c r="AF475" i="21"/>
  <c r="AJ478" i="21"/>
  <c r="X478" i="21"/>
  <c r="AF478" i="21"/>
  <c r="AN478" i="21"/>
  <c r="AB478" i="21"/>
  <c r="AF481" i="21"/>
  <c r="AN481" i="21"/>
  <c r="AB481" i="21"/>
  <c r="X481" i="21"/>
  <c r="AJ481" i="21"/>
  <c r="K62" i="19"/>
  <c r="P463" i="22"/>
  <c r="T463" i="22"/>
  <c r="X463" i="22"/>
  <c r="AB463" i="22"/>
  <c r="L463" i="22"/>
  <c r="X475" i="22"/>
  <c r="T475" i="22"/>
  <c r="AB475" i="22"/>
  <c r="P475" i="22"/>
  <c r="L475" i="22"/>
  <c r="AN484" i="21"/>
  <c r="AB484" i="21"/>
  <c r="AJ484" i="21"/>
  <c r="AF484" i="21"/>
  <c r="X484" i="21"/>
  <c r="AN487" i="21"/>
  <c r="AB487" i="21"/>
  <c r="AJ487" i="21"/>
  <c r="X487" i="21"/>
  <c r="AF487" i="21"/>
  <c r="AJ490" i="21"/>
  <c r="X490" i="21"/>
  <c r="AF490" i="21"/>
  <c r="AN490" i="21"/>
  <c r="AB490" i="21"/>
  <c r="AF493" i="21"/>
  <c r="AN493" i="21"/>
  <c r="AB493" i="21"/>
  <c r="AJ493" i="21"/>
  <c r="X493" i="21"/>
  <c r="AN496" i="21"/>
  <c r="AB496" i="21"/>
  <c r="X496" i="21"/>
  <c r="AJ496" i="21"/>
  <c r="AF496" i="21"/>
  <c r="AF499" i="21"/>
  <c r="AB499" i="21"/>
  <c r="X499" i="21"/>
  <c r="AN499" i="21"/>
  <c r="AJ499" i="21"/>
  <c r="AN502" i="21"/>
  <c r="X502" i="21"/>
  <c r="AJ502" i="21"/>
  <c r="AF502" i="21"/>
  <c r="AB502" i="21"/>
  <c r="AF505" i="21"/>
  <c r="AB505" i="21"/>
  <c r="AN505" i="21"/>
  <c r="AJ505" i="21"/>
  <c r="X505" i="21"/>
  <c r="C62" i="20"/>
  <c r="O62" i="20"/>
  <c r="CT66" i="20"/>
  <c r="T484" i="22"/>
  <c r="AB484" i="22"/>
  <c r="X484" i="22"/>
  <c r="P484" i="22"/>
  <c r="L484" i="22"/>
  <c r="T495" i="22"/>
  <c r="P495" i="22"/>
  <c r="X495" i="22"/>
  <c r="L495" i="22"/>
  <c r="AB495" i="22"/>
  <c r="X65" i="22"/>
  <c r="T65" i="22"/>
  <c r="P65" i="22"/>
  <c r="L65" i="22"/>
  <c r="AB65" i="22"/>
  <c r="AB77" i="22"/>
  <c r="T77" i="22"/>
  <c r="P77" i="22"/>
  <c r="L77" i="22"/>
  <c r="X77" i="22"/>
  <c r="I5" i="23"/>
  <c r="H5" i="23"/>
  <c r="M62" i="4"/>
  <c r="T86" i="22"/>
  <c r="AB86" i="22"/>
  <c r="P86" i="22"/>
  <c r="X86" i="22"/>
  <c r="L86" i="22"/>
  <c r="T98" i="22"/>
  <c r="AB98" i="22"/>
  <c r="P98" i="22"/>
  <c r="L98" i="22"/>
  <c r="X98" i="22"/>
  <c r="E62" i="5"/>
  <c r="T62" i="5" s="1"/>
  <c r="AB107" i="22"/>
  <c r="P107" i="22"/>
  <c r="T107" i="22"/>
  <c r="X107" i="22"/>
  <c r="L107" i="22"/>
  <c r="AB119" i="22"/>
  <c r="P119" i="22"/>
  <c r="T119" i="22"/>
  <c r="X119" i="22"/>
  <c r="L119" i="22"/>
  <c r="T41" i="6"/>
  <c r="U137" i="21" s="1"/>
  <c r="Y137" i="21" s="1"/>
  <c r="Z137" i="21" s="1"/>
  <c r="AA137" i="21" s="1"/>
  <c r="T44" i="6"/>
  <c r="U140" i="21" s="1"/>
  <c r="Y140" i="21" s="1"/>
  <c r="Z140" i="21" s="1"/>
  <c r="AA140" i="21" s="1"/>
  <c r="T47" i="6"/>
  <c r="U143" i="21" s="1"/>
  <c r="Y143" i="21" s="1"/>
  <c r="Z143" i="21" s="1"/>
  <c r="AA143" i="21" s="1"/>
  <c r="T50" i="6"/>
  <c r="U146" i="21" s="1"/>
  <c r="Y146" i="21" s="1"/>
  <c r="Z146" i="21" s="1"/>
  <c r="AA146" i="21" s="1"/>
  <c r="T53" i="6"/>
  <c r="U149" i="21" s="1"/>
  <c r="Y149" i="21" s="1"/>
  <c r="Z149" i="21" s="1"/>
  <c r="AA149" i="21" s="1"/>
  <c r="T56" i="6"/>
  <c r="U152" i="21" s="1"/>
  <c r="Y152" i="21" s="1"/>
  <c r="Z152" i="21" s="1"/>
  <c r="AA152" i="21" s="1"/>
  <c r="T59" i="6"/>
  <c r="U155" i="21" s="1"/>
  <c r="Y155" i="21" s="1"/>
  <c r="Z155" i="21" s="1"/>
  <c r="AA155" i="21" s="1"/>
  <c r="I62" i="6"/>
  <c r="T128" i="22"/>
  <c r="X128" i="22"/>
  <c r="L128" i="22"/>
  <c r="AB128" i="22"/>
  <c r="P128" i="22"/>
  <c r="X140" i="22"/>
  <c r="L140" i="22"/>
  <c r="T140" i="22"/>
  <c r="P140" i="22"/>
  <c r="AB140" i="22"/>
  <c r="X152" i="22"/>
  <c r="L152" i="22"/>
  <c r="T152" i="22"/>
  <c r="P152" i="22"/>
  <c r="AB152" i="22"/>
  <c r="I8" i="23"/>
  <c r="H8" i="23"/>
  <c r="T37" i="7"/>
  <c r="U158" i="21" s="1"/>
  <c r="Y158" i="21" s="1"/>
  <c r="Z158" i="21" s="1"/>
  <c r="AA158" i="21" s="1"/>
  <c r="T40" i="7"/>
  <c r="U161" i="21" s="1"/>
  <c r="Y161" i="21" s="1"/>
  <c r="Z161" i="21" s="1"/>
  <c r="AA161" i="21" s="1"/>
  <c r="T43" i="7"/>
  <c r="U164" i="21" s="1"/>
  <c r="Y164" i="21" s="1"/>
  <c r="Z164" i="21" s="1"/>
  <c r="AA164" i="21" s="1"/>
  <c r="T46" i="7"/>
  <c r="U167" i="21" s="1"/>
  <c r="Y167" i="21" s="1"/>
  <c r="Z167" i="21" s="1"/>
  <c r="AA167" i="21" s="1"/>
  <c r="T49" i="7"/>
  <c r="U170" i="21" s="1"/>
  <c r="Y170" i="21" s="1"/>
  <c r="Z170" i="21" s="1"/>
  <c r="AA170" i="21" s="1"/>
  <c r="T52" i="7"/>
  <c r="U173" i="21" s="1"/>
  <c r="Y173" i="21" s="1"/>
  <c r="Z173" i="21" s="1"/>
  <c r="AA173" i="21" s="1"/>
  <c r="T55" i="7"/>
  <c r="U176" i="21" s="1"/>
  <c r="Y176" i="21" s="1"/>
  <c r="Z176" i="21" s="1"/>
  <c r="AA176" i="21" s="1"/>
  <c r="T58" i="7"/>
  <c r="U179" i="21" s="1"/>
  <c r="Y179" i="21" s="1"/>
  <c r="Z179" i="21" s="1"/>
  <c r="AA179" i="21" s="1"/>
  <c r="T61" i="7"/>
  <c r="U182" i="21" s="1"/>
  <c r="Y182" i="21" s="1"/>
  <c r="Z182" i="21" s="1"/>
  <c r="AA182" i="21" s="1"/>
  <c r="M62" i="7"/>
  <c r="AB161" i="22"/>
  <c r="X161" i="22"/>
  <c r="T161" i="22"/>
  <c r="P161" i="22"/>
  <c r="L161" i="22"/>
  <c r="AB173" i="22"/>
  <c r="T173" i="22"/>
  <c r="L173" i="22"/>
  <c r="X173" i="22"/>
  <c r="P173" i="22"/>
  <c r="T39" i="8"/>
  <c r="U185" i="21" s="1"/>
  <c r="Y185" i="21" s="1"/>
  <c r="Z185" i="21" s="1"/>
  <c r="AA185" i="21" s="1"/>
  <c r="T42" i="8"/>
  <c r="U188" i="21" s="1"/>
  <c r="Y188" i="21" s="1"/>
  <c r="Z188" i="21" s="1"/>
  <c r="AA188" i="21" s="1"/>
  <c r="T45" i="8"/>
  <c r="U191" i="21" s="1"/>
  <c r="Y191" i="21" s="1"/>
  <c r="Z191" i="21" s="1"/>
  <c r="AA191" i="21" s="1"/>
  <c r="T48" i="8"/>
  <c r="U194" i="21" s="1"/>
  <c r="Y194" i="21" s="1"/>
  <c r="Z194" i="21" s="1"/>
  <c r="AA194" i="21" s="1"/>
  <c r="T51" i="8"/>
  <c r="U197" i="21" s="1"/>
  <c r="Y197" i="21" s="1"/>
  <c r="Z197" i="21" s="1"/>
  <c r="AA197" i="21" s="1"/>
  <c r="T54" i="8"/>
  <c r="U200" i="21" s="1"/>
  <c r="Y200" i="21" s="1"/>
  <c r="Z200" i="21" s="1"/>
  <c r="AA200" i="21" s="1"/>
  <c r="T57" i="8"/>
  <c r="U203" i="21" s="1"/>
  <c r="Y203" i="21" s="1"/>
  <c r="Z203" i="21" s="1"/>
  <c r="AA203" i="21" s="1"/>
  <c r="T60" i="8"/>
  <c r="U206" i="21" s="1"/>
  <c r="Y206" i="21" s="1"/>
  <c r="Z206" i="21" s="1"/>
  <c r="AA206" i="21" s="1"/>
  <c r="E62" i="8"/>
  <c r="T62" i="8" s="1"/>
  <c r="P182" i="22"/>
  <c r="AB182" i="22"/>
  <c r="L182" i="22"/>
  <c r="X182" i="22"/>
  <c r="T182" i="22"/>
  <c r="T194" i="22"/>
  <c r="AB194" i="22"/>
  <c r="P194" i="22"/>
  <c r="X194" i="22"/>
  <c r="L194" i="22"/>
  <c r="T38" i="9"/>
  <c r="U209" i="21" s="1"/>
  <c r="Y209" i="21" s="1"/>
  <c r="Z209" i="21" s="1"/>
  <c r="AA209" i="21" s="1"/>
  <c r="T41" i="9"/>
  <c r="U212" i="21" s="1"/>
  <c r="Y212" i="21" s="1"/>
  <c r="Z212" i="21" s="1"/>
  <c r="AA212" i="21" s="1"/>
  <c r="T44" i="9"/>
  <c r="U215" i="21" s="1"/>
  <c r="Y215" i="21" s="1"/>
  <c r="Z215" i="21" s="1"/>
  <c r="AA215" i="21" s="1"/>
  <c r="T47" i="9"/>
  <c r="U218" i="21" s="1"/>
  <c r="Y218" i="21" s="1"/>
  <c r="Z218" i="21" s="1"/>
  <c r="AA218" i="21" s="1"/>
  <c r="T50" i="9"/>
  <c r="U221" i="21" s="1"/>
  <c r="Y221" i="21" s="1"/>
  <c r="Z221" i="21" s="1"/>
  <c r="AA221" i="21" s="1"/>
  <c r="T53" i="9"/>
  <c r="U224" i="21" s="1"/>
  <c r="Y224" i="21" s="1"/>
  <c r="Z224" i="21" s="1"/>
  <c r="AA224" i="21" s="1"/>
  <c r="T56" i="9"/>
  <c r="U227" i="21" s="1"/>
  <c r="Y227" i="21" s="1"/>
  <c r="Z227" i="21" s="1"/>
  <c r="AA227" i="21" s="1"/>
  <c r="T59" i="9"/>
  <c r="U230" i="21" s="1"/>
  <c r="Y230" i="21" s="1"/>
  <c r="Z230" i="21" s="1"/>
  <c r="AA230" i="21" s="1"/>
  <c r="I62" i="9"/>
  <c r="X203" i="22"/>
  <c r="L203" i="22"/>
  <c r="T203" i="22"/>
  <c r="P203" i="22"/>
  <c r="AB203" i="22"/>
  <c r="CX76" i="9"/>
  <c r="J213" i="22" s="1"/>
  <c r="M213" i="22" s="1"/>
  <c r="N213" i="22" s="1"/>
  <c r="O213" i="22" s="1"/>
  <c r="X215" i="22"/>
  <c r="L215" i="22"/>
  <c r="T215" i="22"/>
  <c r="AB215" i="22"/>
  <c r="P215" i="22"/>
  <c r="CX88" i="9"/>
  <c r="J225" i="22" s="1"/>
  <c r="M225" i="22" s="1"/>
  <c r="N225" i="22" s="1"/>
  <c r="O225" i="22" s="1"/>
  <c r="AB227" i="22"/>
  <c r="L227" i="22"/>
  <c r="X227" i="22"/>
  <c r="T227" i="22"/>
  <c r="P227" i="22"/>
  <c r="I11" i="23"/>
  <c r="H11" i="23"/>
  <c r="T37" i="10"/>
  <c r="U233" i="21" s="1"/>
  <c r="Y233" i="21" s="1"/>
  <c r="Z233" i="21" s="1"/>
  <c r="AA233" i="21" s="1"/>
  <c r="T40" i="10"/>
  <c r="U236" i="21" s="1"/>
  <c r="Y236" i="21" s="1"/>
  <c r="Z236" i="21" s="1"/>
  <c r="AA236" i="21" s="1"/>
  <c r="T43" i="10"/>
  <c r="U239" i="21" s="1"/>
  <c r="Y239" i="21" s="1"/>
  <c r="Z239" i="21" s="1"/>
  <c r="AA239" i="21" s="1"/>
  <c r="T46" i="10"/>
  <c r="U242" i="21" s="1"/>
  <c r="Y242" i="21" s="1"/>
  <c r="Z242" i="21" s="1"/>
  <c r="AA242" i="21" s="1"/>
  <c r="T49" i="10"/>
  <c r="U245" i="21" s="1"/>
  <c r="Y245" i="21" s="1"/>
  <c r="Z245" i="21" s="1"/>
  <c r="AA245" i="21" s="1"/>
  <c r="T52" i="10"/>
  <c r="U248" i="21" s="1"/>
  <c r="Y248" i="21" s="1"/>
  <c r="Z248" i="21" s="1"/>
  <c r="AA248" i="21" s="1"/>
  <c r="T55" i="10"/>
  <c r="U251" i="21" s="1"/>
  <c r="Y251" i="21" s="1"/>
  <c r="Z251" i="21" s="1"/>
  <c r="AA251" i="21" s="1"/>
  <c r="T58" i="10"/>
  <c r="U254" i="21" s="1"/>
  <c r="Y254" i="21" s="1"/>
  <c r="Z254" i="21" s="1"/>
  <c r="AA254" i="21" s="1"/>
  <c r="T61" i="10"/>
  <c r="U257" i="21" s="1"/>
  <c r="Y257" i="21" s="1"/>
  <c r="Z257" i="21" s="1"/>
  <c r="AA257" i="21" s="1"/>
  <c r="M62" i="10"/>
  <c r="CX72" i="10"/>
  <c r="J234" i="22" s="1"/>
  <c r="M234" i="22" s="1"/>
  <c r="N234" i="22" s="1"/>
  <c r="O234" i="22" s="1"/>
  <c r="P236" i="22"/>
  <c r="AB236" i="22"/>
  <c r="L236" i="22"/>
  <c r="X236" i="22"/>
  <c r="T236" i="22"/>
  <c r="CX84" i="10"/>
  <c r="J246" i="22" s="1"/>
  <c r="M246" i="22" s="1"/>
  <c r="N246" i="22" s="1"/>
  <c r="O246" i="22" s="1"/>
  <c r="AB248" i="22"/>
  <c r="P248" i="22"/>
  <c r="X248" i="22"/>
  <c r="T248" i="22"/>
  <c r="L248" i="22"/>
  <c r="T39" i="11"/>
  <c r="U260" i="21" s="1"/>
  <c r="Y260" i="21" s="1"/>
  <c r="Z260" i="21" s="1"/>
  <c r="AA260" i="21" s="1"/>
  <c r="T42" i="11"/>
  <c r="U263" i="21" s="1"/>
  <c r="Y263" i="21" s="1"/>
  <c r="Z263" i="21" s="1"/>
  <c r="AA263" i="21" s="1"/>
  <c r="T45" i="11"/>
  <c r="U266" i="21" s="1"/>
  <c r="Y266" i="21" s="1"/>
  <c r="Z266" i="21" s="1"/>
  <c r="AA266" i="21" s="1"/>
  <c r="T48" i="11"/>
  <c r="U269" i="21" s="1"/>
  <c r="Y269" i="21" s="1"/>
  <c r="Z269" i="21" s="1"/>
  <c r="AA269" i="21" s="1"/>
  <c r="T51" i="11"/>
  <c r="U272" i="21" s="1"/>
  <c r="Y272" i="21" s="1"/>
  <c r="Z272" i="21" s="1"/>
  <c r="AA272" i="21" s="1"/>
  <c r="T54" i="11"/>
  <c r="U275" i="21" s="1"/>
  <c r="Y275" i="21" s="1"/>
  <c r="Z275" i="21" s="1"/>
  <c r="AA275" i="21" s="1"/>
  <c r="T57" i="11"/>
  <c r="U278" i="21" s="1"/>
  <c r="Y278" i="21" s="1"/>
  <c r="Z278" i="21" s="1"/>
  <c r="AA278" i="21" s="1"/>
  <c r="T60" i="11"/>
  <c r="U281" i="21" s="1"/>
  <c r="Y281" i="21" s="1"/>
  <c r="Z281" i="21" s="1"/>
  <c r="AA281" i="21" s="1"/>
  <c r="E62" i="11"/>
  <c r="CX68" i="11"/>
  <c r="J255" i="22" s="1"/>
  <c r="M255" i="22" s="1"/>
  <c r="N255" i="22" s="1"/>
  <c r="O255" i="22" s="1"/>
  <c r="T257" i="22"/>
  <c r="AB257" i="22"/>
  <c r="P257" i="22"/>
  <c r="L257" i="22"/>
  <c r="X257" i="22"/>
  <c r="CX80" i="11"/>
  <c r="J267" i="22" s="1"/>
  <c r="M267" i="22" s="1"/>
  <c r="N267" i="22" s="1"/>
  <c r="O267" i="22" s="1"/>
  <c r="T269" i="22"/>
  <c r="AB269" i="22"/>
  <c r="P269" i="22"/>
  <c r="L269" i="22"/>
  <c r="X269" i="22"/>
  <c r="T38" i="12"/>
  <c r="U284" i="21" s="1"/>
  <c r="Y284" i="21" s="1"/>
  <c r="Z284" i="21" s="1"/>
  <c r="AA284" i="21" s="1"/>
  <c r="T41" i="12"/>
  <c r="U287" i="21" s="1"/>
  <c r="Y287" i="21" s="1"/>
  <c r="Z287" i="21" s="1"/>
  <c r="AA287" i="21" s="1"/>
  <c r="T44" i="12"/>
  <c r="U290" i="21" s="1"/>
  <c r="Y290" i="21" s="1"/>
  <c r="Z290" i="21" s="1"/>
  <c r="AA290" i="21" s="1"/>
  <c r="T47" i="12"/>
  <c r="U293" i="21" s="1"/>
  <c r="Y293" i="21" s="1"/>
  <c r="Z293" i="21" s="1"/>
  <c r="AA293" i="21" s="1"/>
  <c r="T50" i="12"/>
  <c r="U296" i="21" s="1"/>
  <c r="Y296" i="21" s="1"/>
  <c r="Z296" i="21" s="1"/>
  <c r="AA296" i="21" s="1"/>
  <c r="T53" i="12"/>
  <c r="U299" i="21" s="1"/>
  <c r="Y299" i="21" s="1"/>
  <c r="Z299" i="21" s="1"/>
  <c r="AA299" i="21" s="1"/>
  <c r="T56" i="12"/>
  <c r="U302" i="21" s="1"/>
  <c r="Y302" i="21" s="1"/>
  <c r="Z302" i="21" s="1"/>
  <c r="AA302" i="21" s="1"/>
  <c r="T59" i="12"/>
  <c r="U305" i="21" s="1"/>
  <c r="Y305" i="21" s="1"/>
  <c r="Z305" i="21" s="1"/>
  <c r="AA305" i="21" s="1"/>
  <c r="I62" i="12"/>
  <c r="P278" i="22"/>
  <c r="AB278" i="22"/>
  <c r="L278" i="22"/>
  <c r="X278" i="22"/>
  <c r="T278" i="22"/>
  <c r="CX76" i="12"/>
  <c r="J288" i="22" s="1"/>
  <c r="M288" i="22" s="1"/>
  <c r="N288" i="22" s="1"/>
  <c r="O288" i="22" s="1"/>
  <c r="X290" i="22"/>
  <c r="L290" i="22"/>
  <c r="T290" i="22"/>
  <c r="P290" i="22"/>
  <c r="AB290" i="22"/>
  <c r="CX88" i="12"/>
  <c r="J300" i="22" s="1"/>
  <c r="M300" i="22" s="1"/>
  <c r="N300" i="22" s="1"/>
  <c r="O300" i="22" s="1"/>
  <c r="X302" i="22"/>
  <c r="L302" i="22"/>
  <c r="AB302" i="22"/>
  <c r="T302" i="22"/>
  <c r="P302" i="22"/>
  <c r="I14" i="23"/>
  <c r="H14" i="23"/>
  <c r="T37" i="13"/>
  <c r="U308" i="21" s="1"/>
  <c r="Y308" i="21" s="1"/>
  <c r="Z308" i="21" s="1"/>
  <c r="AA308" i="21" s="1"/>
  <c r="T40" i="13"/>
  <c r="U311" i="21" s="1"/>
  <c r="Y311" i="21" s="1"/>
  <c r="Z311" i="21" s="1"/>
  <c r="AA311" i="21" s="1"/>
  <c r="T43" i="13"/>
  <c r="U314" i="21" s="1"/>
  <c r="Y314" i="21" s="1"/>
  <c r="Z314" i="21" s="1"/>
  <c r="AA314" i="21" s="1"/>
  <c r="T46" i="13"/>
  <c r="U317" i="21" s="1"/>
  <c r="Y317" i="21" s="1"/>
  <c r="Z317" i="21" s="1"/>
  <c r="AA317" i="21" s="1"/>
  <c r="T49" i="13"/>
  <c r="U320" i="21" s="1"/>
  <c r="Y320" i="21" s="1"/>
  <c r="Z320" i="21" s="1"/>
  <c r="AA320" i="21" s="1"/>
  <c r="T52" i="13"/>
  <c r="U323" i="21" s="1"/>
  <c r="Y323" i="21" s="1"/>
  <c r="Z323" i="21" s="1"/>
  <c r="AA323" i="21" s="1"/>
  <c r="T55" i="13"/>
  <c r="U326" i="21" s="1"/>
  <c r="Y326" i="21" s="1"/>
  <c r="Z326" i="21" s="1"/>
  <c r="AA326" i="21" s="1"/>
  <c r="T58" i="13"/>
  <c r="U329" i="21" s="1"/>
  <c r="Y329" i="21" s="1"/>
  <c r="Z329" i="21" s="1"/>
  <c r="AA329" i="21" s="1"/>
  <c r="T61" i="13"/>
  <c r="U332" i="21" s="1"/>
  <c r="Y332" i="21" s="1"/>
  <c r="Z332" i="21" s="1"/>
  <c r="AA332" i="21" s="1"/>
  <c r="CX72" i="13"/>
  <c r="J309" i="22" s="1"/>
  <c r="M309" i="22" s="1"/>
  <c r="N309" i="22" s="1"/>
  <c r="O309" i="22" s="1"/>
  <c r="X311" i="22"/>
  <c r="L311" i="22"/>
  <c r="T311" i="22"/>
  <c r="P311" i="22"/>
  <c r="AB311" i="22"/>
  <c r="CX84" i="13"/>
  <c r="J321" i="22" s="1"/>
  <c r="M321" i="22" s="1"/>
  <c r="N321" i="22" s="1"/>
  <c r="O321" i="22" s="1"/>
  <c r="X323" i="22"/>
  <c r="L323" i="22"/>
  <c r="T323" i="22"/>
  <c r="P323" i="22"/>
  <c r="AB323" i="22"/>
  <c r="T39" i="14"/>
  <c r="U335" i="21" s="1"/>
  <c r="Y335" i="21" s="1"/>
  <c r="Z335" i="21" s="1"/>
  <c r="AA335" i="21" s="1"/>
  <c r="T42" i="14"/>
  <c r="U338" i="21" s="1"/>
  <c r="Y338" i="21" s="1"/>
  <c r="Z338" i="21" s="1"/>
  <c r="AA338" i="21" s="1"/>
  <c r="T45" i="14"/>
  <c r="U341" i="21" s="1"/>
  <c r="Y341" i="21" s="1"/>
  <c r="Z341" i="21" s="1"/>
  <c r="AA341" i="21" s="1"/>
  <c r="T48" i="14"/>
  <c r="U344" i="21" s="1"/>
  <c r="Y344" i="21" s="1"/>
  <c r="Z344" i="21" s="1"/>
  <c r="AA344" i="21" s="1"/>
  <c r="T51" i="14"/>
  <c r="U347" i="21" s="1"/>
  <c r="Y347" i="21" s="1"/>
  <c r="Z347" i="21" s="1"/>
  <c r="AA347" i="21" s="1"/>
  <c r="T54" i="14"/>
  <c r="U350" i="21" s="1"/>
  <c r="Y350" i="21" s="1"/>
  <c r="Z350" i="21" s="1"/>
  <c r="AA350" i="21" s="1"/>
  <c r="T57" i="14"/>
  <c r="U353" i="21" s="1"/>
  <c r="Y353" i="21" s="1"/>
  <c r="Z353" i="21" s="1"/>
  <c r="AA353" i="21" s="1"/>
  <c r="T60" i="14"/>
  <c r="U356" i="21" s="1"/>
  <c r="Y356" i="21" s="1"/>
  <c r="Z356" i="21" s="1"/>
  <c r="AA356" i="21" s="1"/>
  <c r="E62" i="14"/>
  <c r="T62" i="14" s="1"/>
  <c r="CX68" i="14"/>
  <c r="J330" i="22" s="1"/>
  <c r="M330" i="22" s="1"/>
  <c r="N330" i="22" s="1"/>
  <c r="O330" i="22" s="1"/>
  <c r="AB332" i="22"/>
  <c r="T332" i="22"/>
  <c r="P332" i="22"/>
  <c r="X332" i="22"/>
  <c r="L332" i="22"/>
  <c r="CX80" i="14"/>
  <c r="J342" i="22" s="1"/>
  <c r="M342" i="22" s="1"/>
  <c r="N342" i="22" s="1"/>
  <c r="O342" i="22" s="1"/>
  <c r="P344" i="22"/>
  <c r="L344" i="22"/>
  <c r="X344" i="22"/>
  <c r="AB344" i="22"/>
  <c r="T344" i="22"/>
  <c r="Q33" i="15"/>
  <c r="T38" i="15"/>
  <c r="U359" i="21" s="1"/>
  <c r="Y359" i="21" s="1"/>
  <c r="Z359" i="21" s="1"/>
  <c r="AA359" i="21" s="1"/>
  <c r="T41" i="15"/>
  <c r="U362" i="21" s="1"/>
  <c r="Y362" i="21" s="1"/>
  <c r="Z362" i="21" s="1"/>
  <c r="AA362" i="21" s="1"/>
  <c r="T44" i="15"/>
  <c r="U365" i="21" s="1"/>
  <c r="Y365" i="21" s="1"/>
  <c r="Z365" i="21" s="1"/>
  <c r="AA365" i="21" s="1"/>
  <c r="T47" i="15"/>
  <c r="U368" i="21" s="1"/>
  <c r="Y368" i="21" s="1"/>
  <c r="Z368" i="21" s="1"/>
  <c r="AA368" i="21" s="1"/>
  <c r="T50" i="15"/>
  <c r="U371" i="21" s="1"/>
  <c r="Y371" i="21" s="1"/>
  <c r="Z371" i="21" s="1"/>
  <c r="AA371" i="21" s="1"/>
  <c r="T53" i="15"/>
  <c r="U374" i="21" s="1"/>
  <c r="Y374" i="21" s="1"/>
  <c r="Z374" i="21" s="1"/>
  <c r="AA374" i="21" s="1"/>
  <c r="T56" i="15"/>
  <c r="U377" i="21" s="1"/>
  <c r="Y377" i="21" s="1"/>
  <c r="Z377" i="21" s="1"/>
  <c r="AA377" i="21" s="1"/>
  <c r="T59" i="15"/>
  <c r="U380" i="21" s="1"/>
  <c r="Y380" i="21" s="1"/>
  <c r="Z380" i="21" s="1"/>
  <c r="AA380" i="21" s="1"/>
  <c r="I62" i="15"/>
  <c r="T353" i="22"/>
  <c r="P353" i="22"/>
  <c r="AB353" i="22"/>
  <c r="L353" i="22"/>
  <c r="X353" i="22"/>
  <c r="CX76" i="15"/>
  <c r="J363" i="22" s="1"/>
  <c r="M363" i="22" s="1"/>
  <c r="N363" i="22" s="1"/>
  <c r="O363" i="22" s="1"/>
  <c r="T365" i="22"/>
  <c r="AB365" i="22"/>
  <c r="P365" i="22"/>
  <c r="X365" i="22"/>
  <c r="L365" i="22"/>
  <c r="CX88" i="15"/>
  <c r="J375" i="22" s="1"/>
  <c r="M375" i="22" s="1"/>
  <c r="N375" i="22" s="1"/>
  <c r="O375" i="22" s="1"/>
  <c r="T377" i="22"/>
  <c r="AB377" i="22"/>
  <c r="P377" i="22"/>
  <c r="L377" i="22"/>
  <c r="X377" i="22"/>
  <c r="CQ91" i="15"/>
  <c r="I17" i="23"/>
  <c r="H17" i="23"/>
  <c r="T37" i="16"/>
  <c r="U383" i="21" s="1"/>
  <c r="Y383" i="21" s="1"/>
  <c r="Z383" i="21" s="1"/>
  <c r="AA383" i="21" s="1"/>
  <c r="T40" i="16"/>
  <c r="U386" i="21" s="1"/>
  <c r="Y386" i="21" s="1"/>
  <c r="Z386" i="21" s="1"/>
  <c r="AA386" i="21" s="1"/>
  <c r="T43" i="16"/>
  <c r="U389" i="21" s="1"/>
  <c r="Y389" i="21" s="1"/>
  <c r="Z389" i="21" s="1"/>
  <c r="AA389" i="21" s="1"/>
  <c r="T46" i="16"/>
  <c r="U392" i="21" s="1"/>
  <c r="Y392" i="21" s="1"/>
  <c r="Z392" i="21" s="1"/>
  <c r="AA392" i="21" s="1"/>
  <c r="T49" i="16"/>
  <c r="U395" i="21" s="1"/>
  <c r="Y395" i="21" s="1"/>
  <c r="Z395" i="21" s="1"/>
  <c r="AA395" i="21" s="1"/>
  <c r="T52" i="16"/>
  <c r="U398" i="21" s="1"/>
  <c r="Y398" i="21" s="1"/>
  <c r="Z398" i="21" s="1"/>
  <c r="AA398" i="21" s="1"/>
  <c r="T55" i="16"/>
  <c r="U401" i="21" s="1"/>
  <c r="Y401" i="21" s="1"/>
  <c r="Z401" i="21" s="1"/>
  <c r="AA401" i="21" s="1"/>
  <c r="T58" i="16"/>
  <c r="U404" i="21" s="1"/>
  <c r="Y404" i="21" s="1"/>
  <c r="Z404" i="21" s="1"/>
  <c r="AA404" i="21" s="1"/>
  <c r="T61" i="16"/>
  <c r="U407" i="21" s="1"/>
  <c r="Y407" i="21" s="1"/>
  <c r="Z407" i="21" s="1"/>
  <c r="AA407" i="21" s="1"/>
  <c r="M62" i="16"/>
  <c r="CX72" i="16"/>
  <c r="J384" i="22" s="1"/>
  <c r="M384" i="22" s="1"/>
  <c r="N384" i="22" s="1"/>
  <c r="O384" i="22" s="1"/>
  <c r="T386" i="22"/>
  <c r="P386" i="22"/>
  <c r="AB386" i="22"/>
  <c r="X386" i="22"/>
  <c r="L386" i="22"/>
  <c r="CX84" i="16"/>
  <c r="J396" i="22" s="1"/>
  <c r="M396" i="22" s="1"/>
  <c r="N396" i="22" s="1"/>
  <c r="O396" i="22" s="1"/>
  <c r="X398" i="22"/>
  <c r="T398" i="22"/>
  <c r="P398" i="22"/>
  <c r="L398" i="22"/>
  <c r="AB398" i="22"/>
  <c r="CU91" i="16"/>
  <c r="T39" i="17"/>
  <c r="U410" i="21" s="1"/>
  <c r="Y410" i="21" s="1"/>
  <c r="Z410" i="21" s="1"/>
  <c r="AA410" i="21" s="1"/>
  <c r="T42" i="17"/>
  <c r="U413" i="21" s="1"/>
  <c r="Y413" i="21" s="1"/>
  <c r="Z413" i="21" s="1"/>
  <c r="AA413" i="21" s="1"/>
  <c r="T45" i="17"/>
  <c r="U416" i="21" s="1"/>
  <c r="Y416" i="21" s="1"/>
  <c r="Z416" i="21" s="1"/>
  <c r="AA416" i="21" s="1"/>
  <c r="T48" i="17"/>
  <c r="U419" i="21" s="1"/>
  <c r="Y419" i="21" s="1"/>
  <c r="Z419" i="21" s="1"/>
  <c r="AA419" i="21" s="1"/>
  <c r="T51" i="17"/>
  <c r="U422" i="21" s="1"/>
  <c r="Y422" i="21" s="1"/>
  <c r="Z422" i="21" s="1"/>
  <c r="AA422" i="21" s="1"/>
  <c r="T54" i="17"/>
  <c r="U425" i="21" s="1"/>
  <c r="Y425" i="21" s="1"/>
  <c r="Z425" i="21" s="1"/>
  <c r="AA425" i="21" s="1"/>
  <c r="T57" i="17"/>
  <c r="U428" i="21" s="1"/>
  <c r="Y428" i="21" s="1"/>
  <c r="Z428" i="21" s="1"/>
  <c r="AA428" i="21" s="1"/>
  <c r="T60" i="17"/>
  <c r="U431" i="21" s="1"/>
  <c r="Y431" i="21" s="1"/>
  <c r="Z431" i="21" s="1"/>
  <c r="AA431" i="21" s="1"/>
  <c r="E62" i="17"/>
  <c r="T62" i="17" s="1"/>
  <c r="CX68" i="17"/>
  <c r="J405" i="22" s="1"/>
  <c r="M405" i="22" s="1"/>
  <c r="N405" i="22" s="1"/>
  <c r="O405" i="22" s="1"/>
  <c r="X407" i="22"/>
  <c r="L407" i="22"/>
  <c r="T407" i="22"/>
  <c r="AB407" i="22"/>
  <c r="P407" i="22"/>
  <c r="CX80" i="17"/>
  <c r="J417" i="22" s="1"/>
  <c r="M417" i="22" s="1"/>
  <c r="N417" i="22" s="1"/>
  <c r="O417" i="22" s="1"/>
  <c r="X419" i="22"/>
  <c r="L419" i="22"/>
  <c r="AB419" i="22"/>
  <c r="T419" i="22"/>
  <c r="P419" i="22"/>
  <c r="Q33" i="18"/>
  <c r="T38" i="18"/>
  <c r="U434" i="21" s="1"/>
  <c r="Y434" i="21" s="1"/>
  <c r="Z434" i="21" s="1"/>
  <c r="AA434" i="21" s="1"/>
  <c r="T41" i="18"/>
  <c r="U437" i="21" s="1"/>
  <c r="Y437" i="21" s="1"/>
  <c r="Z437" i="21" s="1"/>
  <c r="AA437" i="21" s="1"/>
  <c r="T44" i="18"/>
  <c r="U440" i="21" s="1"/>
  <c r="Y440" i="21" s="1"/>
  <c r="Z440" i="21" s="1"/>
  <c r="AA440" i="21" s="1"/>
  <c r="T47" i="18"/>
  <c r="U443" i="21" s="1"/>
  <c r="Y443" i="21" s="1"/>
  <c r="Z443" i="21" s="1"/>
  <c r="AA443" i="21" s="1"/>
  <c r="T50" i="18"/>
  <c r="U446" i="21" s="1"/>
  <c r="Y446" i="21" s="1"/>
  <c r="Z446" i="21" s="1"/>
  <c r="AA446" i="21" s="1"/>
  <c r="T53" i="18"/>
  <c r="U449" i="21" s="1"/>
  <c r="Y449" i="21" s="1"/>
  <c r="Z449" i="21" s="1"/>
  <c r="AA449" i="21" s="1"/>
  <c r="T56" i="18"/>
  <c r="U452" i="21" s="1"/>
  <c r="Y452" i="21" s="1"/>
  <c r="Z452" i="21" s="1"/>
  <c r="AA452" i="21" s="1"/>
  <c r="T59" i="18"/>
  <c r="U455" i="21" s="1"/>
  <c r="Y455" i="21" s="1"/>
  <c r="Z455" i="21" s="1"/>
  <c r="AA455" i="21" s="1"/>
  <c r="I62" i="18"/>
  <c r="AB428" i="22"/>
  <c r="T428" i="22"/>
  <c r="P428" i="22"/>
  <c r="X428" i="22"/>
  <c r="L428" i="22"/>
  <c r="CX76" i="18"/>
  <c r="J438" i="22" s="1"/>
  <c r="M438" i="22" s="1"/>
  <c r="N438" i="22" s="1"/>
  <c r="O438" i="22" s="1"/>
  <c r="AB440" i="22"/>
  <c r="P440" i="22"/>
  <c r="X440" i="22"/>
  <c r="L440" i="22"/>
  <c r="T440" i="22"/>
  <c r="CX88" i="18"/>
  <c r="J450" i="22" s="1"/>
  <c r="M450" i="22" s="1"/>
  <c r="N450" i="22" s="1"/>
  <c r="O450" i="22" s="1"/>
  <c r="L452" i="22"/>
  <c r="X452" i="22"/>
  <c r="AB452" i="22"/>
  <c r="P452" i="22"/>
  <c r="T452" i="22"/>
  <c r="CQ91" i="18"/>
  <c r="I20" i="23"/>
  <c r="H20" i="23"/>
  <c r="T37" i="19"/>
  <c r="U458" i="21" s="1"/>
  <c r="Y458" i="21" s="1"/>
  <c r="Z458" i="21" s="1"/>
  <c r="AA458" i="21" s="1"/>
  <c r="T40" i="19"/>
  <c r="U461" i="21" s="1"/>
  <c r="Y461" i="21" s="1"/>
  <c r="Z461" i="21" s="1"/>
  <c r="AA461" i="21" s="1"/>
  <c r="T43" i="19"/>
  <c r="U464" i="21" s="1"/>
  <c r="Y464" i="21" s="1"/>
  <c r="Z464" i="21" s="1"/>
  <c r="AA464" i="21" s="1"/>
  <c r="T46" i="19"/>
  <c r="U467" i="21" s="1"/>
  <c r="Y467" i="21" s="1"/>
  <c r="Z467" i="21" s="1"/>
  <c r="AA467" i="21" s="1"/>
  <c r="T49" i="19"/>
  <c r="U470" i="21" s="1"/>
  <c r="Y470" i="21" s="1"/>
  <c r="Z470" i="21" s="1"/>
  <c r="AA470" i="21" s="1"/>
  <c r="T52" i="19"/>
  <c r="U473" i="21" s="1"/>
  <c r="Y473" i="21" s="1"/>
  <c r="Z473" i="21" s="1"/>
  <c r="AA473" i="21" s="1"/>
  <c r="T55" i="19"/>
  <c r="U476" i="21" s="1"/>
  <c r="Y476" i="21" s="1"/>
  <c r="Z476" i="21" s="1"/>
  <c r="AA476" i="21" s="1"/>
  <c r="T58" i="19"/>
  <c r="U479" i="21" s="1"/>
  <c r="Y479" i="21" s="1"/>
  <c r="Z479" i="21" s="1"/>
  <c r="AA479" i="21" s="1"/>
  <c r="T61" i="19"/>
  <c r="U482" i="21" s="1"/>
  <c r="Y482" i="21" s="1"/>
  <c r="Z482" i="21" s="1"/>
  <c r="AA482" i="21" s="1"/>
  <c r="M62" i="19"/>
  <c r="CX72" i="19"/>
  <c r="J459" i="22" s="1"/>
  <c r="M459" i="22" s="1"/>
  <c r="N459" i="22" s="1"/>
  <c r="O459" i="22" s="1"/>
  <c r="X461" i="22"/>
  <c r="P461" i="22"/>
  <c r="T461" i="22"/>
  <c r="L461" i="22"/>
  <c r="AB461" i="22"/>
  <c r="CX84" i="19"/>
  <c r="J471" i="22" s="1"/>
  <c r="M471" i="22" s="1"/>
  <c r="N471" i="22" s="1"/>
  <c r="O471" i="22" s="1"/>
  <c r="P473" i="22"/>
  <c r="AB473" i="22"/>
  <c r="L473" i="22"/>
  <c r="X473" i="22"/>
  <c r="T473" i="22"/>
  <c r="CU91" i="19"/>
  <c r="T39" i="20"/>
  <c r="U485" i="21" s="1"/>
  <c r="Y485" i="21" s="1"/>
  <c r="Z485" i="21" s="1"/>
  <c r="AA485" i="21" s="1"/>
  <c r="T42" i="20"/>
  <c r="U488" i="21" s="1"/>
  <c r="Y488" i="21" s="1"/>
  <c r="Z488" i="21" s="1"/>
  <c r="AA488" i="21" s="1"/>
  <c r="T45" i="20"/>
  <c r="U491" i="21" s="1"/>
  <c r="Y491" i="21" s="1"/>
  <c r="Z491" i="21" s="1"/>
  <c r="AA491" i="21" s="1"/>
  <c r="T48" i="20"/>
  <c r="U494" i="21" s="1"/>
  <c r="Y494" i="21" s="1"/>
  <c r="Z494" i="21" s="1"/>
  <c r="AA494" i="21" s="1"/>
  <c r="T51" i="20"/>
  <c r="U497" i="21" s="1"/>
  <c r="Y497" i="21" s="1"/>
  <c r="Z497" i="21" s="1"/>
  <c r="AA497" i="21" s="1"/>
  <c r="T54" i="20"/>
  <c r="U500" i="21" s="1"/>
  <c r="Y500" i="21" s="1"/>
  <c r="Z500" i="21" s="1"/>
  <c r="AA500" i="21" s="1"/>
  <c r="T57" i="20"/>
  <c r="U503" i="21" s="1"/>
  <c r="Y503" i="21" s="1"/>
  <c r="Z503" i="21" s="1"/>
  <c r="AA503" i="21" s="1"/>
  <c r="T60" i="20"/>
  <c r="U506" i="21" s="1"/>
  <c r="Y506" i="21" s="1"/>
  <c r="Z506" i="21" s="1"/>
  <c r="AA506" i="21" s="1"/>
  <c r="E62" i="20"/>
  <c r="T62" i="20" s="1"/>
  <c r="H478" i="22"/>
  <c r="U478" i="22" s="1"/>
  <c r="V478" i="22" s="1"/>
  <c r="W478" i="22" s="1"/>
  <c r="CV91" i="20"/>
  <c r="CX68" i="20"/>
  <c r="J480" i="22" s="1"/>
  <c r="M480" i="22" s="1"/>
  <c r="N480" i="22" s="1"/>
  <c r="O480" i="22" s="1"/>
  <c r="T482" i="22"/>
  <c r="X482" i="22"/>
  <c r="L482" i="22"/>
  <c r="AB482" i="22"/>
  <c r="P482" i="22"/>
  <c r="CX80" i="20"/>
  <c r="J492" i="22" s="1"/>
  <c r="M492" i="22" s="1"/>
  <c r="N492" i="22" s="1"/>
  <c r="O492" i="22" s="1"/>
  <c r="X494" i="22"/>
  <c r="L494" i="22"/>
  <c r="T494" i="22"/>
  <c r="AB494" i="22"/>
  <c r="P494" i="22"/>
  <c r="CX88" i="20"/>
  <c r="J500" i="22" s="1"/>
  <c r="M500" i="22" s="1"/>
  <c r="N500" i="22" s="1"/>
  <c r="O500" i="22" s="1"/>
  <c r="AB502" i="22"/>
  <c r="P502" i="22"/>
  <c r="X502" i="22"/>
  <c r="T502" i="22"/>
  <c r="L502" i="22"/>
  <c r="CW91" i="20"/>
  <c r="X85" i="22"/>
  <c r="P85" i="22"/>
  <c r="L85" i="22"/>
  <c r="AB85" i="22"/>
  <c r="T85" i="22"/>
  <c r="P97" i="22"/>
  <c r="AB97" i="22"/>
  <c r="X97" i="22"/>
  <c r="T97" i="22"/>
  <c r="L97" i="22"/>
  <c r="CV91" i="4"/>
  <c r="T106" i="22"/>
  <c r="P106" i="22"/>
  <c r="L106" i="22"/>
  <c r="AB106" i="22"/>
  <c r="X106" i="22"/>
  <c r="T118" i="22"/>
  <c r="P118" i="22"/>
  <c r="L118" i="22"/>
  <c r="AB118" i="22"/>
  <c r="X118" i="22"/>
  <c r="CX75" i="6"/>
  <c r="J137" i="22" s="1"/>
  <c r="M137" i="22" s="1"/>
  <c r="N137" i="22" s="1"/>
  <c r="O137" i="22" s="1"/>
  <c r="T139" i="22"/>
  <c r="L139" i="22"/>
  <c r="AB139" i="22"/>
  <c r="X139" i="22"/>
  <c r="P139" i="22"/>
  <c r="CX87" i="6"/>
  <c r="J149" i="22" s="1"/>
  <c r="M149" i="22" s="1"/>
  <c r="N149" i="22" s="1"/>
  <c r="O149" i="22" s="1"/>
  <c r="L151" i="22"/>
  <c r="AB151" i="22"/>
  <c r="X151" i="22"/>
  <c r="T151" i="22"/>
  <c r="P151" i="22"/>
  <c r="CR91" i="6"/>
  <c r="CX71" i="7"/>
  <c r="J158" i="22" s="1"/>
  <c r="M158" i="22" s="1"/>
  <c r="N158" i="22" s="1"/>
  <c r="O158" i="22" s="1"/>
  <c r="X160" i="22"/>
  <c r="L160" i="22"/>
  <c r="AB160" i="22"/>
  <c r="T160" i="22"/>
  <c r="P160" i="22"/>
  <c r="CX83" i="7"/>
  <c r="J170" i="22" s="1"/>
  <c r="M170" i="22" s="1"/>
  <c r="N170" i="22" s="1"/>
  <c r="O170" i="22" s="1"/>
  <c r="X172" i="22"/>
  <c r="L172" i="22"/>
  <c r="P172" i="22"/>
  <c r="AB172" i="22"/>
  <c r="T172" i="22"/>
  <c r="CV91" i="7"/>
  <c r="CX67" i="8"/>
  <c r="J179" i="22" s="1"/>
  <c r="M179" i="22" s="1"/>
  <c r="N179" i="22" s="1"/>
  <c r="O179" i="22" s="1"/>
  <c r="T181" i="22"/>
  <c r="AB181" i="22"/>
  <c r="P181" i="22"/>
  <c r="L181" i="22"/>
  <c r="X181" i="22"/>
  <c r="CX79" i="8"/>
  <c r="J191" i="22" s="1"/>
  <c r="M191" i="22" s="1"/>
  <c r="N191" i="22" s="1"/>
  <c r="O191" i="22" s="1"/>
  <c r="X193" i="22"/>
  <c r="L193" i="22"/>
  <c r="T193" i="22"/>
  <c r="AB193" i="22"/>
  <c r="P193" i="22"/>
  <c r="K10" i="23"/>
  <c r="M10" i="23" s="1"/>
  <c r="CX75" i="9"/>
  <c r="J212" i="22" s="1"/>
  <c r="M212" i="22" s="1"/>
  <c r="N212" i="22" s="1"/>
  <c r="O212" i="22" s="1"/>
  <c r="T214" i="22"/>
  <c r="AB214" i="22"/>
  <c r="P214" i="22"/>
  <c r="X214" i="22"/>
  <c r="L214" i="22"/>
  <c r="CX87" i="9"/>
  <c r="J224" i="22" s="1"/>
  <c r="M224" i="22" s="1"/>
  <c r="N224" i="22" s="1"/>
  <c r="O224" i="22" s="1"/>
  <c r="AB226" i="22"/>
  <c r="L226" i="22"/>
  <c r="X226" i="22"/>
  <c r="T226" i="22"/>
  <c r="P226" i="22"/>
  <c r="CR91" i="9"/>
  <c r="CX71" i="10"/>
  <c r="J233" i="22" s="1"/>
  <c r="M233" i="22" s="1"/>
  <c r="N233" i="22" s="1"/>
  <c r="O233" i="22" s="1"/>
  <c r="P235" i="22"/>
  <c r="AB235" i="22"/>
  <c r="L235" i="22"/>
  <c r="X235" i="22"/>
  <c r="T235" i="22"/>
  <c r="CX83" i="10"/>
  <c r="J245" i="22" s="1"/>
  <c r="M245" i="22" s="1"/>
  <c r="N245" i="22" s="1"/>
  <c r="O245" i="22" s="1"/>
  <c r="T247" i="22"/>
  <c r="L247" i="22"/>
  <c r="X247" i="22"/>
  <c r="AB247" i="22"/>
  <c r="P247" i="22"/>
  <c r="CV91" i="10"/>
  <c r="CX67" i="11"/>
  <c r="J254" i="22" s="1"/>
  <c r="M254" i="22" s="1"/>
  <c r="N254" i="22" s="1"/>
  <c r="O254" i="22" s="1"/>
  <c r="AB256" i="22"/>
  <c r="P256" i="22"/>
  <c r="X256" i="22"/>
  <c r="L256" i="22"/>
  <c r="T256" i="22"/>
  <c r="CX79" i="11"/>
  <c r="J266" i="22" s="1"/>
  <c r="M266" i="22" s="1"/>
  <c r="N266" i="22" s="1"/>
  <c r="O266" i="22" s="1"/>
  <c r="AB268" i="22"/>
  <c r="P268" i="22"/>
  <c r="X268" i="22"/>
  <c r="L268" i="22"/>
  <c r="T268" i="22"/>
  <c r="K13" i="23"/>
  <c r="M13" i="23" s="1"/>
  <c r="CX75" i="12"/>
  <c r="J287" i="22" s="1"/>
  <c r="M287" i="22" s="1"/>
  <c r="N287" i="22" s="1"/>
  <c r="O287" i="22" s="1"/>
  <c r="T289" i="22"/>
  <c r="AB289" i="22"/>
  <c r="P289" i="22"/>
  <c r="L289" i="22"/>
  <c r="X289" i="22"/>
  <c r="CX87" i="12"/>
  <c r="J299" i="22" s="1"/>
  <c r="M299" i="22" s="1"/>
  <c r="N299" i="22" s="1"/>
  <c r="O299" i="22" s="1"/>
  <c r="T301" i="22"/>
  <c r="AB301" i="22"/>
  <c r="P301" i="22"/>
  <c r="L301" i="22"/>
  <c r="X301" i="22"/>
  <c r="CR91" i="12"/>
  <c r="CX71" i="13"/>
  <c r="J308" i="22" s="1"/>
  <c r="M308" i="22" s="1"/>
  <c r="N308" i="22" s="1"/>
  <c r="O308" i="22" s="1"/>
  <c r="X310" i="22"/>
  <c r="L310" i="22"/>
  <c r="T310" i="22"/>
  <c r="P310" i="22"/>
  <c r="AB310" i="22"/>
  <c r="CX83" i="13"/>
  <c r="J320" i="22" s="1"/>
  <c r="M320" i="22" s="1"/>
  <c r="N320" i="22" s="1"/>
  <c r="O320" i="22" s="1"/>
  <c r="X322" i="22"/>
  <c r="T322" i="22"/>
  <c r="P322" i="22"/>
  <c r="L322" i="22"/>
  <c r="AB322" i="22"/>
  <c r="CV91" i="13"/>
  <c r="CX67" i="14"/>
  <c r="J329" i="22" s="1"/>
  <c r="M329" i="22" s="1"/>
  <c r="N329" i="22" s="1"/>
  <c r="O329" i="22" s="1"/>
  <c r="X331" i="22"/>
  <c r="L331" i="22"/>
  <c r="P331" i="22"/>
  <c r="AB331" i="22"/>
  <c r="T331" i="22"/>
  <c r="CX79" i="14"/>
  <c r="J341" i="22" s="1"/>
  <c r="M341" i="22" s="1"/>
  <c r="N341" i="22" s="1"/>
  <c r="O341" i="22" s="1"/>
  <c r="T343" i="22"/>
  <c r="P343" i="22"/>
  <c r="AB343" i="22"/>
  <c r="L343" i="22"/>
  <c r="X343" i="22"/>
  <c r="K16" i="23"/>
  <c r="M16" i="23" s="1"/>
  <c r="CX75" i="15"/>
  <c r="J362" i="22" s="1"/>
  <c r="M362" i="22" s="1"/>
  <c r="N362" i="22" s="1"/>
  <c r="O362" i="22" s="1"/>
  <c r="X364" i="22"/>
  <c r="L364" i="22"/>
  <c r="AB364" i="22"/>
  <c r="T364" i="22"/>
  <c r="P364" i="22"/>
  <c r="CX87" i="15"/>
  <c r="J374" i="22" s="1"/>
  <c r="M374" i="22" s="1"/>
  <c r="N374" i="22" s="1"/>
  <c r="O374" i="22" s="1"/>
  <c r="X376" i="22"/>
  <c r="L376" i="22"/>
  <c r="P376" i="22"/>
  <c r="AB376" i="22"/>
  <c r="T376" i="22"/>
  <c r="CR91" i="15"/>
  <c r="U37" i="16"/>
  <c r="V383" i="21" s="1"/>
  <c r="AC383" i="21" s="1"/>
  <c r="AD383" i="21" s="1"/>
  <c r="AE383" i="21" s="1"/>
  <c r="U40" i="16"/>
  <c r="V386" i="21" s="1"/>
  <c r="AC386" i="21" s="1"/>
  <c r="AD386" i="21" s="1"/>
  <c r="AE386" i="21" s="1"/>
  <c r="U43" i="16"/>
  <c r="V389" i="21" s="1"/>
  <c r="AC389" i="21" s="1"/>
  <c r="AD389" i="21" s="1"/>
  <c r="AE389" i="21" s="1"/>
  <c r="U46" i="16"/>
  <c r="V392" i="21" s="1"/>
  <c r="AC392" i="21" s="1"/>
  <c r="AD392" i="21" s="1"/>
  <c r="AE392" i="21" s="1"/>
  <c r="U49" i="16"/>
  <c r="V395" i="21" s="1"/>
  <c r="AC395" i="21" s="1"/>
  <c r="AD395" i="21" s="1"/>
  <c r="AE395" i="21" s="1"/>
  <c r="U52" i="16"/>
  <c r="V398" i="21" s="1"/>
  <c r="AC398" i="21" s="1"/>
  <c r="AD398" i="21" s="1"/>
  <c r="AE398" i="21" s="1"/>
  <c r="U55" i="16"/>
  <c r="V401" i="21" s="1"/>
  <c r="AC401" i="21" s="1"/>
  <c r="AD401" i="21" s="1"/>
  <c r="AE401" i="21" s="1"/>
  <c r="U58" i="16"/>
  <c r="V404" i="21" s="1"/>
  <c r="AC404" i="21" s="1"/>
  <c r="AD404" i="21" s="1"/>
  <c r="AE404" i="21" s="1"/>
  <c r="U61" i="16"/>
  <c r="V407" i="21" s="1"/>
  <c r="AC407" i="21" s="1"/>
  <c r="AD407" i="21" s="1"/>
  <c r="AE407" i="21" s="1"/>
  <c r="N62" i="16"/>
  <c r="CX71" i="16"/>
  <c r="J383" i="22" s="1"/>
  <c r="M383" i="22" s="1"/>
  <c r="N383" i="22" s="1"/>
  <c r="O383" i="22" s="1"/>
  <c r="L385" i="22"/>
  <c r="X385" i="22"/>
  <c r="T385" i="22"/>
  <c r="AB385" i="22"/>
  <c r="P385" i="22"/>
  <c r="CX83" i="16"/>
  <c r="J395" i="22" s="1"/>
  <c r="M395" i="22" s="1"/>
  <c r="N395" i="22" s="1"/>
  <c r="O395" i="22" s="1"/>
  <c r="L397" i="22"/>
  <c r="X397" i="22"/>
  <c r="P397" i="22"/>
  <c r="T397" i="22"/>
  <c r="AB397" i="22"/>
  <c r="CV91" i="16"/>
  <c r="F62" i="17"/>
  <c r="CX67" i="17"/>
  <c r="J404" i="22" s="1"/>
  <c r="M404" i="22" s="1"/>
  <c r="N404" i="22" s="1"/>
  <c r="O404" i="22" s="1"/>
  <c r="X406" i="22"/>
  <c r="T406" i="22"/>
  <c r="P406" i="22"/>
  <c r="L406" i="22"/>
  <c r="AB406" i="22"/>
  <c r="CX79" i="17"/>
  <c r="J416" i="22" s="1"/>
  <c r="M416" i="22" s="1"/>
  <c r="N416" i="22" s="1"/>
  <c r="O416" i="22" s="1"/>
  <c r="P418" i="22"/>
  <c r="AB418" i="22"/>
  <c r="X418" i="22"/>
  <c r="T418" i="22"/>
  <c r="L418" i="22"/>
  <c r="R33" i="18"/>
  <c r="J62" i="18"/>
  <c r="CX75" i="18"/>
  <c r="J437" i="22" s="1"/>
  <c r="M437" i="22" s="1"/>
  <c r="N437" i="22" s="1"/>
  <c r="O437" i="22" s="1"/>
  <c r="X439" i="22"/>
  <c r="L439" i="22"/>
  <c r="P439" i="22"/>
  <c r="T439" i="22"/>
  <c r="AB439" i="22"/>
  <c r="CX87" i="18"/>
  <c r="J449" i="22" s="1"/>
  <c r="M449" i="22" s="1"/>
  <c r="N449" i="22" s="1"/>
  <c r="O449" i="22" s="1"/>
  <c r="AB451" i="22"/>
  <c r="P451" i="22"/>
  <c r="X451" i="22"/>
  <c r="L451" i="22"/>
  <c r="T451" i="22"/>
  <c r="CR91" i="18"/>
  <c r="U37" i="19"/>
  <c r="V458" i="21" s="1"/>
  <c r="AC458" i="21" s="1"/>
  <c r="AD458" i="21" s="1"/>
  <c r="AE458" i="21" s="1"/>
  <c r="U40" i="19"/>
  <c r="V461" i="21" s="1"/>
  <c r="AC461" i="21" s="1"/>
  <c r="AD461" i="21" s="1"/>
  <c r="AE461" i="21" s="1"/>
  <c r="U43" i="19"/>
  <c r="V464" i="21" s="1"/>
  <c r="AC464" i="21" s="1"/>
  <c r="AD464" i="21" s="1"/>
  <c r="AE464" i="21" s="1"/>
  <c r="U46" i="19"/>
  <c r="V467" i="21" s="1"/>
  <c r="AC467" i="21" s="1"/>
  <c r="AD467" i="21" s="1"/>
  <c r="AE467" i="21" s="1"/>
  <c r="U52" i="19"/>
  <c r="V473" i="21" s="1"/>
  <c r="AC473" i="21" s="1"/>
  <c r="AD473" i="21" s="1"/>
  <c r="AE473" i="21" s="1"/>
  <c r="U55" i="19"/>
  <c r="V476" i="21" s="1"/>
  <c r="AC476" i="21" s="1"/>
  <c r="AD476" i="21" s="1"/>
  <c r="AE476" i="21" s="1"/>
  <c r="U58" i="19"/>
  <c r="V479" i="21" s="1"/>
  <c r="AC479" i="21" s="1"/>
  <c r="AD479" i="21" s="1"/>
  <c r="AE479" i="21" s="1"/>
  <c r="U61" i="19"/>
  <c r="V482" i="21" s="1"/>
  <c r="AC482" i="21" s="1"/>
  <c r="AD482" i="21" s="1"/>
  <c r="AE482" i="21" s="1"/>
  <c r="N62" i="19"/>
  <c r="CX71" i="19"/>
  <c r="J458" i="22" s="1"/>
  <c r="M458" i="22" s="1"/>
  <c r="N458" i="22" s="1"/>
  <c r="O458" i="22" s="1"/>
  <c r="AB460" i="22"/>
  <c r="P460" i="22"/>
  <c r="X460" i="22"/>
  <c r="T460" i="22"/>
  <c r="L460" i="22"/>
  <c r="CX83" i="19"/>
  <c r="J470" i="22" s="1"/>
  <c r="M470" i="22" s="1"/>
  <c r="N470" i="22" s="1"/>
  <c r="O470" i="22" s="1"/>
  <c r="X472" i="22"/>
  <c r="T472" i="22"/>
  <c r="P472" i="22"/>
  <c r="L472" i="22"/>
  <c r="AB472" i="22"/>
  <c r="CV91" i="19"/>
  <c r="F62" i="20"/>
  <c r="CX67" i="20"/>
  <c r="J479" i="22" s="1"/>
  <c r="M479" i="22" s="1"/>
  <c r="N479" i="22" s="1"/>
  <c r="O479" i="22" s="1"/>
  <c r="X481" i="22"/>
  <c r="L481" i="22"/>
  <c r="P481" i="22"/>
  <c r="AB481" i="22"/>
  <c r="T481" i="22"/>
  <c r="CX79" i="20"/>
  <c r="J491" i="22" s="1"/>
  <c r="M491" i="22" s="1"/>
  <c r="N491" i="22" s="1"/>
  <c r="O491" i="22" s="1"/>
  <c r="X493" i="22"/>
  <c r="L493" i="22"/>
  <c r="T493" i="22"/>
  <c r="AB493" i="22"/>
  <c r="P493" i="22"/>
  <c r="G498" i="22"/>
  <c r="CX86" i="20"/>
  <c r="J498" i="22" s="1"/>
  <c r="M498" i="22" s="1"/>
  <c r="N498" i="22" s="1"/>
  <c r="O498" i="22" s="1"/>
  <c r="AN348" i="21"/>
  <c r="AB348" i="21"/>
  <c r="AJ348" i="21"/>
  <c r="X348" i="21"/>
  <c r="AF348" i="21"/>
  <c r="AJ351" i="21"/>
  <c r="X351" i="21"/>
  <c r="AF351" i="21"/>
  <c r="AB351" i="21"/>
  <c r="AN351" i="21"/>
  <c r="AJ354" i="21"/>
  <c r="X354" i="21"/>
  <c r="AF354" i="21"/>
  <c r="AB354" i="21"/>
  <c r="AN354" i="21"/>
  <c r="AF357" i="21"/>
  <c r="AN357" i="21"/>
  <c r="AB357" i="21"/>
  <c r="AJ357" i="21"/>
  <c r="X357" i="21"/>
  <c r="G62" i="14"/>
  <c r="AB330" i="22"/>
  <c r="L330" i="22"/>
  <c r="X330" i="22"/>
  <c r="T330" i="22"/>
  <c r="P330" i="22"/>
  <c r="T342" i="22"/>
  <c r="L342" i="22"/>
  <c r="P342" i="22"/>
  <c r="AB342" i="22"/>
  <c r="X342" i="22"/>
  <c r="AN360" i="21"/>
  <c r="AB360" i="21"/>
  <c r="AJ360" i="21"/>
  <c r="X360" i="21"/>
  <c r="AF360" i="21"/>
  <c r="AJ363" i="21"/>
  <c r="X363" i="21"/>
  <c r="AF363" i="21"/>
  <c r="AN363" i="21"/>
  <c r="AB363" i="21"/>
  <c r="AJ366" i="21"/>
  <c r="X366" i="21"/>
  <c r="AF366" i="21"/>
  <c r="AN366" i="21"/>
  <c r="AB366" i="21"/>
  <c r="AF369" i="21"/>
  <c r="AN369" i="21"/>
  <c r="AB369" i="21"/>
  <c r="AJ369" i="21"/>
  <c r="X369" i="21"/>
  <c r="AN372" i="21"/>
  <c r="AB372" i="21"/>
  <c r="AJ372" i="21"/>
  <c r="X372" i="21"/>
  <c r="AF372" i="21"/>
  <c r="AJ375" i="21"/>
  <c r="X375" i="21"/>
  <c r="AF375" i="21"/>
  <c r="AN375" i="21"/>
  <c r="AB375" i="21"/>
  <c r="AN378" i="21"/>
  <c r="AB378" i="21"/>
  <c r="X378" i="21"/>
  <c r="AJ378" i="21"/>
  <c r="AF378" i="21"/>
  <c r="AN381" i="21"/>
  <c r="AB381" i="21"/>
  <c r="AJ381" i="21"/>
  <c r="AF381" i="21"/>
  <c r="X381" i="21"/>
  <c r="K62" i="15"/>
  <c r="T363" i="22"/>
  <c r="AB363" i="22"/>
  <c r="L363" i="22"/>
  <c r="X363" i="22"/>
  <c r="P363" i="22"/>
  <c r="T375" i="22"/>
  <c r="AB375" i="22"/>
  <c r="P375" i="22"/>
  <c r="X375" i="22"/>
  <c r="L375" i="22"/>
  <c r="AN384" i="21"/>
  <c r="AB384" i="21"/>
  <c r="X384" i="21"/>
  <c r="AJ384" i="21"/>
  <c r="AF384" i="21"/>
  <c r="AJ387" i="21"/>
  <c r="X387" i="21"/>
  <c r="AF387" i="21"/>
  <c r="AN387" i="21"/>
  <c r="AB387" i="21"/>
  <c r="AF390" i="21"/>
  <c r="AN390" i="21"/>
  <c r="AB390" i="21"/>
  <c r="X390" i="21"/>
  <c r="AJ390" i="21"/>
  <c r="AN393" i="21"/>
  <c r="AB393" i="21"/>
  <c r="AF393" i="21"/>
  <c r="X393" i="21"/>
  <c r="AJ393" i="21"/>
  <c r="AN396" i="21"/>
  <c r="AB396" i="21"/>
  <c r="AJ396" i="21"/>
  <c r="X396" i="21"/>
  <c r="AF396" i="21"/>
  <c r="AJ399" i="21"/>
  <c r="X399" i="21"/>
  <c r="AF399" i="21"/>
  <c r="AN399" i="21"/>
  <c r="AB399" i="21"/>
  <c r="AF402" i="21"/>
  <c r="AN402" i="21"/>
  <c r="AB402" i="21"/>
  <c r="AJ402" i="21"/>
  <c r="X402" i="21"/>
  <c r="AN405" i="21"/>
  <c r="AB405" i="21"/>
  <c r="AJ405" i="21"/>
  <c r="AF405" i="21"/>
  <c r="X405" i="21"/>
  <c r="C62" i="16"/>
  <c r="O62" i="16"/>
  <c r="P384" i="22"/>
  <c r="AB384" i="22"/>
  <c r="L384" i="22"/>
  <c r="X384" i="22"/>
  <c r="T384" i="22"/>
  <c r="P396" i="22"/>
  <c r="AB396" i="22"/>
  <c r="L396" i="22"/>
  <c r="X396" i="22"/>
  <c r="T396" i="22"/>
  <c r="CW91" i="16"/>
  <c r="AN408" i="21"/>
  <c r="AB408" i="21"/>
  <c r="AJ408" i="21"/>
  <c r="X408" i="21"/>
  <c r="AF408" i="21"/>
  <c r="AJ411" i="21"/>
  <c r="X411" i="21"/>
  <c r="AF411" i="21"/>
  <c r="AN411" i="21"/>
  <c r="AB411" i="21"/>
  <c r="AF414" i="21"/>
  <c r="AN414" i="21"/>
  <c r="AB414" i="21"/>
  <c r="X414" i="21"/>
  <c r="AJ414" i="21"/>
  <c r="AN417" i="21"/>
  <c r="AB417" i="21"/>
  <c r="AJ417" i="21"/>
  <c r="AF417" i="21"/>
  <c r="X417" i="21"/>
  <c r="AN420" i="21"/>
  <c r="AB420" i="21"/>
  <c r="AJ420" i="21"/>
  <c r="X420" i="21"/>
  <c r="AF420" i="21"/>
  <c r="AJ423" i="21"/>
  <c r="X423" i="21"/>
  <c r="AF423" i="21"/>
  <c r="AN423" i="21"/>
  <c r="AB423" i="21"/>
  <c r="AN426" i="21"/>
  <c r="AB426" i="21"/>
  <c r="X426" i="21"/>
  <c r="AJ426" i="21"/>
  <c r="AF426" i="21"/>
  <c r="AF429" i="21"/>
  <c r="AN429" i="21"/>
  <c r="X429" i="21"/>
  <c r="AB429" i="21"/>
  <c r="AJ429" i="21"/>
  <c r="AB432" i="21"/>
  <c r="AN432" i="21"/>
  <c r="X432" i="21"/>
  <c r="AJ432" i="21"/>
  <c r="AF432" i="21"/>
  <c r="G62" i="17"/>
  <c r="X405" i="22"/>
  <c r="L405" i="22"/>
  <c r="AB405" i="22"/>
  <c r="P405" i="22"/>
  <c r="T405" i="22"/>
  <c r="X417" i="22"/>
  <c r="L417" i="22"/>
  <c r="T417" i="22"/>
  <c r="AB417" i="22"/>
  <c r="P417" i="22"/>
  <c r="AF435" i="21"/>
  <c r="AB435" i="21"/>
  <c r="AN435" i="21"/>
  <c r="AJ435" i="21"/>
  <c r="X435" i="21"/>
  <c r="AN438" i="21"/>
  <c r="AB438" i="21"/>
  <c r="X438" i="21"/>
  <c r="AJ438" i="21"/>
  <c r="AF438" i="21"/>
  <c r="AB441" i="21"/>
  <c r="AN441" i="21"/>
  <c r="X441" i="21"/>
  <c r="AF441" i="21"/>
  <c r="AJ441" i="21"/>
  <c r="X444" i="21"/>
  <c r="AJ444" i="21"/>
  <c r="AF444" i="21"/>
  <c r="AB444" i="21"/>
  <c r="AN444" i="21"/>
  <c r="AF447" i="21"/>
  <c r="AB447" i="21"/>
  <c r="AN447" i="21"/>
  <c r="X447" i="21"/>
  <c r="AJ447" i="21"/>
  <c r="AN450" i="21"/>
  <c r="AB450" i="21"/>
  <c r="AF450" i="21"/>
  <c r="X450" i="21"/>
  <c r="AJ450" i="21"/>
  <c r="AN453" i="21"/>
  <c r="X453" i="21"/>
  <c r="AJ453" i="21"/>
  <c r="AB453" i="21"/>
  <c r="AF453" i="21"/>
  <c r="AF456" i="21"/>
  <c r="AB456" i="21"/>
  <c r="AN456" i="21"/>
  <c r="AJ456" i="21"/>
  <c r="X456" i="21"/>
  <c r="K62" i="18"/>
  <c r="AB438" i="22"/>
  <c r="P438" i="22"/>
  <c r="X438" i="22"/>
  <c r="L438" i="22"/>
  <c r="T438" i="22"/>
  <c r="AB450" i="22"/>
  <c r="L450" i="22"/>
  <c r="P450" i="22"/>
  <c r="T450" i="22"/>
  <c r="X450" i="22"/>
  <c r="AF459" i="21"/>
  <c r="X459" i="21"/>
  <c r="AJ459" i="21"/>
  <c r="AB459" i="21"/>
  <c r="AN459" i="21"/>
  <c r="AN462" i="21"/>
  <c r="AB462" i="21"/>
  <c r="X462" i="21"/>
  <c r="AJ462" i="21"/>
  <c r="AF462" i="21"/>
  <c r="AJ465" i="21"/>
  <c r="X465" i="21"/>
  <c r="AB465" i="21"/>
  <c r="AN465" i="21"/>
  <c r="AF465" i="21"/>
  <c r="AJ468" i="21"/>
  <c r="X468" i="21"/>
  <c r="AN468" i="21"/>
  <c r="AF468" i="21"/>
  <c r="AB468" i="21"/>
  <c r="AJ471" i="21"/>
  <c r="X471" i="21"/>
  <c r="AF471" i="21"/>
  <c r="AN471" i="21"/>
  <c r="AB471" i="21"/>
  <c r="AF474" i="21"/>
  <c r="AN474" i="21"/>
  <c r="AB474" i="21"/>
  <c r="AJ474" i="21"/>
  <c r="X474" i="21"/>
  <c r="AN477" i="21"/>
  <c r="AB477" i="21"/>
  <c r="AJ477" i="21"/>
  <c r="X477" i="21"/>
  <c r="AF477" i="21"/>
  <c r="AJ480" i="21"/>
  <c r="X480" i="21"/>
  <c r="AB480" i="21"/>
  <c r="AN480" i="21"/>
  <c r="AF480" i="21"/>
  <c r="C62" i="19"/>
  <c r="O62" i="19"/>
  <c r="T459" i="22"/>
  <c r="P459" i="22"/>
  <c r="X459" i="22"/>
  <c r="AB459" i="22"/>
  <c r="L459" i="22"/>
  <c r="L471" i="22"/>
  <c r="AB471" i="22"/>
  <c r="P471" i="22"/>
  <c r="T471" i="22"/>
  <c r="X471" i="22"/>
  <c r="CW91" i="19"/>
  <c r="AJ483" i="21"/>
  <c r="X483" i="21"/>
  <c r="AF483" i="21"/>
  <c r="AN483" i="21"/>
  <c r="AB483" i="21"/>
  <c r="AF486" i="21"/>
  <c r="AN486" i="21"/>
  <c r="AB486" i="21"/>
  <c r="AJ486" i="21"/>
  <c r="X486" i="21"/>
  <c r="AN489" i="21"/>
  <c r="AB489" i="21"/>
  <c r="AJ489" i="21"/>
  <c r="X489" i="21"/>
  <c r="AF489" i="21"/>
  <c r="AJ492" i="21"/>
  <c r="X492" i="21"/>
  <c r="AN492" i="21"/>
  <c r="AF492" i="21"/>
  <c r="AB492" i="21"/>
  <c r="AJ495" i="21"/>
  <c r="X495" i="21"/>
  <c r="AF495" i="21"/>
  <c r="AB495" i="21"/>
  <c r="AN495" i="21"/>
  <c r="AF498" i="21"/>
  <c r="AB498" i="21"/>
  <c r="X498" i="21"/>
  <c r="AJ498" i="21"/>
  <c r="AN498" i="21"/>
  <c r="X501" i="21"/>
  <c r="AJ501" i="21"/>
  <c r="AF501" i="21"/>
  <c r="AB501" i="21"/>
  <c r="AN501" i="21"/>
  <c r="AF504" i="21"/>
  <c r="AN504" i="21"/>
  <c r="AB504" i="21"/>
  <c r="X504" i="21"/>
  <c r="AJ504" i="21"/>
  <c r="AN507" i="21"/>
  <c r="AJ507" i="21"/>
  <c r="AF507" i="21"/>
  <c r="AB507" i="21"/>
  <c r="X507" i="21"/>
  <c r="G62" i="20"/>
  <c r="T480" i="22"/>
  <c r="X480" i="22"/>
  <c r="AB480" i="22"/>
  <c r="P480" i="22"/>
  <c r="L480" i="22"/>
  <c r="T492" i="22"/>
  <c r="P492" i="22"/>
  <c r="X492" i="22"/>
  <c r="L492" i="22"/>
  <c r="AB492" i="22"/>
  <c r="AN333" i="21"/>
  <c r="AB333" i="21"/>
  <c r="AJ333" i="21"/>
  <c r="AF333" i="21"/>
  <c r="X333" i="21"/>
  <c r="AN336" i="21"/>
  <c r="AJ336" i="21"/>
  <c r="X336" i="21"/>
  <c r="AB336" i="21"/>
  <c r="AF336" i="21"/>
  <c r="AJ339" i="21"/>
  <c r="X339" i="21"/>
  <c r="AF339" i="21"/>
  <c r="AN339" i="21"/>
  <c r="AB339" i="21"/>
  <c r="AJ342" i="21"/>
  <c r="X342" i="21"/>
  <c r="AF342" i="21"/>
  <c r="AN342" i="21"/>
  <c r="AB342" i="21"/>
  <c r="AF345" i="21"/>
  <c r="AN345" i="21"/>
  <c r="AB345" i="21"/>
  <c r="X345" i="21"/>
  <c r="AJ345" i="21"/>
  <c r="AB8" i="22"/>
  <c r="X8" i="22"/>
  <c r="T8" i="22"/>
  <c r="P8" i="22"/>
  <c r="L8" i="22"/>
  <c r="X20" i="22"/>
  <c r="L20" i="22"/>
  <c r="AB20" i="22"/>
  <c r="T20" i="22"/>
  <c r="P20" i="22"/>
  <c r="T29" i="22"/>
  <c r="AB29" i="22"/>
  <c r="X29" i="22"/>
  <c r="P29" i="22"/>
  <c r="L29" i="22"/>
  <c r="T41" i="22"/>
  <c r="L41" i="22"/>
  <c r="AB41" i="22"/>
  <c r="X41" i="22"/>
  <c r="P41" i="22"/>
  <c r="CX73" i="3"/>
  <c r="J60" i="22" s="1"/>
  <c r="M60" i="22" s="1"/>
  <c r="N60" i="22" s="1"/>
  <c r="O60" i="22" s="1"/>
  <c r="X62" i="22"/>
  <c r="L62" i="22"/>
  <c r="AB62" i="22"/>
  <c r="T62" i="22"/>
  <c r="P62" i="22"/>
  <c r="CX85" i="3"/>
  <c r="J72" i="22" s="1"/>
  <c r="M72" i="22" s="1"/>
  <c r="N72" i="22" s="1"/>
  <c r="O72" i="22" s="1"/>
  <c r="T74" i="22"/>
  <c r="AB74" i="22"/>
  <c r="P74" i="22"/>
  <c r="X74" i="22"/>
  <c r="L74" i="22"/>
  <c r="CX69" i="4"/>
  <c r="J81" i="22" s="1"/>
  <c r="M81" i="22" s="1"/>
  <c r="N81" i="22" s="1"/>
  <c r="O81" i="22" s="1"/>
  <c r="L83" i="22"/>
  <c r="T83" i="22"/>
  <c r="AB83" i="22"/>
  <c r="X83" i="22"/>
  <c r="P83" i="22"/>
  <c r="CX81" i="4"/>
  <c r="J93" i="22" s="1"/>
  <c r="M93" i="22" s="1"/>
  <c r="N93" i="22" s="1"/>
  <c r="O93" i="22" s="1"/>
  <c r="P95" i="22"/>
  <c r="AB95" i="22"/>
  <c r="L95" i="22"/>
  <c r="T95" i="22"/>
  <c r="X95" i="22"/>
  <c r="L104" i="22"/>
  <c r="T104" i="22"/>
  <c r="AB104" i="22"/>
  <c r="X104" i="22"/>
  <c r="P104" i="22"/>
  <c r="CX77" i="5"/>
  <c r="J114" i="22" s="1"/>
  <c r="M114" i="22" s="1"/>
  <c r="N114" i="22" s="1"/>
  <c r="O114" i="22" s="1"/>
  <c r="T116" i="22"/>
  <c r="X116" i="22"/>
  <c r="L116" i="22"/>
  <c r="AB116" i="22"/>
  <c r="P116" i="22"/>
  <c r="CX89" i="5"/>
  <c r="J126" i="22" s="1"/>
  <c r="M126" i="22" s="1"/>
  <c r="N126" i="22" s="1"/>
  <c r="O126" i="22" s="1"/>
  <c r="CP91" i="5"/>
  <c r="CX73" i="6"/>
  <c r="J135" i="22" s="1"/>
  <c r="M135" i="22" s="1"/>
  <c r="N135" i="22" s="1"/>
  <c r="O135" i="22" s="1"/>
  <c r="AB137" i="22"/>
  <c r="P137" i="22"/>
  <c r="L137" i="22"/>
  <c r="X137" i="22"/>
  <c r="T137" i="22"/>
  <c r="CX85" i="6"/>
  <c r="J147" i="22" s="1"/>
  <c r="M147" i="22" s="1"/>
  <c r="N147" i="22" s="1"/>
  <c r="O147" i="22" s="1"/>
  <c r="L149" i="22"/>
  <c r="T149" i="22"/>
  <c r="P149" i="22"/>
  <c r="X149" i="22"/>
  <c r="AB149" i="22"/>
  <c r="CT91" i="6"/>
  <c r="CX69" i="7"/>
  <c r="J156" i="22" s="1"/>
  <c r="M156" i="22" s="1"/>
  <c r="N156" i="22" s="1"/>
  <c r="O156" i="22" s="1"/>
  <c r="X158" i="22"/>
  <c r="L158" i="22"/>
  <c r="AB158" i="22"/>
  <c r="P158" i="22"/>
  <c r="T158" i="22"/>
  <c r="CX81" i="7"/>
  <c r="J168" i="22" s="1"/>
  <c r="M168" i="22" s="1"/>
  <c r="N168" i="22" s="1"/>
  <c r="O168" i="22" s="1"/>
  <c r="X170" i="22"/>
  <c r="L170" i="22"/>
  <c r="T170" i="22"/>
  <c r="P170" i="22"/>
  <c r="AB170" i="22"/>
  <c r="T179" i="22"/>
  <c r="AB179" i="22"/>
  <c r="P179" i="22"/>
  <c r="X179" i="22"/>
  <c r="L179" i="22"/>
  <c r="CX77" i="8"/>
  <c r="J189" i="22" s="1"/>
  <c r="M189" i="22" s="1"/>
  <c r="N189" i="22" s="1"/>
  <c r="O189" i="22" s="1"/>
  <c r="X191" i="22"/>
  <c r="L191" i="22"/>
  <c r="T191" i="22"/>
  <c r="AB191" i="22"/>
  <c r="P191" i="22"/>
  <c r="CX89" i="8"/>
  <c r="J201" i="22" s="1"/>
  <c r="M201" i="22" s="1"/>
  <c r="N201" i="22" s="1"/>
  <c r="O201" i="22" s="1"/>
  <c r="CP91" i="8"/>
  <c r="L62" i="9"/>
  <c r="CX73" i="9"/>
  <c r="J210" i="22" s="1"/>
  <c r="M210" i="22" s="1"/>
  <c r="N210" i="22" s="1"/>
  <c r="O210" i="22" s="1"/>
  <c r="T212" i="22"/>
  <c r="AB212" i="22"/>
  <c r="P212" i="22"/>
  <c r="L212" i="22"/>
  <c r="X212" i="22"/>
  <c r="CX85" i="9"/>
  <c r="J222" i="22" s="1"/>
  <c r="M222" i="22" s="1"/>
  <c r="N222" i="22" s="1"/>
  <c r="O222" i="22" s="1"/>
  <c r="P224" i="22"/>
  <c r="AB224" i="22"/>
  <c r="L224" i="22"/>
  <c r="X224" i="22"/>
  <c r="T224" i="22"/>
  <c r="CT91" i="9"/>
  <c r="D62" i="10"/>
  <c r="P62" i="10"/>
  <c r="CX69" i="10"/>
  <c r="J231" i="22" s="1"/>
  <c r="M231" i="22" s="1"/>
  <c r="N231" i="22" s="1"/>
  <c r="O231" i="22" s="1"/>
  <c r="T233" i="22"/>
  <c r="P233" i="22"/>
  <c r="AB233" i="22"/>
  <c r="X233" i="22"/>
  <c r="L233" i="22"/>
  <c r="CX81" i="10"/>
  <c r="J243" i="22" s="1"/>
  <c r="M243" i="22" s="1"/>
  <c r="N243" i="22" s="1"/>
  <c r="O243" i="22" s="1"/>
  <c r="T245" i="22"/>
  <c r="AB245" i="22"/>
  <c r="L245" i="22"/>
  <c r="X245" i="22"/>
  <c r="P245" i="22"/>
  <c r="H62" i="11"/>
  <c r="AB254" i="22"/>
  <c r="P254" i="22"/>
  <c r="X254" i="22"/>
  <c r="L254" i="22"/>
  <c r="T254" i="22"/>
  <c r="CX77" i="11"/>
  <c r="J264" i="22" s="1"/>
  <c r="M264" i="22" s="1"/>
  <c r="N264" i="22" s="1"/>
  <c r="O264" i="22" s="1"/>
  <c r="AB266" i="22"/>
  <c r="P266" i="22"/>
  <c r="X266" i="22"/>
  <c r="L266" i="22"/>
  <c r="T266" i="22"/>
  <c r="CX89" i="11"/>
  <c r="J276" i="22" s="1"/>
  <c r="M276" i="22" s="1"/>
  <c r="N276" i="22" s="1"/>
  <c r="O276" i="22" s="1"/>
  <c r="CP91" i="11"/>
  <c r="L62" i="12"/>
  <c r="CX73" i="12"/>
  <c r="J285" i="22" s="1"/>
  <c r="M285" i="22" s="1"/>
  <c r="N285" i="22" s="1"/>
  <c r="O285" i="22" s="1"/>
  <c r="T287" i="22"/>
  <c r="AB287" i="22"/>
  <c r="P287" i="22"/>
  <c r="L287" i="22"/>
  <c r="X287" i="22"/>
  <c r="CX85" i="12"/>
  <c r="J297" i="22" s="1"/>
  <c r="M297" i="22" s="1"/>
  <c r="N297" i="22" s="1"/>
  <c r="O297" i="22" s="1"/>
  <c r="T299" i="22"/>
  <c r="AB299" i="22"/>
  <c r="P299" i="22"/>
  <c r="X299" i="22"/>
  <c r="L299" i="22"/>
  <c r="CT91" i="12"/>
  <c r="D62" i="13"/>
  <c r="P62" i="13"/>
  <c r="CX69" i="13"/>
  <c r="J306" i="22" s="1"/>
  <c r="M306" i="22" s="1"/>
  <c r="N306" i="22" s="1"/>
  <c r="O306" i="22" s="1"/>
  <c r="X308" i="22"/>
  <c r="L308" i="22"/>
  <c r="P308" i="22"/>
  <c r="AB308" i="22"/>
  <c r="T308" i="22"/>
  <c r="CX81" i="13"/>
  <c r="J318" i="22" s="1"/>
  <c r="M318" i="22" s="1"/>
  <c r="N318" i="22" s="1"/>
  <c r="O318" i="22" s="1"/>
  <c r="L320" i="22"/>
  <c r="X320" i="22"/>
  <c r="T320" i="22"/>
  <c r="P320" i="22"/>
  <c r="AB320" i="22"/>
  <c r="H62" i="14"/>
  <c r="X329" i="22"/>
  <c r="L329" i="22"/>
  <c r="P329" i="22"/>
  <c r="AB329" i="22"/>
  <c r="T329" i="22"/>
  <c r="CX77" i="14"/>
  <c r="J339" i="22" s="1"/>
  <c r="M339" i="22" s="1"/>
  <c r="N339" i="22" s="1"/>
  <c r="O339" i="22" s="1"/>
  <c r="X341" i="22"/>
  <c r="L341" i="22"/>
  <c r="T341" i="22"/>
  <c r="P341" i="22"/>
  <c r="AB341" i="22"/>
  <c r="CX89" i="14"/>
  <c r="J351" i="22" s="1"/>
  <c r="M351" i="22" s="1"/>
  <c r="N351" i="22" s="1"/>
  <c r="O351" i="22" s="1"/>
  <c r="CP91" i="14"/>
  <c r="L62" i="15"/>
  <c r="CX73" i="15"/>
  <c r="J360" i="22" s="1"/>
  <c r="M360" i="22" s="1"/>
  <c r="N360" i="22" s="1"/>
  <c r="O360" i="22" s="1"/>
  <c r="X362" i="22"/>
  <c r="L362" i="22"/>
  <c r="P362" i="22"/>
  <c r="AB362" i="22"/>
  <c r="T362" i="22"/>
  <c r="CX85" i="15"/>
  <c r="J372" i="22" s="1"/>
  <c r="M372" i="22" s="1"/>
  <c r="N372" i="22" s="1"/>
  <c r="O372" i="22" s="1"/>
  <c r="X374" i="22"/>
  <c r="L374" i="22"/>
  <c r="AB374" i="22"/>
  <c r="T374" i="22"/>
  <c r="P374" i="22"/>
  <c r="CT91" i="15"/>
  <c r="D62" i="16"/>
  <c r="P62" i="16"/>
  <c r="CX69" i="16"/>
  <c r="J381" i="22" s="1"/>
  <c r="M381" i="22" s="1"/>
  <c r="N381" i="22" s="1"/>
  <c r="O381" i="22" s="1"/>
  <c r="T383" i="22"/>
  <c r="P383" i="22"/>
  <c r="AB383" i="22"/>
  <c r="L383" i="22"/>
  <c r="X383" i="22"/>
  <c r="CX81" i="16"/>
  <c r="J393" i="22" s="1"/>
  <c r="M393" i="22" s="1"/>
  <c r="N393" i="22" s="1"/>
  <c r="O393" i="22" s="1"/>
  <c r="T395" i="22"/>
  <c r="P395" i="22"/>
  <c r="AB395" i="22"/>
  <c r="X395" i="22"/>
  <c r="L395" i="22"/>
  <c r="H62" i="17"/>
  <c r="AB404" i="22"/>
  <c r="L404" i="22"/>
  <c r="X404" i="22"/>
  <c r="T404" i="22"/>
  <c r="P404" i="22"/>
  <c r="CX77" i="17"/>
  <c r="J414" i="22" s="1"/>
  <c r="M414" i="22" s="1"/>
  <c r="N414" i="22" s="1"/>
  <c r="O414" i="22" s="1"/>
  <c r="L416" i="22"/>
  <c r="X416" i="22"/>
  <c r="P416" i="22"/>
  <c r="AB416" i="22"/>
  <c r="T416" i="22"/>
  <c r="CX89" i="17"/>
  <c r="J426" i="22" s="1"/>
  <c r="M426" i="22" s="1"/>
  <c r="N426" i="22" s="1"/>
  <c r="O426" i="22" s="1"/>
  <c r="CP91" i="17"/>
  <c r="L62" i="18"/>
  <c r="CX73" i="18"/>
  <c r="J435" i="22" s="1"/>
  <c r="M435" i="22" s="1"/>
  <c r="N435" i="22" s="1"/>
  <c r="O435" i="22" s="1"/>
  <c r="X437" i="22"/>
  <c r="L437" i="22"/>
  <c r="P437" i="22"/>
  <c r="AB437" i="22"/>
  <c r="T437" i="22"/>
  <c r="CX85" i="18"/>
  <c r="J447" i="22" s="1"/>
  <c r="M447" i="22" s="1"/>
  <c r="N447" i="22" s="1"/>
  <c r="O447" i="22" s="1"/>
  <c r="AB449" i="22"/>
  <c r="P449" i="22"/>
  <c r="X449" i="22"/>
  <c r="L449" i="22"/>
  <c r="T449" i="22"/>
  <c r="D62" i="19"/>
  <c r="P62" i="19"/>
  <c r="CX69" i="19"/>
  <c r="J456" i="22" s="1"/>
  <c r="M456" i="22" s="1"/>
  <c r="N456" i="22" s="1"/>
  <c r="O456" i="22" s="1"/>
  <c r="AB458" i="22"/>
  <c r="P458" i="22"/>
  <c r="L458" i="22"/>
  <c r="T458" i="22"/>
  <c r="X458" i="22"/>
  <c r="CX81" i="19"/>
  <c r="J468" i="22" s="1"/>
  <c r="M468" i="22" s="1"/>
  <c r="N468" i="22" s="1"/>
  <c r="O468" i="22" s="1"/>
  <c r="P470" i="22"/>
  <c r="L470" i="22"/>
  <c r="AB470" i="22"/>
  <c r="X470" i="22"/>
  <c r="T470" i="22"/>
  <c r="H62" i="20"/>
  <c r="X479" i="22"/>
  <c r="L479" i="22"/>
  <c r="P479" i="22"/>
  <c r="AB479" i="22"/>
  <c r="T479" i="22"/>
  <c r="CX77" i="20"/>
  <c r="J489" i="22" s="1"/>
  <c r="M489" i="22" s="1"/>
  <c r="N489" i="22" s="1"/>
  <c r="O489" i="22" s="1"/>
  <c r="X491" i="22"/>
  <c r="L491" i="22"/>
  <c r="AB491" i="22"/>
  <c r="P491" i="22"/>
  <c r="T491" i="22"/>
  <c r="K22" i="23"/>
  <c r="M22" i="23" s="1"/>
  <c r="X73" i="22"/>
  <c r="P73" i="22"/>
  <c r="L73" i="22"/>
  <c r="AB73" i="22"/>
  <c r="T73" i="22"/>
  <c r="CX68" i="4"/>
  <c r="J80" i="22" s="1"/>
  <c r="M80" i="22" s="1"/>
  <c r="N80" i="22" s="1"/>
  <c r="O80" i="22" s="1"/>
  <c r="T82" i="22"/>
  <c r="AB82" i="22"/>
  <c r="P82" i="22"/>
  <c r="L82" i="22"/>
  <c r="X82" i="22"/>
  <c r="CX80" i="4"/>
  <c r="J92" i="22" s="1"/>
  <c r="M92" i="22" s="1"/>
  <c r="N92" i="22" s="1"/>
  <c r="O92" i="22" s="1"/>
  <c r="T94" i="22"/>
  <c r="AB94" i="22"/>
  <c r="P94" i="22"/>
  <c r="L94" i="22"/>
  <c r="X94" i="22"/>
  <c r="AB103" i="22"/>
  <c r="P103" i="22"/>
  <c r="L103" i="22"/>
  <c r="X103" i="22"/>
  <c r="T103" i="22"/>
  <c r="CX76" i="5"/>
  <c r="J113" i="22" s="1"/>
  <c r="M113" i="22" s="1"/>
  <c r="N113" i="22" s="1"/>
  <c r="O113" i="22" s="1"/>
  <c r="AB115" i="22"/>
  <c r="P115" i="22"/>
  <c r="X115" i="22"/>
  <c r="T115" i="22"/>
  <c r="L115" i="22"/>
  <c r="CX88" i="5"/>
  <c r="J125" i="22" s="1"/>
  <c r="M125" i="22" s="1"/>
  <c r="N125" i="22" s="1"/>
  <c r="O125" i="22" s="1"/>
  <c r="AB127" i="22"/>
  <c r="P127" i="22"/>
  <c r="X127" i="22"/>
  <c r="T127" i="22"/>
  <c r="L127" i="22"/>
  <c r="CQ91" i="5"/>
  <c r="I7" i="23"/>
  <c r="H7" i="23"/>
  <c r="T136" i="22"/>
  <c r="AB136" i="22"/>
  <c r="L136" i="22"/>
  <c r="X136" i="22"/>
  <c r="P136" i="22"/>
  <c r="X148" i="22"/>
  <c r="L148" i="22"/>
  <c r="P148" i="22"/>
  <c r="T148" i="22"/>
  <c r="AB148" i="22"/>
  <c r="CU91" i="6"/>
  <c r="E62" i="7"/>
  <c r="T62" i="7" s="1"/>
  <c r="CX68" i="7"/>
  <c r="J155" i="22" s="1"/>
  <c r="M155" i="22" s="1"/>
  <c r="N155" i="22" s="1"/>
  <c r="O155" i="22" s="1"/>
  <c r="X157" i="22"/>
  <c r="T157" i="22"/>
  <c r="P157" i="22"/>
  <c r="L157" i="22"/>
  <c r="AB157" i="22"/>
  <c r="CX80" i="7"/>
  <c r="J167" i="22" s="1"/>
  <c r="M167" i="22" s="1"/>
  <c r="N167" i="22" s="1"/>
  <c r="O167" i="22" s="1"/>
  <c r="P169" i="22"/>
  <c r="L169" i="22"/>
  <c r="T169" i="22"/>
  <c r="X169" i="22"/>
  <c r="AB169" i="22"/>
  <c r="Q33" i="8"/>
  <c r="I62" i="8"/>
  <c r="AB178" i="22"/>
  <c r="P178" i="22"/>
  <c r="X178" i="22"/>
  <c r="L178" i="22"/>
  <c r="T178" i="22"/>
  <c r="T190" i="22"/>
  <c r="AB190" i="22"/>
  <c r="P190" i="22"/>
  <c r="X190" i="22"/>
  <c r="L190" i="22"/>
  <c r="CX88" i="8"/>
  <c r="J200" i="22" s="1"/>
  <c r="M200" i="22" s="1"/>
  <c r="N200" i="22" s="1"/>
  <c r="O200" i="22" s="1"/>
  <c r="T202" i="22"/>
  <c r="AB202" i="22"/>
  <c r="P202" i="22"/>
  <c r="X202" i="22"/>
  <c r="L202" i="22"/>
  <c r="CQ91" i="8"/>
  <c r="I10" i="23"/>
  <c r="H10" i="23"/>
  <c r="M62" i="9"/>
  <c r="X211" i="22"/>
  <c r="L211" i="22"/>
  <c r="T211" i="22"/>
  <c r="P211" i="22"/>
  <c r="AB211" i="22"/>
  <c r="P223" i="22"/>
  <c r="AB223" i="22"/>
  <c r="L223" i="22"/>
  <c r="X223" i="22"/>
  <c r="T223" i="22"/>
  <c r="CU91" i="9"/>
  <c r="E62" i="10"/>
  <c r="T232" i="22"/>
  <c r="P232" i="22"/>
  <c r="AB232" i="22"/>
  <c r="X232" i="22"/>
  <c r="L232" i="22"/>
  <c r="T244" i="22"/>
  <c r="AB244" i="22"/>
  <c r="P244" i="22"/>
  <c r="X244" i="22"/>
  <c r="L244" i="22"/>
  <c r="Q33" i="11"/>
  <c r="I62" i="11"/>
  <c r="T253" i="22"/>
  <c r="P253" i="22"/>
  <c r="AB253" i="22"/>
  <c r="L253" i="22"/>
  <c r="X253" i="22"/>
  <c r="T265" i="22"/>
  <c r="AB265" i="22"/>
  <c r="P265" i="22"/>
  <c r="X265" i="22"/>
  <c r="L265" i="22"/>
  <c r="AB277" i="22"/>
  <c r="P277" i="22"/>
  <c r="T277" i="22"/>
  <c r="L277" i="22"/>
  <c r="X277" i="22"/>
  <c r="CQ91" i="11"/>
  <c r="I13" i="23"/>
  <c r="H13" i="23"/>
  <c r="M62" i="12"/>
  <c r="AB286" i="22"/>
  <c r="X286" i="22"/>
  <c r="T286" i="22"/>
  <c r="P286" i="22"/>
  <c r="L286" i="22"/>
  <c r="X298" i="22"/>
  <c r="L298" i="22"/>
  <c r="AB298" i="22"/>
  <c r="T298" i="22"/>
  <c r="P298" i="22"/>
  <c r="CU91" i="12"/>
  <c r="E62" i="13"/>
  <c r="T62" i="13" s="1"/>
  <c r="T307" i="22"/>
  <c r="AB307" i="22"/>
  <c r="P307" i="22"/>
  <c r="L307" i="22"/>
  <c r="X307" i="22"/>
  <c r="X319" i="22"/>
  <c r="L319" i="22"/>
  <c r="AB319" i="22"/>
  <c r="T319" i="22"/>
  <c r="P319" i="22"/>
  <c r="Q33" i="14"/>
  <c r="T38" i="14"/>
  <c r="U334" i="21" s="1"/>
  <c r="Y334" i="21" s="1"/>
  <c r="Z334" i="21" s="1"/>
  <c r="AA334" i="21" s="1"/>
  <c r="T41" i="14"/>
  <c r="U337" i="21" s="1"/>
  <c r="Y337" i="21" s="1"/>
  <c r="Z337" i="21" s="1"/>
  <c r="AA337" i="21" s="1"/>
  <c r="T44" i="14"/>
  <c r="U340" i="21" s="1"/>
  <c r="Y340" i="21" s="1"/>
  <c r="Z340" i="21" s="1"/>
  <c r="AA340" i="21" s="1"/>
  <c r="T47" i="14"/>
  <c r="U343" i="21" s="1"/>
  <c r="Y343" i="21" s="1"/>
  <c r="Z343" i="21" s="1"/>
  <c r="AA343" i="21" s="1"/>
  <c r="T50" i="14"/>
  <c r="U346" i="21" s="1"/>
  <c r="Y346" i="21" s="1"/>
  <c r="Z346" i="21" s="1"/>
  <c r="AA346" i="21" s="1"/>
  <c r="T53" i="14"/>
  <c r="U349" i="21" s="1"/>
  <c r="Y349" i="21" s="1"/>
  <c r="Z349" i="21" s="1"/>
  <c r="AA349" i="21" s="1"/>
  <c r="T56" i="14"/>
  <c r="U352" i="21" s="1"/>
  <c r="Y352" i="21" s="1"/>
  <c r="Z352" i="21" s="1"/>
  <c r="AA352" i="21" s="1"/>
  <c r="T59" i="14"/>
  <c r="U355" i="21" s="1"/>
  <c r="Y355" i="21" s="1"/>
  <c r="Z355" i="21" s="1"/>
  <c r="AA355" i="21" s="1"/>
  <c r="I62" i="14"/>
  <c r="P328" i="22"/>
  <c r="AB328" i="22"/>
  <c r="L328" i="22"/>
  <c r="X328" i="22"/>
  <c r="T328" i="22"/>
  <c r="AB340" i="22"/>
  <c r="P340" i="22"/>
  <c r="X340" i="22"/>
  <c r="L340" i="22"/>
  <c r="T340" i="22"/>
  <c r="AB352" i="22"/>
  <c r="P352" i="22"/>
  <c r="L352" i="22"/>
  <c r="X352" i="22"/>
  <c r="T352" i="22"/>
  <c r="CQ91" i="14"/>
  <c r="I16" i="23"/>
  <c r="H16" i="23"/>
  <c r="M62" i="15"/>
  <c r="P361" i="22"/>
  <c r="AB361" i="22"/>
  <c r="L361" i="22"/>
  <c r="X361" i="22"/>
  <c r="T361" i="22"/>
  <c r="T373" i="22"/>
  <c r="AB373" i="22"/>
  <c r="P373" i="22"/>
  <c r="L373" i="22"/>
  <c r="X373" i="22"/>
  <c r="CU91" i="15"/>
  <c r="E62" i="16"/>
  <c r="Q62" i="16"/>
  <c r="X382" i="22"/>
  <c r="L382" i="22"/>
  <c r="AB382" i="22"/>
  <c r="T382" i="22"/>
  <c r="P382" i="22"/>
  <c r="X394" i="22"/>
  <c r="T394" i="22"/>
  <c r="AB394" i="22"/>
  <c r="L394" i="22"/>
  <c r="P394" i="22"/>
  <c r="Q33" i="17"/>
  <c r="I62" i="17"/>
  <c r="X403" i="22"/>
  <c r="T403" i="22"/>
  <c r="AB403" i="22"/>
  <c r="P403" i="22"/>
  <c r="L403" i="22"/>
  <c r="X415" i="22"/>
  <c r="L415" i="22"/>
  <c r="P415" i="22"/>
  <c r="AB415" i="22"/>
  <c r="T415" i="22"/>
  <c r="X427" i="22"/>
  <c r="L427" i="22"/>
  <c r="T427" i="22"/>
  <c r="AB427" i="22"/>
  <c r="P427" i="22"/>
  <c r="CQ91" i="17"/>
  <c r="I19" i="23"/>
  <c r="H19" i="23"/>
  <c r="M62" i="18"/>
  <c r="AB436" i="22"/>
  <c r="P436" i="22"/>
  <c r="X436" i="22"/>
  <c r="T436" i="22"/>
  <c r="L436" i="22"/>
  <c r="P448" i="22"/>
  <c r="AB448" i="22"/>
  <c r="T448" i="22"/>
  <c r="X448" i="22"/>
  <c r="L448" i="22"/>
  <c r="CU91" i="18"/>
  <c r="E62" i="19"/>
  <c r="T62" i="19" s="1"/>
  <c r="Q62" i="19"/>
  <c r="U62" i="19" s="1"/>
  <c r="T457" i="22"/>
  <c r="L457" i="22"/>
  <c r="X457" i="22"/>
  <c r="P457" i="22"/>
  <c r="AB457" i="22"/>
  <c r="T469" i="22"/>
  <c r="P469" i="22"/>
  <c r="AB469" i="22"/>
  <c r="L469" i="22"/>
  <c r="X469" i="22"/>
  <c r="Q33" i="20"/>
  <c r="I62" i="20"/>
  <c r="T478" i="22"/>
  <c r="P478" i="22"/>
  <c r="AB478" i="22"/>
  <c r="X478" i="22"/>
  <c r="L478" i="22"/>
  <c r="T490" i="22"/>
  <c r="P490" i="22"/>
  <c r="L490" i="22"/>
  <c r="AB490" i="22"/>
  <c r="X490" i="22"/>
  <c r="AB499" i="22"/>
  <c r="L499" i="22"/>
  <c r="X499" i="22"/>
  <c r="T499" i="22"/>
  <c r="P499" i="22"/>
  <c r="X81" i="22"/>
  <c r="T81" i="22"/>
  <c r="AB81" i="22"/>
  <c r="L81" i="22"/>
  <c r="P81" i="22"/>
  <c r="P93" i="22"/>
  <c r="L93" i="22"/>
  <c r="X93" i="22"/>
  <c r="T93" i="22"/>
  <c r="AB93" i="22"/>
  <c r="T114" i="22"/>
  <c r="L114" i="22"/>
  <c r="AB114" i="22"/>
  <c r="X114" i="22"/>
  <c r="P114" i="22"/>
  <c r="T126" i="22"/>
  <c r="L126" i="22"/>
  <c r="X126" i="22"/>
  <c r="AB126" i="22"/>
  <c r="P126" i="22"/>
  <c r="AB135" i="22"/>
  <c r="P135" i="22"/>
  <c r="L135" i="22"/>
  <c r="X135" i="22"/>
  <c r="T135" i="22"/>
  <c r="AB147" i="22"/>
  <c r="X147" i="22"/>
  <c r="P147" i="22"/>
  <c r="L147" i="22"/>
  <c r="T147" i="22"/>
  <c r="X156" i="22"/>
  <c r="L156" i="22"/>
  <c r="T156" i="22"/>
  <c r="AB156" i="22"/>
  <c r="P156" i="22"/>
  <c r="X168" i="22"/>
  <c r="L168" i="22"/>
  <c r="T168" i="22"/>
  <c r="P168" i="22"/>
  <c r="AB168" i="22"/>
  <c r="X189" i="22"/>
  <c r="L189" i="22"/>
  <c r="T189" i="22"/>
  <c r="P189" i="22"/>
  <c r="AB189" i="22"/>
  <c r="X201" i="22"/>
  <c r="L201" i="22"/>
  <c r="T201" i="22"/>
  <c r="AB201" i="22"/>
  <c r="P201" i="22"/>
  <c r="T210" i="22"/>
  <c r="AB210" i="22"/>
  <c r="P210" i="22"/>
  <c r="X210" i="22"/>
  <c r="L210" i="22"/>
  <c r="T222" i="22"/>
  <c r="P222" i="22"/>
  <c r="AB222" i="22"/>
  <c r="L222" i="22"/>
  <c r="X222" i="22"/>
  <c r="X231" i="22"/>
  <c r="T231" i="22"/>
  <c r="P231" i="22"/>
  <c r="L231" i="22"/>
  <c r="AB231" i="22"/>
  <c r="X243" i="22"/>
  <c r="L243" i="22"/>
  <c r="AB243" i="22"/>
  <c r="T243" i="22"/>
  <c r="P243" i="22"/>
  <c r="K12" i="23"/>
  <c r="M12" i="23" s="1"/>
  <c r="AB264" i="22"/>
  <c r="P264" i="22"/>
  <c r="X264" i="22"/>
  <c r="L264" i="22"/>
  <c r="T264" i="22"/>
  <c r="T276" i="22"/>
  <c r="P276" i="22"/>
  <c r="AB276" i="22"/>
  <c r="X276" i="22"/>
  <c r="L276" i="22"/>
  <c r="CR91" i="11"/>
  <c r="T285" i="22"/>
  <c r="AB285" i="22"/>
  <c r="P285" i="22"/>
  <c r="X285" i="22"/>
  <c r="L285" i="22"/>
  <c r="T297" i="22"/>
  <c r="AB297" i="22"/>
  <c r="P297" i="22"/>
  <c r="L297" i="22"/>
  <c r="X297" i="22"/>
  <c r="CV91" i="12"/>
  <c r="X306" i="22"/>
  <c r="L306" i="22"/>
  <c r="AB306" i="22"/>
  <c r="T306" i="22"/>
  <c r="P306" i="22"/>
  <c r="AB318" i="22"/>
  <c r="L318" i="22"/>
  <c r="X318" i="22"/>
  <c r="T318" i="22"/>
  <c r="P318" i="22"/>
  <c r="K15" i="23"/>
  <c r="M15" i="23" s="1"/>
  <c r="X339" i="22"/>
  <c r="L339" i="22"/>
  <c r="P339" i="22"/>
  <c r="AB339" i="22"/>
  <c r="T339" i="22"/>
  <c r="T351" i="22"/>
  <c r="AB351" i="22"/>
  <c r="L351" i="22"/>
  <c r="X351" i="22"/>
  <c r="P351" i="22"/>
  <c r="CR91" i="14"/>
  <c r="X360" i="22"/>
  <c r="L360" i="22"/>
  <c r="P360" i="22"/>
  <c r="AB360" i="22"/>
  <c r="T360" i="22"/>
  <c r="X372" i="22"/>
  <c r="L372" i="22"/>
  <c r="T372" i="22"/>
  <c r="P372" i="22"/>
  <c r="AB372" i="22"/>
  <c r="CV91" i="15"/>
  <c r="T381" i="22"/>
  <c r="AB381" i="22"/>
  <c r="P381" i="22"/>
  <c r="X381" i="22"/>
  <c r="L381" i="22"/>
  <c r="P393" i="22"/>
  <c r="AB393" i="22"/>
  <c r="L393" i="22"/>
  <c r="X393" i="22"/>
  <c r="T393" i="22"/>
  <c r="K18" i="23"/>
  <c r="M18" i="23" s="1"/>
  <c r="T414" i="22"/>
  <c r="P414" i="22"/>
  <c r="AB414" i="22"/>
  <c r="X414" i="22"/>
  <c r="L414" i="22"/>
  <c r="L426" i="22"/>
  <c r="X426" i="22"/>
  <c r="P426" i="22"/>
  <c r="AB426" i="22"/>
  <c r="T426" i="22"/>
  <c r="CR91" i="17"/>
  <c r="X435" i="22"/>
  <c r="L435" i="22"/>
  <c r="T435" i="22"/>
  <c r="AB435" i="22"/>
  <c r="P435" i="22"/>
  <c r="AB447" i="22"/>
  <c r="P447" i="22"/>
  <c r="X447" i="22"/>
  <c r="L447" i="22"/>
  <c r="T447" i="22"/>
  <c r="CV91" i="18"/>
  <c r="X456" i="22"/>
  <c r="L456" i="22"/>
  <c r="P456" i="22"/>
  <c r="AB456" i="22"/>
  <c r="T456" i="22"/>
  <c r="T468" i="22"/>
  <c r="L468" i="22"/>
  <c r="P468" i="22"/>
  <c r="AB468" i="22"/>
  <c r="X468" i="22"/>
  <c r="K21" i="23"/>
  <c r="M21" i="23" s="1"/>
  <c r="X489" i="22"/>
  <c r="L489" i="22"/>
  <c r="T489" i="22"/>
  <c r="AB489" i="22"/>
  <c r="P489" i="22"/>
  <c r="T71" i="22"/>
  <c r="L71" i="22"/>
  <c r="AB71" i="22"/>
  <c r="X71" i="22"/>
  <c r="P71" i="22"/>
  <c r="AF83" i="21"/>
  <c r="AJ83" i="21"/>
  <c r="AB83" i="21"/>
  <c r="AN83" i="21"/>
  <c r="X83" i="21"/>
  <c r="AN86" i="21"/>
  <c r="AB86" i="21"/>
  <c r="X86" i="21"/>
  <c r="AJ86" i="21"/>
  <c r="AF86" i="21"/>
  <c r="AB89" i="21"/>
  <c r="X89" i="21"/>
  <c r="AN89" i="21"/>
  <c r="AJ89" i="21"/>
  <c r="AF89" i="21"/>
  <c r="AN98" i="21"/>
  <c r="AB98" i="21"/>
  <c r="X98" i="21"/>
  <c r="AJ98" i="21"/>
  <c r="AF98" i="21"/>
  <c r="AB101" i="21"/>
  <c r="X101" i="21"/>
  <c r="AN101" i="21"/>
  <c r="AJ101" i="21"/>
  <c r="AF101" i="21"/>
  <c r="AN104" i="21"/>
  <c r="AB104" i="21"/>
  <c r="AF104" i="21"/>
  <c r="X104" i="21"/>
  <c r="AJ104" i="21"/>
  <c r="AF107" i="21"/>
  <c r="AJ107" i="21"/>
  <c r="AB107" i="21"/>
  <c r="AN107" i="21"/>
  <c r="X107" i="21"/>
  <c r="T80" i="22"/>
  <c r="AB80" i="22"/>
  <c r="P80" i="22"/>
  <c r="X80" i="22"/>
  <c r="L80" i="22"/>
  <c r="T92" i="22"/>
  <c r="AB92" i="22"/>
  <c r="P92" i="22"/>
  <c r="X92" i="22"/>
  <c r="L92" i="22"/>
  <c r="AN110" i="21"/>
  <c r="AB110" i="21"/>
  <c r="X110" i="21"/>
  <c r="AJ110" i="21"/>
  <c r="AF110" i="21"/>
  <c r="AB113" i="21"/>
  <c r="X113" i="21"/>
  <c r="AN113" i="21"/>
  <c r="AJ113" i="21"/>
  <c r="AF113" i="21"/>
  <c r="AN116" i="21"/>
  <c r="AB116" i="21"/>
  <c r="AJ116" i="21"/>
  <c r="AF116" i="21"/>
  <c r="X116" i="21"/>
  <c r="AJ119" i="21"/>
  <c r="X119" i="21"/>
  <c r="AF119" i="21"/>
  <c r="AN119" i="21"/>
  <c r="AB119" i="21"/>
  <c r="AF122" i="21"/>
  <c r="AN122" i="21"/>
  <c r="AB122" i="21"/>
  <c r="AJ122" i="21"/>
  <c r="X122" i="21"/>
  <c r="AF125" i="21"/>
  <c r="AB125" i="21"/>
  <c r="X125" i="21"/>
  <c r="AN125" i="21"/>
  <c r="AJ125" i="21"/>
  <c r="AN128" i="21"/>
  <c r="AB128" i="21"/>
  <c r="AJ128" i="21"/>
  <c r="AF128" i="21"/>
  <c r="X128" i="21"/>
  <c r="AJ131" i="21"/>
  <c r="X131" i="21"/>
  <c r="AF131" i="21"/>
  <c r="AB131" i="21"/>
  <c r="AN131" i="21"/>
  <c r="AB113" i="22"/>
  <c r="P113" i="22"/>
  <c r="L113" i="22"/>
  <c r="X113" i="22"/>
  <c r="T113" i="22"/>
  <c r="AB125" i="22"/>
  <c r="P125" i="22"/>
  <c r="L125" i="22"/>
  <c r="X125" i="22"/>
  <c r="T125" i="22"/>
  <c r="AN134" i="21"/>
  <c r="AB134" i="21"/>
  <c r="X134" i="21"/>
  <c r="AF134" i="21"/>
  <c r="AJ134" i="21"/>
  <c r="AF137" i="21"/>
  <c r="AN137" i="21"/>
  <c r="X137" i="21"/>
  <c r="AJ137" i="21"/>
  <c r="AB137" i="21"/>
  <c r="AN140" i="21"/>
  <c r="AB140" i="21"/>
  <c r="X140" i="21"/>
  <c r="AJ140" i="21"/>
  <c r="AF140" i="21"/>
  <c r="AB143" i="21"/>
  <c r="AJ143" i="21"/>
  <c r="AN143" i="21"/>
  <c r="AF143" i="21"/>
  <c r="X143" i="21"/>
  <c r="AN146" i="21"/>
  <c r="AB146" i="21"/>
  <c r="AJ146" i="21"/>
  <c r="X146" i="21"/>
  <c r="AF146" i="21"/>
  <c r="AN149" i="21"/>
  <c r="X149" i="21"/>
  <c r="AF149" i="21"/>
  <c r="AJ149" i="21"/>
  <c r="AB149" i="21"/>
  <c r="AN152" i="21"/>
  <c r="AB152" i="21"/>
  <c r="AF152" i="21"/>
  <c r="X152" i="21"/>
  <c r="AJ152" i="21"/>
  <c r="AJ155" i="21"/>
  <c r="AF155" i="21"/>
  <c r="AB155" i="21"/>
  <c r="X155" i="21"/>
  <c r="AN155" i="21"/>
  <c r="C62" i="6"/>
  <c r="O62" i="6"/>
  <c r="T134" i="22"/>
  <c r="P134" i="22"/>
  <c r="AB134" i="22"/>
  <c r="L134" i="22"/>
  <c r="X134" i="22"/>
  <c r="X146" i="22"/>
  <c r="L146" i="22"/>
  <c r="P146" i="22"/>
  <c r="T146" i="22"/>
  <c r="AB146" i="22"/>
  <c r="AN158" i="21"/>
  <c r="AB158" i="21"/>
  <c r="X158" i="21"/>
  <c r="AJ158" i="21"/>
  <c r="AF158" i="21"/>
  <c r="AF161" i="21"/>
  <c r="AB161" i="21"/>
  <c r="AN161" i="21"/>
  <c r="X161" i="21"/>
  <c r="AJ161" i="21"/>
  <c r="AN164" i="21"/>
  <c r="AB164" i="21"/>
  <c r="AF164" i="21"/>
  <c r="X164" i="21"/>
  <c r="AJ164" i="21"/>
  <c r="AJ167" i="21"/>
  <c r="AF167" i="21"/>
  <c r="AB167" i="21"/>
  <c r="AN167" i="21"/>
  <c r="X167" i="21"/>
  <c r="AN170" i="21"/>
  <c r="AB170" i="21"/>
  <c r="X170" i="21"/>
  <c r="AJ170" i="21"/>
  <c r="AF170" i="21"/>
  <c r="AF173" i="21"/>
  <c r="AB173" i="21"/>
  <c r="AN173" i="21"/>
  <c r="X173" i="21"/>
  <c r="AJ173" i="21"/>
  <c r="AN176" i="21"/>
  <c r="AB176" i="21"/>
  <c r="AF176" i="21"/>
  <c r="X176" i="21"/>
  <c r="AJ176" i="21"/>
  <c r="AJ179" i="21"/>
  <c r="AF179" i="21"/>
  <c r="AB179" i="21"/>
  <c r="AN179" i="21"/>
  <c r="X179" i="21"/>
  <c r="AN182" i="21"/>
  <c r="AB182" i="21"/>
  <c r="X182" i="21"/>
  <c r="AJ182" i="21"/>
  <c r="AF182" i="21"/>
  <c r="G62" i="7"/>
  <c r="AB155" i="22"/>
  <c r="X155" i="22"/>
  <c r="L155" i="22"/>
  <c r="T155" i="22"/>
  <c r="P155" i="22"/>
  <c r="X167" i="22"/>
  <c r="P167" i="22"/>
  <c r="T167" i="22"/>
  <c r="L167" i="22"/>
  <c r="AB167" i="22"/>
  <c r="AF185" i="21"/>
  <c r="AB185" i="21"/>
  <c r="AN185" i="21"/>
  <c r="X185" i="21"/>
  <c r="AJ185" i="21"/>
  <c r="AN188" i="21"/>
  <c r="AB188" i="21"/>
  <c r="AJ188" i="21"/>
  <c r="AF188" i="21"/>
  <c r="X188" i="21"/>
  <c r="AN191" i="21"/>
  <c r="AB191" i="21"/>
  <c r="AJ191" i="21"/>
  <c r="X191" i="21"/>
  <c r="AF191" i="21"/>
  <c r="AN194" i="21"/>
  <c r="AB194" i="21"/>
  <c r="AJ194" i="21"/>
  <c r="X194" i="21"/>
  <c r="AF194" i="21"/>
  <c r="AJ197" i="21"/>
  <c r="X197" i="21"/>
  <c r="AF197" i="21"/>
  <c r="AB197" i="21"/>
  <c r="AN197" i="21"/>
  <c r="AF200" i="21"/>
  <c r="AN200" i="21"/>
  <c r="AB200" i="21"/>
  <c r="X200" i="21"/>
  <c r="AJ200" i="21"/>
  <c r="AN203" i="21"/>
  <c r="AB203" i="21"/>
  <c r="AJ203" i="21"/>
  <c r="X203" i="21"/>
  <c r="AF203" i="21"/>
  <c r="AN206" i="21"/>
  <c r="AB206" i="21"/>
  <c r="AJ206" i="21"/>
  <c r="X206" i="21"/>
  <c r="AF206" i="21"/>
  <c r="K62" i="8"/>
  <c r="T188" i="22"/>
  <c r="AB188" i="22"/>
  <c r="P188" i="22"/>
  <c r="L188" i="22"/>
  <c r="X188" i="22"/>
  <c r="T200" i="22"/>
  <c r="AB200" i="22"/>
  <c r="P200" i="22"/>
  <c r="X200" i="22"/>
  <c r="L200" i="22"/>
  <c r="AJ209" i="21"/>
  <c r="X209" i="21"/>
  <c r="AF209" i="21"/>
  <c r="AB209" i="21"/>
  <c r="AN209" i="21"/>
  <c r="AF212" i="21"/>
  <c r="AN212" i="21"/>
  <c r="AB212" i="21"/>
  <c r="AJ212" i="21"/>
  <c r="X212" i="21"/>
  <c r="AN215" i="21"/>
  <c r="AB215" i="21"/>
  <c r="AJ215" i="21"/>
  <c r="X215" i="21"/>
  <c r="AF215" i="21"/>
  <c r="AN218" i="21"/>
  <c r="AB218" i="21"/>
  <c r="AJ218" i="21"/>
  <c r="X218" i="21"/>
  <c r="AF218" i="21"/>
  <c r="AJ221" i="21"/>
  <c r="X221" i="21"/>
  <c r="AF221" i="21"/>
  <c r="AN221" i="21"/>
  <c r="AB221" i="21"/>
  <c r="AF224" i="21"/>
  <c r="AN224" i="21"/>
  <c r="AB224" i="21"/>
  <c r="AJ224" i="21"/>
  <c r="X224" i="21"/>
  <c r="AN227" i="21"/>
  <c r="AB227" i="21"/>
  <c r="AJ227" i="21"/>
  <c r="X227" i="21"/>
  <c r="AF227" i="21"/>
  <c r="AN230" i="21"/>
  <c r="AB230" i="21"/>
  <c r="AJ230" i="21"/>
  <c r="X230" i="21"/>
  <c r="AF230" i="21"/>
  <c r="C62" i="9"/>
  <c r="O62" i="9"/>
  <c r="X209" i="22"/>
  <c r="L209" i="22"/>
  <c r="T209" i="22"/>
  <c r="AB209" i="22"/>
  <c r="P209" i="22"/>
  <c r="T221" i="22"/>
  <c r="P221" i="22"/>
  <c r="AB221" i="22"/>
  <c r="X221" i="22"/>
  <c r="L221" i="22"/>
  <c r="CW91" i="9"/>
  <c r="AJ233" i="21"/>
  <c r="X233" i="21"/>
  <c r="AF233" i="21"/>
  <c r="AN233" i="21"/>
  <c r="AB233" i="21"/>
  <c r="AF236" i="21"/>
  <c r="AN236" i="21"/>
  <c r="AB236" i="21"/>
  <c r="AJ236" i="21"/>
  <c r="X236" i="21"/>
  <c r="AJ239" i="21"/>
  <c r="X239" i="21"/>
  <c r="AF239" i="21"/>
  <c r="AB239" i="21"/>
  <c r="AN239" i="21"/>
  <c r="AF242" i="21"/>
  <c r="AN242" i="21"/>
  <c r="X242" i="21"/>
  <c r="AJ242" i="21"/>
  <c r="AB242" i="21"/>
  <c r="AF245" i="21"/>
  <c r="AB245" i="21"/>
  <c r="AN245" i="21"/>
  <c r="X245" i="21"/>
  <c r="AJ245" i="21"/>
  <c r="AJ248" i="21"/>
  <c r="AF248" i="21"/>
  <c r="AB248" i="21"/>
  <c r="X248" i="21"/>
  <c r="AN248" i="21"/>
  <c r="AJ251" i="21"/>
  <c r="X251" i="21"/>
  <c r="AB251" i="21"/>
  <c r="AN251" i="21"/>
  <c r="AF251" i="21"/>
  <c r="AF254" i="21"/>
  <c r="X254" i="21"/>
  <c r="AJ254" i="21"/>
  <c r="AN254" i="21"/>
  <c r="AB254" i="21"/>
  <c r="AN257" i="21"/>
  <c r="AB257" i="21"/>
  <c r="AF257" i="21"/>
  <c r="X257" i="21"/>
  <c r="AJ257" i="21"/>
  <c r="G62" i="10"/>
  <c r="X230" i="22"/>
  <c r="T230" i="22"/>
  <c r="P230" i="22"/>
  <c r="AB230" i="22"/>
  <c r="L230" i="22"/>
  <c r="T242" i="22"/>
  <c r="AB242" i="22"/>
  <c r="P242" i="22"/>
  <c r="L242" i="22"/>
  <c r="X242" i="22"/>
  <c r="AF260" i="21"/>
  <c r="AN260" i="21"/>
  <c r="AB260" i="21"/>
  <c r="X260" i="21"/>
  <c r="AJ260" i="21"/>
  <c r="AJ263" i="21"/>
  <c r="X263" i="21"/>
  <c r="AB263" i="21"/>
  <c r="AN263" i="21"/>
  <c r="AF263" i="21"/>
  <c r="AF266" i="21"/>
  <c r="AB266" i="21"/>
  <c r="X266" i="21"/>
  <c r="AN266" i="21"/>
  <c r="AJ266" i="21"/>
  <c r="AN269" i="21"/>
  <c r="AB269" i="21"/>
  <c r="X269" i="21"/>
  <c r="AJ269" i="21"/>
  <c r="AF269" i="21"/>
  <c r="AF272" i="21"/>
  <c r="AN272" i="21"/>
  <c r="AB272" i="21"/>
  <c r="AJ272" i="21"/>
  <c r="X272" i="21"/>
  <c r="AN275" i="21"/>
  <c r="AB275" i="21"/>
  <c r="AJ275" i="21"/>
  <c r="X275" i="21"/>
  <c r="AF275" i="21"/>
  <c r="AJ278" i="21"/>
  <c r="X278" i="21"/>
  <c r="AF278" i="21"/>
  <c r="AB278" i="21"/>
  <c r="AN278" i="21"/>
  <c r="AF281" i="21"/>
  <c r="AN281" i="21"/>
  <c r="AB281" i="21"/>
  <c r="AJ281" i="21"/>
  <c r="X281" i="21"/>
  <c r="K62" i="11"/>
  <c r="T263" i="22"/>
  <c r="AB263" i="22"/>
  <c r="P263" i="22"/>
  <c r="X263" i="22"/>
  <c r="L263" i="22"/>
  <c r="T275" i="22"/>
  <c r="P275" i="22"/>
  <c r="X275" i="22"/>
  <c r="AB275" i="22"/>
  <c r="L275" i="22"/>
  <c r="AF284" i="21"/>
  <c r="AN284" i="21"/>
  <c r="AB284" i="21"/>
  <c r="X284" i="21"/>
  <c r="AJ284" i="21"/>
  <c r="AN287" i="21"/>
  <c r="AB287" i="21"/>
  <c r="AJ287" i="21"/>
  <c r="X287" i="21"/>
  <c r="AF287" i="21"/>
  <c r="AJ290" i="21"/>
  <c r="X290" i="21"/>
  <c r="AF290" i="21"/>
  <c r="AN290" i="21"/>
  <c r="AB290" i="21"/>
  <c r="AF293" i="21"/>
  <c r="AN293" i="21"/>
  <c r="AB293" i="21"/>
  <c r="AJ293" i="21"/>
  <c r="X293" i="21"/>
  <c r="AF296" i="21"/>
  <c r="AN296" i="21"/>
  <c r="AB296" i="21"/>
  <c r="AJ296" i="21"/>
  <c r="X296" i="21"/>
  <c r="AN299" i="21"/>
  <c r="AB299" i="21"/>
  <c r="AJ299" i="21"/>
  <c r="X299" i="21"/>
  <c r="AF299" i="21"/>
  <c r="AJ302" i="21"/>
  <c r="X302" i="21"/>
  <c r="AF302" i="21"/>
  <c r="AN302" i="21"/>
  <c r="AB302" i="21"/>
  <c r="AF305" i="21"/>
  <c r="AN305" i="21"/>
  <c r="AB305" i="21"/>
  <c r="X305" i="21"/>
  <c r="AJ305" i="21"/>
  <c r="C62" i="12"/>
  <c r="O62" i="12"/>
  <c r="P284" i="22"/>
  <c r="L284" i="22"/>
  <c r="AB284" i="22"/>
  <c r="X284" i="22"/>
  <c r="T284" i="22"/>
  <c r="X296" i="22"/>
  <c r="L296" i="22"/>
  <c r="AB296" i="22"/>
  <c r="T296" i="22"/>
  <c r="P296" i="22"/>
  <c r="CW91" i="12"/>
  <c r="AF308" i="21"/>
  <c r="AN308" i="21"/>
  <c r="AB308" i="21"/>
  <c r="AJ308" i="21"/>
  <c r="X308" i="21"/>
  <c r="AN311" i="21"/>
  <c r="AB311" i="21"/>
  <c r="AJ311" i="21"/>
  <c r="X311" i="21"/>
  <c r="AF311" i="21"/>
  <c r="AN314" i="21"/>
  <c r="X314" i="21"/>
  <c r="AJ314" i="21"/>
  <c r="AF314" i="21"/>
  <c r="AB314" i="21"/>
  <c r="AJ317" i="21"/>
  <c r="X317" i="21"/>
  <c r="AB317" i="21"/>
  <c r="AN317" i="21"/>
  <c r="AF317" i="21"/>
  <c r="AF320" i="21"/>
  <c r="AB320" i="21"/>
  <c r="AN320" i="21"/>
  <c r="X320" i="21"/>
  <c r="AJ320" i="21"/>
  <c r="AN323" i="21"/>
  <c r="AB323" i="21"/>
  <c r="AF323" i="21"/>
  <c r="AJ323" i="21"/>
  <c r="X323" i="21"/>
  <c r="AN326" i="21"/>
  <c r="AJ326" i="21"/>
  <c r="AF326" i="21"/>
  <c r="AB326" i="21"/>
  <c r="X326" i="21"/>
  <c r="AJ329" i="21"/>
  <c r="X329" i="21"/>
  <c r="AB329" i="21"/>
  <c r="AN329" i="21"/>
  <c r="AF329" i="21"/>
  <c r="AF332" i="21"/>
  <c r="AB332" i="21"/>
  <c r="AN332" i="21"/>
  <c r="X332" i="21"/>
  <c r="AJ332" i="21"/>
  <c r="G62" i="13"/>
  <c r="T305" i="22"/>
  <c r="AB305" i="22"/>
  <c r="P305" i="22"/>
  <c r="L305" i="22"/>
  <c r="X305" i="22"/>
  <c r="X317" i="22"/>
  <c r="L317" i="22"/>
  <c r="P317" i="22"/>
  <c r="AB317" i="22"/>
  <c r="T317" i="22"/>
  <c r="AN335" i="21"/>
  <c r="AB335" i="21"/>
  <c r="AF335" i="21"/>
  <c r="X335" i="21"/>
  <c r="AJ335" i="21"/>
  <c r="AF338" i="21"/>
  <c r="AN338" i="21"/>
  <c r="AB338" i="21"/>
  <c r="AJ338" i="21"/>
  <c r="X338" i="21"/>
  <c r="AN341" i="21"/>
  <c r="AB341" i="21"/>
  <c r="AJ341" i="21"/>
  <c r="X341" i="21"/>
  <c r="AF341" i="21"/>
  <c r="AJ344" i="21"/>
  <c r="X344" i="21"/>
  <c r="AF344" i="21"/>
  <c r="AB344" i="21"/>
  <c r="AN344" i="21"/>
  <c r="AF347" i="21"/>
  <c r="AN347" i="21"/>
  <c r="AB347" i="21"/>
  <c r="AJ347" i="21"/>
  <c r="X347" i="21"/>
  <c r="AF350" i="21"/>
  <c r="AN350" i="21"/>
  <c r="AB350" i="21"/>
  <c r="X350" i="21"/>
  <c r="AJ350" i="21"/>
  <c r="AN353" i="21"/>
  <c r="AB353" i="21"/>
  <c r="AJ353" i="21"/>
  <c r="X353" i="21"/>
  <c r="AF353" i="21"/>
  <c r="AJ356" i="21"/>
  <c r="X356" i="21"/>
  <c r="AF356" i="21"/>
  <c r="AN356" i="21"/>
  <c r="AB356" i="21"/>
  <c r="K62" i="14"/>
  <c r="AB338" i="22"/>
  <c r="P338" i="22"/>
  <c r="X338" i="22"/>
  <c r="T338" i="22"/>
  <c r="L338" i="22"/>
  <c r="P350" i="22"/>
  <c r="AB350" i="22"/>
  <c r="X350" i="22"/>
  <c r="T350" i="22"/>
  <c r="L350" i="22"/>
  <c r="AF359" i="21"/>
  <c r="AN359" i="21"/>
  <c r="AB359" i="21"/>
  <c r="AJ359" i="21"/>
  <c r="X359" i="21"/>
  <c r="AF362" i="21"/>
  <c r="AN362" i="21"/>
  <c r="AB362" i="21"/>
  <c r="AJ362" i="21"/>
  <c r="X362" i="21"/>
  <c r="AN365" i="21"/>
  <c r="AB365" i="21"/>
  <c r="AJ365" i="21"/>
  <c r="X365" i="21"/>
  <c r="AF365" i="21"/>
  <c r="AJ368" i="21"/>
  <c r="X368" i="21"/>
  <c r="AF368" i="21"/>
  <c r="AN368" i="21"/>
  <c r="AB368" i="21"/>
  <c r="AF371" i="21"/>
  <c r="AN371" i="21"/>
  <c r="AB371" i="21"/>
  <c r="X371" i="21"/>
  <c r="AJ371" i="21"/>
  <c r="AF374" i="21"/>
  <c r="AN374" i="21"/>
  <c r="AB374" i="21"/>
  <c r="AJ374" i="21"/>
  <c r="X374" i="21"/>
  <c r="AB377" i="21"/>
  <c r="AN377" i="21"/>
  <c r="X377" i="21"/>
  <c r="AJ377" i="21"/>
  <c r="AF377" i="21"/>
  <c r="AJ380" i="21"/>
  <c r="X380" i="21"/>
  <c r="AB380" i="21"/>
  <c r="AN380" i="21"/>
  <c r="AF380" i="21"/>
  <c r="C62" i="15"/>
  <c r="T62" i="15" s="1"/>
  <c r="O62" i="15"/>
  <c r="T359" i="22"/>
  <c r="P359" i="22"/>
  <c r="AB359" i="22"/>
  <c r="X359" i="22"/>
  <c r="L359" i="22"/>
  <c r="T371" i="22"/>
  <c r="AB371" i="22"/>
  <c r="P371" i="22"/>
  <c r="X371" i="22"/>
  <c r="L371" i="22"/>
  <c r="CW91" i="15"/>
  <c r="AF383" i="21"/>
  <c r="AB383" i="21"/>
  <c r="X383" i="21"/>
  <c r="AN383" i="21"/>
  <c r="AJ383" i="21"/>
  <c r="AN386" i="21"/>
  <c r="AB386" i="21"/>
  <c r="AJ386" i="21"/>
  <c r="X386" i="21"/>
  <c r="AF386" i="21"/>
  <c r="AJ389" i="21"/>
  <c r="X389" i="21"/>
  <c r="AN389" i="21"/>
  <c r="AF389" i="21"/>
  <c r="AB389" i="21"/>
  <c r="AJ392" i="21"/>
  <c r="X392" i="21"/>
  <c r="AF392" i="21"/>
  <c r="AN392" i="21"/>
  <c r="AB392" i="21"/>
  <c r="AF395" i="21"/>
  <c r="AN395" i="21"/>
  <c r="AB395" i="21"/>
  <c r="AJ395" i="21"/>
  <c r="X395" i="21"/>
  <c r="AN398" i="21"/>
  <c r="AB398" i="21"/>
  <c r="AJ398" i="21"/>
  <c r="X398" i="21"/>
  <c r="AF398" i="21"/>
  <c r="AJ401" i="21"/>
  <c r="X401" i="21"/>
  <c r="AN401" i="21"/>
  <c r="AF401" i="21"/>
  <c r="AB401" i="21"/>
  <c r="AJ404" i="21"/>
  <c r="X404" i="21"/>
  <c r="AF404" i="21"/>
  <c r="AB404" i="21"/>
  <c r="AN404" i="21"/>
  <c r="AF407" i="21"/>
  <c r="AN407" i="21"/>
  <c r="AB407" i="21"/>
  <c r="AJ407" i="21"/>
  <c r="X407" i="21"/>
  <c r="G62" i="16"/>
  <c r="X380" i="22"/>
  <c r="L380" i="22"/>
  <c r="P380" i="22"/>
  <c r="AB380" i="22"/>
  <c r="T380" i="22"/>
  <c r="T392" i="22"/>
  <c r="P392" i="22"/>
  <c r="AB392" i="22"/>
  <c r="L392" i="22"/>
  <c r="X392" i="22"/>
  <c r="AN410" i="21"/>
  <c r="AB410" i="21"/>
  <c r="AJ410" i="21"/>
  <c r="X410" i="21"/>
  <c r="AF410" i="21"/>
  <c r="AJ413" i="21"/>
  <c r="X413" i="21"/>
  <c r="AN413" i="21"/>
  <c r="AF413" i="21"/>
  <c r="AB413" i="21"/>
  <c r="AJ416" i="21"/>
  <c r="X416" i="21"/>
  <c r="AF416" i="21"/>
  <c r="AN416" i="21"/>
  <c r="AB416" i="21"/>
  <c r="AF419" i="21"/>
  <c r="AN419" i="21"/>
  <c r="AB419" i="21"/>
  <c r="AJ419" i="21"/>
  <c r="X419" i="21"/>
  <c r="AN422" i="21"/>
  <c r="AB422" i="21"/>
  <c r="AJ422" i="21"/>
  <c r="X422" i="21"/>
  <c r="AF422" i="21"/>
  <c r="AB425" i="21"/>
  <c r="AN425" i="21"/>
  <c r="X425" i="21"/>
  <c r="AJ425" i="21"/>
  <c r="AF425" i="21"/>
  <c r="AF428" i="21"/>
  <c r="AB428" i="21"/>
  <c r="AN428" i="21"/>
  <c r="X428" i="21"/>
  <c r="AJ428" i="21"/>
  <c r="AN431" i="21"/>
  <c r="AB431" i="21"/>
  <c r="X431" i="21"/>
  <c r="AJ431" i="21"/>
  <c r="AF431" i="21"/>
  <c r="K62" i="17"/>
  <c r="X413" i="22"/>
  <c r="L413" i="22"/>
  <c r="T413" i="22"/>
  <c r="P413" i="22"/>
  <c r="AB413" i="22"/>
  <c r="X425" i="22"/>
  <c r="L425" i="22"/>
  <c r="P425" i="22"/>
  <c r="AB425" i="22"/>
  <c r="T425" i="22"/>
  <c r="AJ434" i="21"/>
  <c r="X434" i="21"/>
  <c r="AB434" i="21"/>
  <c r="AN434" i="21"/>
  <c r="AF434" i="21"/>
  <c r="X437" i="21"/>
  <c r="AJ437" i="21"/>
  <c r="AF437" i="21"/>
  <c r="AB437" i="21"/>
  <c r="AN437" i="21"/>
  <c r="AB440" i="21"/>
  <c r="AN440" i="21"/>
  <c r="X440" i="21"/>
  <c r="AJ440" i="21"/>
  <c r="AF440" i="21"/>
  <c r="AN443" i="21"/>
  <c r="AB443" i="21"/>
  <c r="AF443" i="21"/>
  <c r="X443" i="21"/>
  <c r="AJ443" i="21"/>
  <c r="AJ446" i="21"/>
  <c r="X446" i="21"/>
  <c r="AN446" i="21"/>
  <c r="AB446" i="21"/>
  <c r="AF446" i="21"/>
  <c r="AF449" i="21"/>
  <c r="AB449" i="21"/>
  <c r="AN449" i="21"/>
  <c r="AJ449" i="21"/>
  <c r="X449" i="21"/>
  <c r="X452" i="21"/>
  <c r="AJ452" i="21"/>
  <c r="AF452" i="21"/>
  <c r="AB452" i="21"/>
  <c r="AN452" i="21"/>
  <c r="AN455" i="21"/>
  <c r="AB455" i="21"/>
  <c r="X455" i="21"/>
  <c r="AF455" i="21"/>
  <c r="AJ455" i="21"/>
  <c r="C62" i="18"/>
  <c r="T62" i="18" s="1"/>
  <c r="O62" i="18"/>
  <c r="AB434" i="22"/>
  <c r="P434" i="22"/>
  <c r="T434" i="22"/>
  <c r="X434" i="22"/>
  <c r="L434" i="22"/>
  <c r="P446" i="22"/>
  <c r="L446" i="22"/>
  <c r="X446" i="22"/>
  <c r="AB446" i="22"/>
  <c r="T446" i="22"/>
  <c r="CW91" i="18"/>
  <c r="AJ458" i="21"/>
  <c r="X458" i="21"/>
  <c r="AF458" i="21"/>
  <c r="AN458" i="21"/>
  <c r="AB458" i="21"/>
  <c r="AB461" i="21"/>
  <c r="AN461" i="21"/>
  <c r="X461" i="21"/>
  <c r="AJ461" i="21"/>
  <c r="AF461" i="21"/>
  <c r="AF464" i="21"/>
  <c r="AB464" i="21"/>
  <c r="X464" i="21"/>
  <c r="AN464" i="21"/>
  <c r="AJ464" i="21"/>
  <c r="AF467" i="21"/>
  <c r="AN467" i="21"/>
  <c r="AB467" i="21"/>
  <c r="X467" i="21"/>
  <c r="AJ467" i="21"/>
  <c r="AN470" i="21"/>
  <c r="AB470" i="21"/>
  <c r="AJ470" i="21"/>
  <c r="X470" i="21"/>
  <c r="AF470" i="21"/>
  <c r="AJ473" i="21"/>
  <c r="X473" i="21"/>
  <c r="AF473" i="21"/>
  <c r="AN473" i="21"/>
  <c r="AB473" i="21"/>
  <c r="AF476" i="21"/>
  <c r="X476" i="21"/>
  <c r="AN476" i="21"/>
  <c r="AB476" i="21"/>
  <c r="AJ476" i="21"/>
  <c r="AF479" i="21"/>
  <c r="AN479" i="21"/>
  <c r="AB479" i="21"/>
  <c r="AJ479" i="21"/>
  <c r="X479" i="21"/>
  <c r="AN482" i="21"/>
  <c r="AB482" i="21"/>
  <c r="AJ482" i="21"/>
  <c r="X482" i="21"/>
  <c r="AF482" i="21"/>
  <c r="G62" i="19"/>
  <c r="T455" i="22"/>
  <c r="X455" i="22"/>
  <c r="AB455" i="22"/>
  <c r="L455" i="22"/>
  <c r="P455" i="22"/>
  <c r="L467" i="22"/>
  <c r="X467" i="22"/>
  <c r="AB467" i="22"/>
  <c r="P467" i="22"/>
  <c r="T467" i="22"/>
  <c r="AJ485" i="21"/>
  <c r="X485" i="21"/>
  <c r="AF485" i="21"/>
  <c r="AB485" i="21"/>
  <c r="AN485" i="21"/>
  <c r="AF488" i="21"/>
  <c r="AN488" i="21"/>
  <c r="AJ488" i="21"/>
  <c r="AB488" i="21"/>
  <c r="X488" i="21"/>
  <c r="AF491" i="21"/>
  <c r="AN491" i="21"/>
  <c r="AB491" i="21"/>
  <c r="X491" i="21"/>
  <c r="AJ491" i="21"/>
  <c r="AN494" i="21"/>
  <c r="AB494" i="21"/>
  <c r="AJ494" i="21"/>
  <c r="X494" i="21"/>
  <c r="AF494" i="21"/>
  <c r="AF497" i="21"/>
  <c r="AB497" i="21"/>
  <c r="AN497" i="21"/>
  <c r="X497" i="21"/>
  <c r="AJ497" i="21"/>
  <c r="AN500" i="21"/>
  <c r="AB500" i="21"/>
  <c r="AJ500" i="21"/>
  <c r="X500" i="21"/>
  <c r="AF500" i="21"/>
  <c r="AB503" i="21"/>
  <c r="AN503" i="21"/>
  <c r="X503" i="21"/>
  <c r="AJ503" i="21"/>
  <c r="AF503" i="21"/>
  <c r="AJ506" i="21"/>
  <c r="AF506" i="21"/>
  <c r="AB506" i="21"/>
  <c r="AN506" i="21"/>
  <c r="X506" i="21"/>
  <c r="K62" i="20"/>
  <c r="T488" i="22"/>
  <c r="AB488" i="22"/>
  <c r="L488" i="22"/>
  <c r="P488" i="22"/>
  <c r="X488" i="22"/>
  <c r="AB498" i="22"/>
  <c r="P498" i="22"/>
  <c r="L498" i="22"/>
  <c r="X498" i="22"/>
  <c r="T498" i="22"/>
  <c r="AN92" i="21"/>
  <c r="AB92" i="21"/>
  <c r="AF92" i="21"/>
  <c r="X92" i="21"/>
  <c r="AJ92" i="21"/>
  <c r="AF95" i="21"/>
  <c r="AJ95" i="21"/>
  <c r="AB95" i="21"/>
  <c r="X95" i="21"/>
  <c r="T4" i="22"/>
  <c r="P4" i="22"/>
  <c r="L4" i="22"/>
  <c r="AB4" i="22"/>
  <c r="X4" i="22"/>
  <c r="X16" i="22"/>
  <c r="L16" i="22"/>
  <c r="AB16" i="22"/>
  <c r="T16" i="22"/>
  <c r="P16" i="22"/>
  <c r="T37" i="22"/>
  <c r="AB37" i="22"/>
  <c r="X37" i="22"/>
  <c r="P37" i="22"/>
  <c r="L37" i="22"/>
  <c r="T49" i="22"/>
  <c r="X49" i="22"/>
  <c r="P49" i="22"/>
  <c r="L49" i="22"/>
  <c r="AB49" i="22"/>
  <c r="X58" i="22"/>
  <c r="L58" i="22"/>
  <c r="T58" i="22"/>
  <c r="P58" i="22"/>
  <c r="AB58" i="22"/>
  <c r="X70" i="22"/>
  <c r="L70" i="22"/>
  <c r="T70" i="22"/>
  <c r="P70" i="22"/>
  <c r="AB70" i="22"/>
  <c r="H62" i="4"/>
  <c r="L79" i="22"/>
  <c r="X79" i="22"/>
  <c r="T79" i="22"/>
  <c r="P79" i="22"/>
  <c r="AB79" i="22"/>
  <c r="CX77" i="4"/>
  <c r="J89" i="22" s="1"/>
  <c r="M89" i="22" s="1"/>
  <c r="N89" i="22" s="1"/>
  <c r="O89" i="22" s="1"/>
  <c r="L91" i="22"/>
  <c r="X91" i="22"/>
  <c r="AB91" i="22"/>
  <c r="T91" i="22"/>
  <c r="P91" i="22"/>
  <c r="CX89" i="4"/>
  <c r="J101" i="22" s="1"/>
  <c r="M101" i="22" s="1"/>
  <c r="N101" i="22" s="1"/>
  <c r="O101" i="22" s="1"/>
  <c r="L62" i="5"/>
  <c r="CX73" i="5"/>
  <c r="J110" i="22" s="1"/>
  <c r="M110" i="22" s="1"/>
  <c r="N110" i="22" s="1"/>
  <c r="O110" i="22" s="1"/>
  <c r="T112" i="22"/>
  <c r="AB112" i="22"/>
  <c r="X112" i="22"/>
  <c r="P112" i="22"/>
  <c r="L112" i="22"/>
  <c r="CX85" i="5"/>
  <c r="J122" i="22" s="1"/>
  <c r="M122" i="22" s="1"/>
  <c r="N122" i="22" s="1"/>
  <c r="O122" i="22" s="1"/>
  <c r="T124" i="22"/>
  <c r="AB124" i="22"/>
  <c r="L124" i="22"/>
  <c r="X124" i="22"/>
  <c r="P124" i="22"/>
  <c r="D62" i="6"/>
  <c r="P62" i="6"/>
  <c r="CX69" i="6"/>
  <c r="J131" i="22" s="1"/>
  <c r="M131" i="22" s="1"/>
  <c r="N131" i="22" s="1"/>
  <c r="O131" i="22" s="1"/>
  <c r="AB133" i="22"/>
  <c r="P133" i="22"/>
  <c r="L133" i="22"/>
  <c r="T133" i="22"/>
  <c r="X133" i="22"/>
  <c r="CX81" i="6"/>
  <c r="J143" i="22" s="1"/>
  <c r="M143" i="22" s="1"/>
  <c r="N143" i="22" s="1"/>
  <c r="O143" i="22" s="1"/>
  <c r="T145" i="22"/>
  <c r="L145" i="22"/>
  <c r="P145" i="22"/>
  <c r="AB145" i="22"/>
  <c r="X145" i="22"/>
  <c r="H62" i="7"/>
  <c r="X154" i="22"/>
  <c r="L154" i="22"/>
  <c r="AB154" i="22"/>
  <c r="T154" i="22"/>
  <c r="P154" i="22"/>
  <c r="CX77" i="7"/>
  <c r="J164" i="22" s="1"/>
  <c r="M164" i="22" s="1"/>
  <c r="N164" i="22" s="1"/>
  <c r="O164" i="22" s="1"/>
  <c r="X166" i="22"/>
  <c r="L166" i="22"/>
  <c r="P166" i="22"/>
  <c r="AB166" i="22"/>
  <c r="T166" i="22"/>
  <c r="CX89" i="7"/>
  <c r="J176" i="22" s="1"/>
  <c r="M176" i="22" s="1"/>
  <c r="N176" i="22" s="1"/>
  <c r="O176" i="22" s="1"/>
  <c r="CP91" i="7"/>
  <c r="L62" i="8"/>
  <c r="CX73" i="8"/>
  <c r="J185" i="22" s="1"/>
  <c r="M185" i="22" s="1"/>
  <c r="N185" i="22" s="1"/>
  <c r="O185" i="22" s="1"/>
  <c r="X187" i="22"/>
  <c r="L187" i="22"/>
  <c r="T187" i="22"/>
  <c r="P187" i="22"/>
  <c r="AB187" i="22"/>
  <c r="CX85" i="8"/>
  <c r="J197" i="22" s="1"/>
  <c r="M197" i="22" s="1"/>
  <c r="N197" i="22" s="1"/>
  <c r="O197" i="22" s="1"/>
  <c r="X199" i="22"/>
  <c r="L199" i="22"/>
  <c r="T199" i="22"/>
  <c r="AB199" i="22"/>
  <c r="P199" i="22"/>
  <c r="D62" i="9"/>
  <c r="P62" i="9"/>
  <c r="CX69" i="9"/>
  <c r="J206" i="22" s="1"/>
  <c r="M206" i="22" s="1"/>
  <c r="N206" i="22" s="1"/>
  <c r="O206" i="22" s="1"/>
  <c r="T208" i="22"/>
  <c r="AB208" i="22"/>
  <c r="P208" i="22"/>
  <c r="X208" i="22"/>
  <c r="L208" i="22"/>
  <c r="CX81" i="9"/>
  <c r="J218" i="22" s="1"/>
  <c r="M218" i="22" s="1"/>
  <c r="N218" i="22" s="1"/>
  <c r="O218" i="22" s="1"/>
  <c r="T220" i="22"/>
  <c r="P220" i="22"/>
  <c r="AB220" i="22"/>
  <c r="X220" i="22"/>
  <c r="L220" i="22"/>
  <c r="H62" i="10"/>
  <c r="L229" i="22"/>
  <c r="X229" i="22"/>
  <c r="T229" i="22"/>
  <c r="AB229" i="22"/>
  <c r="P229" i="22"/>
  <c r="CX77" i="10"/>
  <c r="J239" i="22" s="1"/>
  <c r="M239" i="22" s="1"/>
  <c r="N239" i="22" s="1"/>
  <c r="O239" i="22" s="1"/>
  <c r="X241" i="22"/>
  <c r="L241" i="22"/>
  <c r="T241" i="22"/>
  <c r="P241" i="22"/>
  <c r="AB241" i="22"/>
  <c r="CX89" i="10"/>
  <c r="J251" i="22" s="1"/>
  <c r="M251" i="22" s="1"/>
  <c r="N251" i="22" s="1"/>
  <c r="O251" i="22" s="1"/>
  <c r="CP91" i="10"/>
  <c r="L62" i="11"/>
  <c r="CX73" i="11"/>
  <c r="J260" i="22" s="1"/>
  <c r="M260" i="22" s="1"/>
  <c r="N260" i="22" s="1"/>
  <c r="O260" i="22" s="1"/>
  <c r="AB262" i="22"/>
  <c r="P262" i="22"/>
  <c r="X262" i="22"/>
  <c r="L262" i="22"/>
  <c r="T262" i="22"/>
  <c r="CX85" i="11"/>
  <c r="J272" i="22" s="1"/>
  <c r="M272" i="22" s="1"/>
  <c r="N272" i="22" s="1"/>
  <c r="O272" i="22" s="1"/>
  <c r="AB274" i="22"/>
  <c r="P274" i="22"/>
  <c r="X274" i="22"/>
  <c r="L274" i="22"/>
  <c r="T274" i="22"/>
  <c r="D62" i="12"/>
  <c r="P62" i="12"/>
  <c r="CX69" i="12"/>
  <c r="J281" i="22" s="1"/>
  <c r="M281" i="22" s="1"/>
  <c r="N281" i="22" s="1"/>
  <c r="O281" i="22" s="1"/>
  <c r="T283" i="22"/>
  <c r="AB283" i="22"/>
  <c r="P283" i="22"/>
  <c r="L283" i="22"/>
  <c r="X283" i="22"/>
  <c r="CX81" i="12"/>
  <c r="J293" i="22" s="1"/>
  <c r="M293" i="22" s="1"/>
  <c r="N293" i="22" s="1"/>
  <c r="O293" i="22" s="1"/>
  <c r="T295" i="22"/>
  <c r="AB295" i="22"/>
  <c r="P295" i="22"/>
  <c r="L295" i="22"/>
  <c r="X295" i="22"/>
  <c r="H62" i="13"/>
  <c r="X304" i="22"/>
  <c r="L304" i="22"/>
  <c r="P304" i="22"/>
  <c r="T304" i="22"/>
  <c r="AB304" i="22"/>
  <c r="CX77" i="13"/>
  <c r="J314" i="22" s="1"/>
  <c r="M314" i="22" s="1"/>
  <c r="N314" i="22" s="1"/>
  <c r="O314" i="22" s="1"/>
  <c r="P316" i="22"/>
  <c r="AB316" i="22"/>
  <c r="L316" i="22"/>
  <c r="X316" i="22"/>
  <c r="T316" i="22"/>
  <c r="CX89" i="13"/>
  <c r="J326" i="22" s="1"/>
  <c r="M326" i="22" s="1"/>
  <c r="N326" i="22" s="1"/>
  <c r="O326" i="22" s="1"/>
  <c r="CP91" i="13"/>
  <c r="L62" i="14"/>
  <c r="CX73" i="14"/>
  <c r="J335" i="22" s="1"/>
  <c r="M335" i="22" s="1"/>
  <c r="N335" i="22" s="1"/>
  <c r="O335" i="22" s="1"/>
  <c r="X337" i="22"/>
  <c r="L337" i="22"/>
  <c r="AB337" i="22"/>
  <c r="T337" i="22"/>
  <c r="P337" i="22"/>
  <c r="CX85" i="14"/>
  <c r="J347" i="22" s="1"/>
  <c r="M347" i="22" s="1"/>
  <c r="N347" i="22" s="1"/>
  <c r="O347" i="22" s="1"/>
  <c r="T349" i="22"/>
  <c r="L349" i="22"/>
  <c r="X349" i="22"/>
  <c r="P349" i="22"/>
  <c r="AB349" i="22"/>
  <c r="D62" i="15"/>
  <c r="P62" i="15"/>
  <c r="CX69" i="15"/>
  <c r="J356" i="22" s="1"/>
  <c r="M356" i="22" s="1"/>
  <c r="N356" i="22" s="1"/>
  <c r="O356" i="22" s="1"/>
  <c r="X358" i="22"/>
  <c r="L358" i="22"/>
  <c r="T358" i="22"/>
  <c r="P358" i="22"/>
  <c r="AB358" i="22"/>
  <c r="CX81" i="15"/>
  <c r="J368" i="22" s="1"/>
  <c r="M368" i="22" s="1"/>
  <c r="N368" i="22" s="1"/>
  <c r="O368" i="22" s="1"/>
  <c r="X370" i="22"/>
  <c r="L370" i="22"/>
  <c r="P370" i="22"/>
  <c r="AB370" i="22"/>
  <c r="T370" i="22"/>
  <c r="H62" i="16"/>
  <c r="T379" i="22"/>
  <c r="AB379" i="22"/>
  <c r="P379" i="22"/>
  <c r="L379" i="22"/>
  <c r="X379" i="22"/>
  <c r="CX77" i="16"/>
  <c r="J389" i="22" s="1"/>
  <c r="M389" i="22" s="1"/>
  <c r="N389" i="22" s="1"/>
  <c r="O389" i="22" s="1"/>
  <c r="L391" i="22"/>
  <c r="X391" i="22"/>
  <c r="T391" i="22"/>
  <c r="P391" i="22"/>
  <c r="AB391" i="22"/>
  <c r="CX89" i="16"/>
  <c r="J401" i="22" s="1"/>
  <c r="M401" i="22" s="1"/>
  <c r="N401" i="22" s="1"/>
  <c r="O401" i="22" s="1"/>
  <c r="CP91" i="16"/>
  <c r="L62" i="17"/>
  <c r="CX73" i="17"/>
  <c r="J410" i="22" s="1"/>
  <c r="M410" i="22" s="1"/>
  <c r="N410" i="22" s="1"/>
  <c r="O410" i="22" s="1"/>
  <c r="X412" i="22"/>
  <c r="P412" i="22"/>
  <c r="L412" i="22"/>
  <c r="AB412" i="22"/>
  <c r="T412" i="22"/>
  <c r="CX85" i="17"/>
  <c r="J422" i="22" s="1"/>
  <c r="M422" i="22" s="1"/>
  <c r="N422" i="22" s="1"/>
  <c r="O422" i="22" s="1"/>
  <c r="T424" i="22"/>
  <c r="L424" i="22"/>
  <c r="X424" i="22"/>
  <c r="P424" i="22"/>
  <c r="AB424" i="22"/>
  <c r="D62" i="18"/>
  <c r="P62" i="18"/>
  <c r="CX69" i="18"/>
  <c r="J431" i="22" s="1"/>
  <c r="M431" i="22" s="1"/>
  <c r="N431" i="22" s="1"/>
  <c r="O431" i="22" s="1"/>
  <c r="X433" i="22"/>
  <c r="L433" i="22"/>
  <c r="P433" i="22"/>
  <c r="AB433" i="22"/>
  <c r="T433" i="22"/>
  <c r="CX81" i="18"/>
  <c r="J443" i="22" s="1"/>
  <c r="M443" i="22" s="1"/>
  <c r="N443" i="22" s="1"/>
  <c r="O443" i="22" s="1"/>
  <c r="AB445" i="22"/>
  <c r="P445" i="22"/>
  <c r="X445" i="22"/>
  <c r="L445" i="22"/>
  <c r="T445" i="22"/>
  <c r="H62" i="19"/>
  <c r="X454" i="22"/>
  <c r="T454" i="22"/>
  <c r="L454" i="22"/>
  <c r="P454" i="22"/>
  <c r="AB454" i="22"/>
  <c r="CX77" i="19"/>
  <c r="J464" i="22" s="1"/>
  <c r="M464" i="22" s="1"/>
  <c r="N464" i="22" s="1"/>
  <c r="O464" i="22" s="1"/>
  <c r="P466" i="22"/>
  <c r="X466" i="22"/>
  <c r="T466" i="22"/>
  <c r="AB466" i="22"/>
  <c r="L466" i="22"/>
  <c r="CX89" i="19"/>
  <c r="J476" i="22" s="1"/>
  <c r="M476" i="22" s="1"/>
  <c r="N476" i="22" s="1"/>
  <c r="O476" i="22" s="1"/>
  <c r="CP91" i="19"/>
  <c r="L62" i="20"/>
  <c r="D478" i="22"/>
  <c r="Q478" i="22" s="1"/>
  <c r="R478" i="22" s="1"/>
  <c r="S478" i="22" s="1"/>
  <c r="CQ91" i="20"/>
  <c r="X487" i="22"/>
  <c r="L487" i="22"/>
  <c r="T487" i="22"/>
  <c r="P487" i="22"/>
  <c r="AB487" i="22"/>
  <c r="X497" i="22"/>
  <c r="T497" i="22"/>
  <c r="AB497" i="22"/>
  <c r="P497" i="22"/>
  <c r="L497" i="22"/>
  <c r="I22" i="23"/>
  <c r="H22" i="23"/>
  <c r="X501" i="22"/>
  <c r="L501" i="22"/>
  <c r="P501" i="22"/>
  <c r="AB501" i="22"/>
  <c r="T501" i="22"/>
  <c r="AB500" i="22"/>
  <c r="P500" i="22"/>
  <c r="L500" i="22"/>
  <c r="X500" i="22"/>
  <c r="T500" i="22"/>
  <c r="Q62" i="2" l="1"/>
  <c r="U62" i="2" s="1"/>
  <c r="R103" i="21"/>
  <c r="R53" i="21"/>
  <c r="AY8" i="21"/>
  <c r="Q62" i="11"/>
  <c r="R62" i="9"/>
  <c r="D218" i="24"/>
  <c r="R62" i="19"/>
  <c r="U43" i="1"/>
  <c r="V14" i="21" s="1"/>
  <c r="AC14" i="21" s="1"/>
  <c r="AD14" i="21" s="1"/>
  <c r="AE14" i="21" s="1"/>
  <c r="R367" i="21"/>
  <c r="U54" i="20"/>
  <c r="V500" i="21" s="1"/>
  <c r="AC500" i="21" s="1"/>
  <c r="AD500" i="21" s="1"/>
  <c r="AE500" i="21" s="1"/>
  <c r="U49" i="19"/>
  <c r="V470" i="21" s="1"/>
  <c r="AC470" i="21" s="1"/>
  <c r="AD470" i="21" s="1"/>
  <c r="AE470" i="21" s="1"/>
  <c r="U62" i="17"/>
  <c r="R500" i="21"/>
  <c r="U52" i="3"/>
  <c r="V73" i="21" s="1"/>
  <c r="AC73" i="21" s="1"/>
  <c r="AD73" i="21" s="1"/>
  <c r="AE73" i="21" s="1"/>
  <c r="T62" i="10"/>
  <c r="U56" i="6"/>
  <c r="V152" i="21" s="1"/>
  <c r="AC152" i="21" s="1"/>
  <c r="AD152" i="21" s="1"/>
  <c r="AE152" i="21" s="1"/>
  <c r="Q62" i="4"/>
  <c r="U62" i="16"/>
  <c r="R62" i="10"/>
  <c r="Q62" i="8"/>
  <c r="U62" i="8" s="1"/>
  <c r="R62" i="18"/>
  <c r="U48" i="15"/>
  <c r="V369" i="21" s="1"/>
  <c r="AC369" i="21" s="1"/>
  <c r="AD369" i="21" s="1"/>
  <c r="AE369" i="21" s="1"/>
  <c r="C59" i="24"/>
  <c r="B57" i="24"/>
  <c r="B65" i="24"/>
  <c r="T62" i="16"/>
  <c r="U60" i="11"/>
  <c r="V281" i="21" s="1"/>
  <c r="AC281" i="21" s="1"/>
  <c r="AD281" i="21" s="1"/>
  <c r="AE281" i="21" s="1"/>
  <c r="D56" i="24"/>
  <c r="B69" i="24" s="1"/>
  <c r="U53" i="8"/>
  <c r="V199" i="21" s="1"/>
  <c r="AC199" i="21" s="1"/>
  <c r="AD199" i="21" s="1"/>
  <c r="AE199" i="21" s="1"/>
  <c r="U39" i="18"/>
  <c r="V435" i="21" s="1"/>
  <c r="AC435" i="21" s="1"/>
  <c r="AD435" i="21" s="1"/>
  <c r="AE435" i="21" s="1"/>
  <c r="U60" i="19"/>
  <c r="V481" i="21" s="1"/>
  <c r="AC481" i="21" s="1"/>
  <c r="AD481" i="21" s="1"/>
  <c r="AE481" i="21" s="1"/>
  <c r="Q62" i="18"/>
  <c r="C141" i="24"/>
  <c r="B129" i="24"/>
  <c r="B134" i="24"/>
  <c r="D182" i="24"/>
  <c r="B187" i="24" s="1"/>
  <c r="B195" i="24"/>
  <c r="B191" i="24"/>
  <c r="A195" i="24"/>
  <c r="A191" i="24"/>
  <c r="A187" i="24"/>
  <c r="A183" i="24"/>
  <c r="C198" i="24"/>
  <c r="C194" i="24"/>
  <c r="C190" i="24"/>
  <c r="C186" i="24"/>
  <c r="B198" i="24"/>
  <c r="B194" i="24"/>
  <c r="A198" i="24"/>
  <c r="A194" i="24"/>
  <c r="A190" i="24"/>
  <c r="A186" i="24"/>
  <c r="C197" i="24"/>
  <c r="C193" i="24"/>
  <c r="C189" i="24"/>
  <c r="C185" i="24"/>
  <c r="B197" i="24"/>
  <c r="B193" i="24"/>
  <c r="A197" i="24"/>
  <c r="A193" i="24"/>
  <c r="A189" i="24"/>
  <c r="A185" i="24"/>
  <c r="C196" i="24"/>
  <c r="C192" i="24"/>
  <c r="C188" i="24"/>
  <c r="C184" i="24"/>
  <c r="B196" i="24"/>
  <c r="B192" i="24"/>
  <c r="B188" i="24"/>
  <c r="A196" i="24"/>
  <c r="A192" i="24"/>
  <c r="A188" i="24"/>
  <c r="A184" i="24"/>
  <c r="C191" i="24"/>
  <c r="C187" i="24"/>
  <c r="C183" i="24"/>
  <c r="C195" i="24"/>
  <c r="A213" i="24"/>
  <c r="A209" i="24"/>
  <c r="A205" i="24"/>
  <c r="A201" i="24"/>
  <c r="C216" i="24"/>
  <c r="C212" i="24"/>
  <c r="C208" i="24"/>
  <c r="C204" i="24"/>
  <c r="B216" i="24"/>
  <c r="B212" i="24"/>
  <c r="B208" i="24"/>
  <c r="B204" i="24"/>
  <c r="A216" i="24"/>
  <c r="A212" i="24"/>
  <c r="A208" i="24"/>
  <c r="A204" i="24"/>
  <c r="C215" i="24"/>
  <c r="C211" i="24"/>
  <c r="C207" i="24"/>
  <c r="C203" i="24"/>
  <c r="B215" i="24"/>
  <c r="B211" i="24"/>
  <c r="B207" i="24"/>
  <c r="B203" i="24"/>
  <c r="A215" i="24"/>
  <c r="A211" i="24"/>
  <c r="A207" i="24"/>
  <c r="A203" i="24"/>
  <c r="C214" i="24"/>
  <c r="C210" i="24"/>
  <c r="C206" i="24"/>
  <c r="C202" i="24"/>
  <c r="B214" i="24"/>
  <c r="B210" i="24"/>
  <c r="B206" i="24"/>
  <c r="B202" i="24"/>
  <c r="A214" i="24"/>
  <c r="A210" i="24"/>
  <c r="A206" i="24"/>
  <c r="A202" i="24"/>
  <c r="C213" i="24"/>
  <c r="C209" i="24"/>
  <c r="C205" i="24"/>
  <c r="C201" i="24"/>
  <c r="B213" i="24"/>
  <c r="B209" i="24"/>
  <c r="B205" i="24"/>
  <c r="B201" i="24"/>
  <c r="C234" i="24"/>
  <c r="C230" i="24"/>
  <c r="C226" i="24"/>
  <c r="C222" i="24"/>
  <c r="B234" i="24"/>
  <c r="B230" i="24"/>
  <c r="B226" i="24"/>
  <c r="B222" i="24"/>
  <c r="A234" i="24"/>
  <c r="A230" i="24"/>
  <c r="A226" i="24"/>
  <c r="A222" i="24"/>
  <c r="C233" i="24"/>
  <c r="C229" i="24"/>
  <c r="C225" i="24"/>
  <c r="C221" i="24"/>
  <c r="B233" i="24"/>
  <c r="B229" i="24"/>
  <c r="B225" i="24"/>
  <c r="B221" i="24"/>
  <c r="A233" i="24"/>
  <c r="A229" i="24"/>
  <c r="A225" i="24"/>
  <c r="A221" i="24"/>
  <c r="C232" i="24"/>
  <c r="C228" i="24"/>
  <c r="C224" i="24"/>
  <c r="C220" i="24"/>
  <c r="B232" i="24"/>
  <c r="B228" i="24"/>
  <c r="B224" i="24"/>
  <c r="B220" i="24"/>
  <c r="A232" i="24"/>
  <c r="A228" i="24"/>
  <c r="A224" i="24"/>
  <c r="A220" i="24"/>
  <c r="C231" i="24"/>
  <c r="C227" i="24"/>
  <c r="C223" i="24"/>
  <c r="C219" i="24"/>
  <c r="B231" i="24"/>
  <c r="B227" i="24"/>
  <c r="B223" i="24"/>
  <c r="B219" i="24"/>
  <c r="A231" i="24"/>
  <c r="A227" i="24"/>
  <c r="A223" i="24"/>
  <c r="A219" i="24"/>
  <c r="R249" i="21"/>
  <c r="U53" i="10"/>
  <c r="V249" i="21" s="1"/>
  <c r="AC249" i="21" s="1"/>
  <c r="AD249" i="21" s="1"/>
  <c r="AE249" i="21" s="1"/>
  <c r="R208" i="21"/>
  <c r="U37" i="9"/>
  <c r="V208" i="21" s="1"/>
  <c r="AC208" i="21" s="1"/>
  <c r="AD208" i="21" s="1"/>
  <c r="AE208" i="21" s="1"/>
  <c r="Q62" i="9"/>
  <c r="U62" i="9" s="1"/>
  <c r="A68" i="24"/>
  <c r="A62" i="24"/>
  <c r="A67" i="24"/>
  <c r="A61" i="24"/>
  <c r="A66" i="24"/>
  <c r="A60" i="24"/>
  <c r="A70" i="24"/>
  <c r="A64" i="24"/>
  <c r="A58" i="24"/>
  <c r="A65" i="24"/>
  <c r="A63" i="24"/>
  <c r="A59" i="24"/>
  <c r="A57" i="24"/>
  <c r="D164" i="24"/>
  <c r="B177" i="24" s="1"/>
  <c r="F230" i="22"/>
  <c r="Y230" i="22" s="1"/>
  <c r="Z230" i="22" s="1"/>
  <c r="AA230" i="22" s="1"/>
  <c r="CT91" i="10"/>
  <c r="D128" i="24"/>
  <c r="C129" i="24" s="1"/>
  <c r="S8" i="21"/>
  <c r="R62" i="1"/>
  <c r="R246" i="21"/>
  <c r="U50" i="10"/>
  <c r="V246" i="21" s="1"/>
  <c r="AC246" i="21" s="1"/>
  <c r="AD246" i="21" s="1"/>
  <c r="AE246" i="21" s="1"/>
  <c r="R108" i="21"/>
  <c r="Q62" i="5"/>
  <c r="U62" i="5" s="1"/>
  <c r="U37" i="5"/>
  <c r="V108" i="21" s="1"/>
  <c r="AC108" i="21" s="1"/>
  <c r="AD108" i="21" s="1"/>
  <c r="AE108" i="21" s="1"/>
  <c r="U62" i="18"/>
  <c r="R174" i="21"/>
  <c r="U53" i="7"/>
  <c r="V174" i="21" s="1"/>
  <c r="AC174" i="21" s="1"/>
  <c r="AD174" i="21" s="1"/>
  <c r="AE174" i="21" s="1"/>
  <c r="CX91" i="16"/>
  <c r="T62" i="11"/>
  <c r="F253" i="22"/>
  <c r="Y253" i="22" s="1"/>
  <c r="Z253" i="22" s="1"/>
  <c r="AA253" i="22" s="1"/>
  <c r="CT91" i="11"/>
  <c r="U62" i="14"/>
  <c r="R243" i="21"/>
  <c r="U47" i="10"/>
  <c r="V243" i="21" s="1"/>
  <c r="AC243" i="21" s="1"/>
  <c r="AD243" i="21" s="1"/>
  <c r="AE243" i="21" s="1"/>
  <c r="CT91" i="19"/>
  <c r="R62" i="7"/>
  <c r="R171" i="21"/>
  <c r="U50" i="7"/>
  <c r="V171" i="21" s="1"/>
  <c r="AC171" i="21" s="1"/>
  <c r="AD171" i="21" s="1"/>
  <c r="AE171" i="21" s="1"/>
  <c r="F53" i="22"/>
  <c r="Y53" i="22" s="1"/>
  <c r="Z53" i="22" s="1"/>
  <c r="AA53" i="22" s="1"/>
  <c r="CT91" i="3"/>
  <c r="S333" i="21"/>
  <c r="R62" i="14"/>
  <c r="R240" i="21"/>
  <c r="U44" i="10"/>
  <c r="V240" i="21" s="1"/>
  <c r="AC240" i="21" s="1"/>
  <c r="AD240" i="21" s="1"/>
  <c r="AE240" i="21" s="1"/>
  <c r="R168" i="21"/>
  <c r="U47" i="7"/>
  <c r="V168" i="21" s="1"/>
  <c r="AC168" i="21" s="1"/>
  <c r="AD168" i="21" s="1"/>
  <c r="AE168" i="21" s="1"/>
  <c r="J53" i="22"/>
  <c r="M53" i="22" s="1"/>
  <c r="N53" i="22" s="1"/>
  <c r="O53" i="22" s="1"/>
  <c r="CX91" i="3"/>
  <c r="F380" i="22"/>
  <c r="Y380" i="22" s="1"/>
  <c r="Z380" i="22" s="1"/>
  <c r="AA380" i="22" s="1"/>
  <c r="CT91" i="16"/>
  <c r="D74" i="24"/>
  <c r="C84" i="24" s="1"/>
  <c r="J103" i="22"/>
  <c r="M103" i="22" s="1"/>
  <c r="N103" i="22" s="1"/>
  <c r="O103" i="22" s="1"/>
  <c r="CX91" i="5"/>
  <c r="T62" i="12"/>
  <c r="F478" i="22"/>
  <c r="Y478" i="22" s="1"/>
  <c r="Z478" i="22" s="1"/>
  <c r="AA478" i="22" s="1"/>
  <c r="CT91" i="20"/>
  <c r="CX91" i="10"/>
  <c r="R308" i="21"/>
  <c r="Q62" i="13"/>
  <c r="U62" i="13" s="1"/>
  <c r="U37" i="13"/>
  <c r="V308" i="21" s="1"/>
  <c r="AC308" i="21" s="1"/>
  <c r="AD308" i="21" s="1"/>
  <c r="AE308" i="21" s="1"/>
  <c r="R237" i="21"/>
  <c r="U41" i="10"/>
  <c r="V237" i="21" s="1"/>
  <c r="AC237" i="21" s="1"/>
  <c r="AD237" i="21" s="1"/>
  <c r="AE237" i="21" s="1"/>
  <c r="S108" i="21"/>
  <c r="R62" i="5"/>
  <c r="R62" i="4"/>
  <c r="D110" i="24"/>
  <c r="B113" i="24" s="1"/>
  <c r="J178" i="22"/>
  <c r="M178" i="22" s="1"/>
  <c r="N178" i="22" s="1"/>
  <c r="O178" i="22" s="1"/>
  <c r="CX91" i="8"/>
  <c r="R165" i="21"/>
  <c r="U44" i="7"/>
  <c r="V165" i="21" s="1"/>
  <c r="AC165" i="21" s="1"/>
  <c r="AD165" i="21" s="1"/>
  <c r="AE165" i="21" s="1"/>
  <c r="F178" i="22"/>
  <c r="Y178" i="22" s="1"/>
  <c r="Z178" i="22" s="1"/>
  <c r="AA178" i="22" s="1"/>
  <c r="CT91" i="8"/>
  <c r="F403" i="22"/>
  <c r="Y403" i="22" s="1"/>
  <c r="Z403" i="22" s="1"/>
  <c r="AA403" i="22" s="1"/>
  <c r="CT91" i="17"/>
  <c r="R234" i="21"/>
  <c r="U38" i="10"/>
  <c r="V234" i="21" s="1"/>
  <c r="AC234" i="21" s="1"/>
  <c r="AD234" i="21" s="1"/>
  <c r="AE234" i="21" s="1"/>
  <c r="F3" i="22"/>
  <c r="Y3" i="22" s="1"/>
  <c r="Z3" i="22" s="1"/>
  <c r="CT91" i="1"/>
  <c r="T62" i="6"/>
  <c r="R162" i="21"/>
  <c r="U41" i="7"/>
  <c r="V162" i="21" s="1"/>
  <c r="AC162" i="21" s="1"/>
  <c r="AD162" i="21" s="1"/>
  <c r="AE162" i="21" s="1"/>
  <c r="D38" i="24"/>
  <c r="AI8" i="21"/>
  <c r="J28" i="22"/>
  <c r="M28" i="22" s="1"/>
  <c r="N28" i="22" s="1"/>
  <c r="O28" i="22" s="1"/>
  <c r="CX91" i="2"/>
  <c r="U62" i="15"/>
  <c r="J478" i="22"/>
  <c r="M478" i="22" s="1"/>
  <c r="N478" i="22" s="1"/>
  <c r="O478" i="22" s="1"/>
  <c r="CX91" i="20"/>
  <c r="Q62" i="10"/>
  <c r="U62" i="10" s="1"/>
  <c r="R159" i="21"/>
  <c r="U38" i="7"/>
  <c r="V159" i="21" s="1"/>
  <c r="AC159" i="21" s="1"/>
  <c r="AD159" i="21" s="1"/>
  <c r="AE159" i="21" s="1"/>
  <c r="J3" i="22"/>
  <c r="M3" i="22" s="1"/>
  <c r="N3" i="22" s="1"/>
  <c r="CX91" i="1"/>
  <c r="U62" i="3"/>
  <c r="R177" i="21"/>
  <c r="U56" i="7"/>
  <c r="V177" i="21" s="1"/>
  <c r="AC177" i="21" s="1"/>
  <c r="AD177" i="21" s="1"/>
  <c r="AE177" i="21" s="1"/>
  <c r="CX91" i="12"/>
  <c r="CX91" i="19"/>
  <c r="S483" i="21"/>
  <c r="R62" i="20"/>
  <c r="R8" i="21"/>
  <c r="U37" i="1"/>
  <c r="V8" i="21" s="1"/>
  <c r="AC8" i="21" s="1"/>
  <c r="AD8" i="21" s="1"/>
  <c r="Q62" i="1"/>
  <c r="U62" i="1" s="1"/>
  <c r="CX91" i="6"/>
  <c r="R62" i="16"/>
  <c r="J328" i="22"/>
  <c r="M328" i="22" s="1"/>
  <c r="N328" i="22" s="1"/>
  <c r="O328" i="22" s="1"/>
  <c r="CX91" i="14"/>
  <c r="U62" i="4"/>
  <c r="CX91" i="18"/>
  <c r="CX91" i="13"/>
  <c r="F328" i="22"/>
  <c r="Y328" i="22" s="1"/>
  <c r="Z328" i="22" s="1"/>
  <c r="AA328" i="22" s="1"/>
  <c r="CT91" i="14"/>
  <c r="S58" i="21"/>
  <c r="R62" i="3"/>
  <c r="J403" i="22"/>
  <c r="M403" i="22" s="1"/>
  <c r="N403" i="22" s="1"/>
  <c r="O403" i="22" s="1"/>
  <c r="CX91" i="17"/>
  <c r="S258" i="21"/>
  <c r="R62" i="11"/>
  <c r="D2" i="24"/>
  <c r="AA8" i="21"/>
  <c r="R62" i="13"/>
  <c r="Q62" i="7"/>
  <c r="U62" i="7" s="1"/>
  <c r="S408" i="21"/>
  <c r="R62" i="17"/>
  <c r="CT91" i="18"/>
  <c r="CX91" i="7"/>
  <c r="R284" i="21"/>
  <c r="U38" i="12"/>
  <c r="V284" i="21" s="1"/>
  <c r="AC284" i="21" s="1"/>
  <c r="AD284" i="21" s="1"/>
  <c r="AE284" i="21" s="1"/>
  <c r="R255" i="21"/>
  <c r="U59" i="10"/>
  <c r="V255" i="21" s="1"/>
  <c r="AC255" i="21" s="1"/>
  <c r="AD255" i="21" s="1"/>
  <c r="AE255" i="21" s="1"/>
  <c r="T62" i="9"/>
  <c r="CT91" i="13"/>
  <c r="T62" i="1"/>
  <c r="CX91" i="4"/>
  <c r="CX91" i="15"/>
  <c r="CX91" i="9"/>
  <c r="R252" i="21"/>
  <c r="U56" i="10"/>
  <c r="V252" i="21" s="1"/>
  <c r="AC252" i="21" s="1"/>
  <c r="AD252" i="21" s="1"/>
  <c r="AE252" i="21" s="1"/>
  <c r="R133" i="21"/>
  <c r="U37" i="6"/>
  <c r="V133" i="21" s="1"/>
  <c r="AC133" i="21" s="1"/>
  <c r="AD133" i="21" s="1"/>
  <c r="AE133" i="21" s="1"/>
  <c r="Q62" i="6"/>
  <c r="U62" i="6" s="1"/>
  <c r="U62" i="11"/>
  <c r="S133" i="21"/>
  <c r="R62" i="6"/>
  <c r="R180" i="21"/>
  <c r="U59" i="7"/>
  <c r="V180" i="21" s="1"/>
  <c r="AC180" i="21" s="1"/>
  <c r="AD180" i="21" s="1"/>
  <c r="AE180" i="21" s="1"/>
  <c r="J253" i="22"/>
  <c r="M253" i="22" s="1"/>
  <c r="N253" i="22" s="1"/>
  <c r="O253" i="22" s="1"/>
  <c r="CX91" i="11"/>
  <c r="S183" i="21"/>
  <c r="R62" i="8"/>
  <c r="F155" i="22"/>
  <c r="Y155" i="22" s="1"/>
  <c r="Z155" i="22" s="1"/>
  <c r="AA155" i="22" s="1"/>
  <c r="CT91" i="7"/>
  <c r="B81" i="24" l="1"/>
  <c r="C169" i="24"/>
  <c r="C178" i="24"/>
  <c r="C120" i="24"/>
  <c r="B111" i="24"/>
  <c r="B125" i="24"/>
  <c r="B75" i="24"/>
  <c r="C136" i="24"/>
  <c r="C78" i="24"/>
  <c r="B178" i="24"/>
  <c r="C71" i="24"/>
  <c r="B47" i="24"/>
  <c r="C50" i="24"/>
  <c r="B45" i="24"/>
  <c r="C48" i="24"/>
  <c r="B53" i="24"/>
  <c r="B39" i="24"/>
  <c r="C40" i="24"/>
  <c r="B52" i="24"/>
  <c r="C53" i="24"/>
  <c r="C39" i="24"/>
  <c r="B48" i="24"/>
  <c r="C47" i="24"/>
  <c r="B43" i="24"/>
  <c r="C44" i="24"/>
  <c r="B42" i="24"/>
  <c r="C43" i="24"/>
  <c r="B41" i="24"/>
  <c r="C42" i="24"/>
  <c r="B54" i="24"/>
  <c r="C41" i="24"/>
  <c r="B44" i="24"/>
  <c r="C51" i="24"/>
  <c r="C49" i="24"/>
  <c r="C46" i="24"/>
  <c r="B51" i="24"/>
  <c r="C52" i="24"/>
  <c r="C45" i="24"/>
  <c r="B49" i="24"/>
  <c r="B46" i="24"/>
  <c r="B40" i="24"/>
  <c r="B50" i="24"/>
  <c r="B138" i="24"/>
  <c r="B89" i="24"/>
  <c r="B66" i="24"/>
  <c r="B126" i="24"/>
  <c r="C118" i="24"/>
  <c r="A69" i="24"/>
  <c r="B184" i="24"/>
  <c r="B185" i="24"/>
  <c r="B186" i="24"/>
  <c r="B183" i="24"/>
  <c r="B135" i="24"/>
  <c r="C131" i="24"/>
  <c r="C80" i="24"/>
  <c r="C79" i="24"/>
  <c r="C171" i="24"/>
  <c r="C165" i="24"/>
  <c r="C70" i="24"/>
  <c r="C58" i="24"/>
  <c r="B68" i="24"/>
  <c r="C121" i="24"/>
  <c r="C113" i="24"/>
  <c r="B115" i="24"/>
  <c r="C87" i="24"/>
  <c r="B143" i="24"/>
  <c r="B168" i="24"/>
  <c r="B72" i="24"/>
  <c r="B119" i="24"/>
  <c r="A71" i="24"/>
  <c r="B189" i="24"/>
  <c r="B190" i="24"/>
  <c r="C137" i="24"/>
  <c r="B130" i="24"/>
  <c r="C81" i="24"/>
  <c r="B78" i="24"/>
  <c r="B173" i="24"/>
  <c r="C179" i="24"/>
  <c r="C62" i="24"/>
  <c r="B59" i="24"/>
  <c r="C61" i="24"/>
  <c r="B120" i="24"/>
  <c r="B112" i="24"/>
  <c r="B137" i="24"/>
  <c r="B144" i="24"/>
  <c r="B76" i="24"/>
  <c r="B80" i="24"/>
  <c r="C166" i="24"/>
  <c r="C172" i="24"/>
  <c r="B179" i="24"/>
  <c r="C67" i="24"/>
  <c r="C60" i="24"/>
  <c r="B58" i="24"/>
  <c r="C122" i="24"/>
  <c r="C114" i="24"/>
  <c r="C140" i="24"/>
  <c r="C132" i="24"/>
  <c r="B90" i="24"/>
  <c r="C85" i="24"/>
  <c r="C170" i="24"/>
  <c r="B174" i="24"/>
  <c r="C173" i="24"/>
  <c r="B64" i="24"/>
  <c r="B60" i="24"/>
  <c r="B70" i="24"/>
  <c r="B121" i="24"/>
  <c r="B114" i="24"/>
  <c r="B140" i="24"/>
  <c r="B131" i="24"/>
  <c r="C83" i="24"/>
  <c r="C88" i="24"/>
  <c r="B84" i="24"/>
  <c r="B165" i="24"/>
  <c r="C174" i="24"/>
  <c r="B170" i="24"/>
  <c r="C63" i="24"/>
  <c r="C64" i="24"/>
  <c r="C124" i="24"/>
  <c r="C115" i="24"/>
  <c r="B13" i="24"/>
  <c r="C16" i="24"/>
  <c r="C4" i="24"/>
  <c r="B11" i="24"/>
  <c r="C14" i="24"/>
  <c r="B7" i="24"/>
  <c r="C8" i="24"/>
  <c r="B6" i="24"/>
  <c r="C7" i="24"/>
  <c r="B16" i="24"/>
  <c r="C17" i="24"/>
  <c r="B12" i="24"/>
  <c r="C12" i="24"/>
  <c r="B10" i="24"/>
  <c r="C11" i="24"/>
  <c r="B9" i="24"/>
  <c r="C10" i="24"/>
  <c r="C9" i="24"/>
  <c r="B14" i="24"/>
  <c r="B4" i="24"/>
  <c r="B3" i="24"/>
  <c r="C15" i="24"/>
  <c r="B5" i="24"/>
  <c r="C5" i="24"/>
  <c r="B18" i="24"/>
  <c r="B17" i="24"/>
  <c r="B15" i="24"/>
  <c r="C3" i="24"/>
  <c r="B8" i="24"/>
  <c r="C13" i="24"/>
  <c r="C6" i="24"/>
  <c r="C134" i="24"/>
  <c r="C142" i="24"/>
  <c r="C133" i="24"/>
  <c r="B77" i="24"/>
  <c r="B87" i="24"/>
  <c r="C86" i="24"/>
  <c r="B169" i="24"/>
  <c r="B175" i="24"/>
  <c r="B171" i="24"/>
  <c r="C65" i="24"/>
  <c r="B63" i="24"/>
  <c r="B123" i="24"/>
  <c r="B116" i="24"/>
  <c r="C138" i="24"/>
  <c r="B141" i="24"/>
  <c r="B132" i="24"/>
  <c r="C77" i="24"/>
  <c r="C75" i="24"/>
  <c r="B85" i="24"/>
  <c r="C167" i="24"/>
  <c r="C176" i="24"/>
  <c r="C175" i="24"/>
  <c r="C66" i="24"/>
  <c r="C68" i="24"/>
  <c r="C119" i="24"/>
  <c r="C111" i="24"/>
  <c r="C117" i="24"/>
  <c r="B133" i="24"/>
  <c r="C143" i="24"/>
  <c r="C139" i="24"/>
  <c r="B82" i="24"/>
  <c r="C89" i="24"/>
  <c r="C82" i="24"/>
  <c r="B166" i="24"/>
  <c r="B176" i="24"/>
  <c r="B172" i="24"/>
  <c r="B61" i="24"/>
  <c r="B67" i="24"/>
  <c r="C123" i="24"/>
  <c r="C125" i="24"/>
  <c r="B117" i="24"/>
  <c r="B139" i="24"/>
  <c r="B142" i="24"/>
  <c r="B136" i="24"/>
  <c r="B83" i="24"/>
  <c r="B88" i="24"/>
  <c r="B79" i="24"/>
  <c r="C168" i="24"/>
  <c r="C177" i="24"/>
  <c r="B180" i="24"/>
  <c r="B71" i="24"/>
  <c r="C69" i="24"/>
  <c r="B118" i="24"/>
  <c r="B124" i="24"/>
  <c r="C116" i="24"/>
  <c r="C135" i="24"/>
  <c r="C130" i="24"/>
  <c r="B86" i="24"/>
  <c r="C76" i="24"/>
  <c r="B167" i="24"/>
  <c r="B62" i="24"/>
  <c r="C57" i="24"/>
  <c r="B122" i="24"/>
  <c r="C112" i="24"/>
  <c r="D92" i="24"/>
  <c r="O3" i="22"/>
  <c r="A179" i="24"/>
  <c r="A173" i="24"/>
  <c r="A167" i="24"/>
  <c r="A178" i="24"/>
  <c r="A172" i="24"/>
  <c r="A166" i="24"/>
  <c r="A177" i="24"/>
  <c r="A171" i="24"/>
  <c r="A165" i="24"/>
  <c r="A175" i="24"/>
  <c r="A169" i="24"/>
  <c r="A176" i="24"/>
  <c r="A174" i="24"/>
  <c r="A170" i="24"/>
  <c r="A168" i="24"/>
  <c r="A48" i="24"/>
  <c r="A42" i="24"/>
  <c r="A53" i="24"/>
  <c r="A47" i="24"/>
  <c r="A41" i="24"/>
  <c r="A52" i="24"/>
  <c r="A46" i="24"/>
  <c r="A40" i="24"/>
  <c r="A51" i="24"/>
  <c r="A45" i="24"/>
  <c r="A39" i="24"/>
  <c r="A50" i="24"/>
  <c r="A49" i="24"/>
  <c r="A44" i="24"/>
  <c r="A43" i="24"/>
  <c r="D20" i="24"/>
  <c r="AE8" i="21"/>
  <c r="A13" i="24"/>
  <c r="A7" i="24"/>
  <c r="A12" i="24"/>
  <c r="A6" i="24"/>
  <c r="A17" i="24"/>
  <c r="A11" i="24"/>
  <c r="A5" i="24"/>
  <c r="A16" i="24"/>
  <c r="A10" i="24"/>
  <c r="A4" i="24"/>
  <c r="A9" i="24"/>
  <c r="A8" i="24"/>
  <c r="A3" i="24"/>
  <c r="A15" i="24"/>
  <c r="A14" i="24"/>
  <c r="D146" i="24"/>
  <c r="AA3" i="22"/>
  <c r="I45" i="23"/>
  <c r="H44" i="23"/>
  <c r="G43" i="23"/>
  <c r="F42" i="23"/>
  <c r="E41" i="23"/>
  <c r="D40" i="23"/>
  <c r="C39" i="23"/>
  <c r="B38" i="23"/>
  <c r="A37" i="23"/>
  <c r="K35" i="23"/>
  <c r="J34" i="23"/>
  <c r="I33" i="23"/>
  <c r="H32" i="23"/>
  <c r="G31" i="23"/>
  <c r="F30" i="23"/>
  <c r="E29" i="23"/>
  <c r="D28" i="23"/>
  <c r="C27" i="23"/>
  <c r="B26" i="23"/>
  <c r="H45" i="23"/>
  <c r="G44" i="23"/>
  <c r="F43" i="23"/>
  <c r="E42" i="23"/>
  <c r="D41" i="23"/>
  <c r="C40" i="23"/>
  <c r="B39" i="23"/>
  <c r="A38" i="23"/>
  <c r="K36" i="23"/>
  <c r="J35" i="23"/>
  <c r="I34" i="23"/>
  <c r="H33" i="23"/>
  <c r="G32" i="23"/>
  <c r="F31" i="23"/>
  <c r="E30" i="23"/>
  <c r="D29" i="23"/>
  <c r="C28" i="23"/>
  <c r="B27" i="23"/>
  <c r="A26" i="23"/>
  <c r="G45" i="23"/>
  <c r="F44" i="23"/>
  <c r="E43" i="23"/>
  <c r="D42" i="23"/>
  <c r="C41" i="23"/>
  <c r="B40" i="23"/>
  <c r="A39" i="23"/>
  <c r="K37" i="23"/>
  <c r="J36" i="23"/>
  <c r="I35" i="23"/>
  <c r="H34" i="23"/>
  <c r="G33" i="23"/>
  <c r="F32" i="23"/>
  <c r="E31" i="23"/>
  <c r="D30" i="23"/>
  <c r="C29" i="23"/>
  <c r="B28" i="23"/>
  <c r="A27" i="23"/>
  <c r="F45" i="23"/>
  <c r="E44" i="23"/>
  <c r="D43" i="23"/>
  <c r="C42" i="23"/>
  <c r="B41" i="23"/>
  <c r="A40" i="23"/>
  <c r="K38" i="23"/>
  <c r="J37" i="23"/>
  <c r="I36" i="23"/>
  <c r="H35" i="23"/>
  <c r="G34" i="23"/>
  <c r="F33" i="23"/>
  <c r="E32" i="23"/>
  <c r="D31" i="23"/>
  <c r="C30" i="23"/>
  <c r="B29" i="23"/>
  <c r="A28" i="23"/>
  <c r="K26" i="23"/>
  <c r="E45" i="23"/>
  <c r="D44" i="23"/>
  <c r="C43" i="23"/>
  <c r="B42" i="23"/>
  <c r="A41" i="23"/>
  <c r="K39" i="23"/>
  <c r="J38" i="23"/>
  <c r="I37" i="23"/>
  <c r="H36" i="23"/>
  <c r="G35" i="23"/>
  <c r="F34" i="23"/>
  <c r="E33" i="23"/>
  <c r="D32" i="23"/>
  <c r="C31" i="23"/>
  <c r="B30" i="23"/>
  <c r="A29" i="23"/>
  <c r="K27" i="23"/>
  <c r="J26" i="23"/>
  <c r="D45" i="23"/>
  <c r="C44" i="23"/>
  <c r="B43" i="23"/>
  <c r="A42" i="23"/>
  <c r="K40" i="23"/>
  <c r="J39" i="23"/>
  <c r="I38" i="23"/>
  <c r="H37" i="23"/>
  <c r="G36" i="23"/>
  <c r="F35" i="23"/>
  <c r="E34" i="23"/>
  <c r="D33" i="23"/>
  <c r="C32" i="23"/>
  <c r="B31" i="23"/>
  <c r="A30" i="23"/>
  <c r="K28" i="23"/>
  <c r="J27" i="23"/>
  <c r="I26" i="23"/>
  <c r="C45" i="23"/>
  <c r="B44" i="23"/>
  <c r="A43" i="23"/>
  <c r="K41" i="23"/>
  <c r="J40" i="23"/>
  <c r="I39" i="23"/>
  <c r="H38" i="23"/>
  <c r="G37" i="23"/>
  <c r="F36" i="23"/>
  <c r="E35" i="23"/>
  <c r="D34" i="23"/>
  <c r="C33" i="23"/>
  <c r="B32" i="23"/>
  <c r="A31" i="23"/>
  <c r="K29" i="23"/>
  <c r="J28" i="23"/>
  <c r="I27" i="23"/>
  <c r="H26" i="23"/>
  <c r="K44" i="23"/>
  <c r="J43" i="23"/>
  <c r="A44" i="23"/>
  <c r="G41" i="23"/>
  <c r="G38" i="23"/>
  <c r="C36" i="23"/>
  <c r="J33" i="23"/>
  <c r="J30" i="23"/>
  <c r="F28" i="23"/>
  <c r="K43" i="23"/>
  <c r="F41" i="23"/>
  <c r="F38" i="23"/>
  <c r="B36" i="23"/>
  <c r="B33" i="23"/>
  <c r="I30" i="23"/>
  <c r="E28" i="23"/>
  <c r="I43" i="23"/>
  <c r="I40" i="23"/>
  <c r="E38" i="23"/>
  <c r="A36" i="23"/>
  <c r="A33" i="23"/>
  <c r="H30" i="23"/>
  <c r="H27" i="23"/>
  <c r="H43" i="23"/>
  <c r="H40" i="23"/>
  <c r="D38" i="23"/>
  <c r="D35" i="23"/>
  <c r="K32" i="23"/>
  <c r="G30" i="23"/>
  <c r="G27" i="23"/>
  <c r="K42" i="23"/>
  <c r="G40" i="23"/>
  <c r="C38" i="23"/>
  <c r="C35" i="23"/>
  <c r="J32" i="23"/>
  <c r="J29" i="23"/>
  <c r="F27" i="23"/>
  <c r="J42" i="23"/>
  <c r="F40" i="23"/>
  <c r="F37" i="23"/>
  <c r="B35" i="23"/>
  <c r="I32" i="23"/>
  <c r="I29" i="23"/>
  <c r="E27" i="23"/>
  <c r="K45" i="23"/>
  <c r="I42" i="23"/>
  <c r="E40" i="23"/>
  <c r="E37" i="23"/>
  <c r="A35" i="23"/>
  <c r="A32" i="23"/>
  <c r="H29" i="23"/>
  <c r="D27" i="23"/>
  <c r="J45" i="23"/>
  <c r="H42" i="23"/>
  <c r="H39" i="23"/>
  <c r="D37" i="23"/>
  <c r="K34" i="23"/>
  <c r="K31" i="23"/>
  <c r="G29" i="23"/>
  <c r="G26" i="23"/>
  <c r="G42" i="23"/>
  <c r="C34" i="23"/>
  <c r="F26" i="23"/>
  <c r="J41" i="23"/>
  <c r="B34" i="23"/>
  <c r="E26" i="23"/>
  <c r="I41" i="23"/>
  <c r="A34" i="23"/>
  <c r="D26" i="23"/>
  <c r="H41" i="23"/>
  <c r="K33" i="23"/>
  <c r="C26" i="23"/>
  <c r="E36" i="23"/>
  <c r="B45" i="23"/>
  <c r="J31" i="23"/>
  <c r="A45" i="23"/>
  <c r="I31" i="23"/>
  <c r="J44" i="23"/>
  <c r="H31" i="23"/>
  <c r="I44" i="23"/>
  <c r="K30" i="23"/>
  <c r="G39" i="23"/>
  <c r="F29" i="23"/>
  <c r="I28" i="23"/>
  <c r="H28" i="23"/>
  <c r="G28" i="23"/>
  <c r="C37" i="23"/>
  <c r="F39" i="23"/>
  <c r="E39" i="23"/>
  <c r="D39" i="23"/>
  <c r="B37" i="23"/>
  <c r="D36" i="23"/>
  <c r="A124" i="24"/>
  <c r="A118" i="24"/>
  <c r="A112" i="24"/>
  <c r="A123" i="24"/>
  <c r="A117" i="24"/>
  <c r="A111" i="24"/>
  <c r="A122" i="24"/>
  <c r="A116" i="24"/>
  <c r="A121" i="24"/>
  <c r="A115" i="24"/>
  <c r="A114" i="24"/>
  <c r="A113" i="24"/>
  <c r="A125" i="24"/>
  <c r="A120" i="24"/>
  <c r="A119" i="24"/>
  <c r="A138" i="24"/>
  <c r="A132" i="24"/>
  <c r="A143" i="24"/>
  <c r="A137" i="24"/>
  <c r="A131" i="24"/>
  <c r="A142" i="24"/>
  <c r="A136" i="24"/>
  <c r="A130" i="24"/>
  <c r="A140" i="24"/>
  <c r="A134" i="24"/>
  <c r="A135" i="24"/>
  <c r="A133" i="24"/>
  <c r="A129" i="24"/>
  <c r="A141" i="24"/>
  <c r="A139" i="24"/>
  <c r="A89" i="24"/>
  <c r="A83" i="24"/>
  <c r="A77" i="24"/>
  <c r="A88" i="24"/>
  <c r="A82" i="24"/>
  <c r="A76" i="24"/>
  <c r="A87" i="24"/>
  <c r="A81" i="24"/>
  <c r="A75" i="24"/>
  <c r="A86" i="24"/>
  <c r="A80" i="24"/>
  <c r="A85" i="24"/>
  <c r="A84" i="24"/>
  <c r="A79" i="24"/>
  <c r="A78" i="24"/>
  <c r="B104" i="24" l="1"/>
  <c r="C107" i="24"/>
  <c r="C95" i="24"/>
  <c r="B102" i="24"/>
  <c r="C105" i="24"/>
  <c r="C93" i="24"/>
  <c r="B100" i="24"/>
  <c r="C101" i="24"/>
  <c r="B99" i="24"/>
  <c r="C100" i="24"/>
  <c r="B97" i="24"/>
  <c r="C98" i="24"/>
  <c r="B96" i="24"/>
  <c r="C97" i="24"/>
  <c r="B95" i="24"/>
  <c r="C96" i="24"/>
  <c r="B108" i="24"/>
  <c r="B106" i="24"/>
  <c r="C106" i="24"/>
  <c r="B105" i="24"/>
  <c r="C104" i="24"/>
  <c r="B103" i="24"/>
  <c r="C103" i="24"/>
  <c r="B101" i="24"/>
  <c r="B93" i="24"/>
  <c r="C102" i="24"/>
  <c r="C99" i="24"/>
  <c r="B98" i="24"/>
  <c r="B107" i="24"/>
  <c r="B94" i="24"/>
  <c r="C94" i="24"/>
  <c r="B36" i="24"/>
  <c r="B24" i="24"/>
  <c r="C27" i="24"/>
  <c r="B34" i="24"/>
  <c r="B22" i="24"/>
  <c r="C25" i="24"/>
  <c r="B23" i="24"/>
  <c r="C23" i="24"/>
  <c r="B21" i="24"/>
  <c r="C22" i="24"/>
  <c r="B31" i="24"/>
  <c r="C32" i="24"/>
  <c r="B28" i="24"/>
  <c r="C29" i="24"/>
  <c r="B27" i="24"/>
  <c r="C28" i="24"/>
  <c r="B26" i="24"/>
  <c r="C26" i="24"/>
  <c r="C24" i="24"/>
  <c r="B29" i="24"/>
  <c r="C34" i="24"/>
  <c r="C33" i="24"/>
  <c r="C31" i="24"/>
  <c r="B35" i="24"/>
  <c r="B30" i="24"/>
  <c r="C35" i="24"/>
  <c r="B32" i="24"/>
  <c r="B25" i="24"/>
  <c r="C30" i="24"/>
  <c r="B33" i="24"/>
  <c r="C21" i="24"/>
  <c r="B161" i="24"/>
  <c r="B149" i="24"/>
  <c r="C152" i="24"/>
  <c r="B159" i="24"/>
  <c r="B147" i="24"/>
  <c r="C150" i="24"/>
  <c r="B148" i="24"/>
  <c r="C148" i="24"/>
  <c r="B162" i="24"/>
  <c r="C161" i="24"/>
  <c r="C147" i="24"/>
  <c r="B160" i="24"/>
  <c r="C160" i="24"/>
  <c r="B158" i="24"/>
  <c r="C159" i="24"/>
  <c r="B157" i="24"/>
  <c r="C158" i="24"/>
  <c r="B156" i="24"/>
  <c r="C157" i="24"/>
  <c r="B155" i="24"/>
  <c r="C156" i="24"/>
  <c r="B153" i="24"/>
  <c r="C154" i="24"/>
  <c r="B152" i="24"/>
  <c r="C153" i="24"/>
  <c r="B151" i="24"/>
  <c r="C151" i="24"/>
  <c r="B154" i="24"/>
  <c r="B150" i="24"/>
  <c r="C155" i="24"/>
  <c r="C149" i="24"/>
  <c r="A159" i="24"/>
  <c r="A153" i="24"/>
  <c r="A147" i="24"/>
  <c r="A158" i="24"/>
  <c r="A152" i="24"/>
  <c r="A157" i="24"/>
  <c r="A151" i="24"/>
  <c r="A156" i="24"/>
  <c r="A150" i="24"/>
  <c r="A155" i="24"/>
  <c r="A154" i="24"/>
  <c r="A149" i="24"/>
  <c r="A148" i="24"/>
  <c r="A161" i="24"/>
  <c r="A160" i="24"/>
  <c r="A33" i="24"/>
  <c r="A27" i="24"/>
  <c r="A21" i="24"/>
  <c r="A32" i="24"/>
  <c r="A26" i="24"/>
  <c r="A31" i="24"/>
  <c r="A25" i="24"/>
  <c r="A35" i="24"/>
  <c r="A29" i="24"/>
  <c r="A23" i="24"/>
  <c r="A30" i="24"/>
  <c r="A28" i="24"/>
  <c r="A24" i="24"/>
  <c r="A22" i="24"/>
  <c r="A34" i="24"/>
  <c r="A103" i="24"/>
  <c r="A97" i="24"/>
  <c r="A102" i="24"/>
  <c r="A96" i="24"/>
  <c r="A107" i="24"/>
  <c r="A101" i="24"/>
  <c r="A95" i="24"/>
  <c r="A105" i="24"/>
  <c r="A99" i="24"/>
  <c r="A93" i="24"/>
  <c r="A94" i="24"/>
  <c r="A106" i="24"/>
  <c r="A104" i="24"/>
  <c r="A100" i="24"/>
  <c r="A98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1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1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1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1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1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1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1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1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1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1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1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1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1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1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1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1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1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1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1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1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1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1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1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1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1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1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1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1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1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1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1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1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1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1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1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1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1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1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1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1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1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1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1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1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1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1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1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1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1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1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1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1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1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1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1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1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1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1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1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1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1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1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1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1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1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1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1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1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1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1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1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1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1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1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1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1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1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1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1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1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1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1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1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1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1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1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1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1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1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1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1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1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1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1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1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1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1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1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1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1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1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1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1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1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1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1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1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1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1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1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1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1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1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1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1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1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1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1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1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1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1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1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1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1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1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1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1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1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1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1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1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1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1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1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1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1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1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1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1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1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1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1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1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1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1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1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1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1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1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1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1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1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1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1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1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1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1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1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1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1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1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1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1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1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1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1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1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1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1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1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1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1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1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1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1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1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1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1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1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1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1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1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1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1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1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1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1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1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1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1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1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1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1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1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1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1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1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1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1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1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1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1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1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1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1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1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1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1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1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1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1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1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1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1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1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1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1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1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1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1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1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1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1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1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1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1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1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1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1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1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1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1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1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1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1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1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1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1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1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1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1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1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1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1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1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1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1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1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1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1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1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1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1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1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1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1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1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1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1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1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1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1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1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1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1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1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1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1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1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1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1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1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1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1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1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1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1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1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1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1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1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1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1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1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1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1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1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2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2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2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2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2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2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2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2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2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2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2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2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2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2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2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2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2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2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2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2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2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2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2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2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2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2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2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2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2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2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2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2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2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2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2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2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2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2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2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2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2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2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2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2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2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2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2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2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2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2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2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2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2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2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2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2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2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2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2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2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2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2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2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2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2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2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2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2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2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2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2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2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2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2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2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2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2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2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2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2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2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2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2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2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2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2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2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2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2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2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2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2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2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2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2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2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2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2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2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2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2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2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2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2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2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2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2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2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2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2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2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2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2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2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2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2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2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2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2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2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2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2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2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2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2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2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2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2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2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2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2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2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2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2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2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2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2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2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2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2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2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2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2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2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2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2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2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2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2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2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2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2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2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2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2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2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2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2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2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2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2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2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2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2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2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2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2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3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3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3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3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3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3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3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3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3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3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3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3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3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3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3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3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3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3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3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3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3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3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3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3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3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3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3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3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3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3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3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3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3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3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3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3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3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3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3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3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3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3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3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3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3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3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3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3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3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3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3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3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3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3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3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3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3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3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3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3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3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3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3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3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3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3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3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3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3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3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3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3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3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3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3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3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3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3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3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3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3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3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3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3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3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3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3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3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3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3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3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3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3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3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3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3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3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3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3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3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3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3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3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3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3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3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3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3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3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3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3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3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3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3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3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3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3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3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3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3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3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3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3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3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3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3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3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3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3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3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3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3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3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3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3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3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3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3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3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3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3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3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3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3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3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3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3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3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3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3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3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3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3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3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3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3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3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3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3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3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3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3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3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3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3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3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3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3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3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3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3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3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3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3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3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3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3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3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3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3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3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3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3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3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3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3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3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3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3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3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3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3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3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3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3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3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3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3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3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3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3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3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3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3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3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3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3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3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3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3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3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3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3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3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3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3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3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3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3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3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3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3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3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3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3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3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3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3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3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3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3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3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3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3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3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3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3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3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3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3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3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3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3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3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3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3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3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3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3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3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3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3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3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3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3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3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3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3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3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3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3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3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3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3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3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3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3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3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3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3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3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3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3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3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3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3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3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3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3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3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3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3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3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3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3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3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3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3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3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3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3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3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3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3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3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3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3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3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3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3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3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3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3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3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3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3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3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3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3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3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3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3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3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3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3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3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3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3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3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3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3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3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3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3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3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3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3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3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3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3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3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3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3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3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3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3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3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3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3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3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3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3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3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3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3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3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3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3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3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3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3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3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3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3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3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4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4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4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4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4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4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4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4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4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4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4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4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4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4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4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4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4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4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4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4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4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4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4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4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4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4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4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4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4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4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4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4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4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4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4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4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4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4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4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4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4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4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4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4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4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4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4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4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4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4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4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4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4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4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4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4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4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4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4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4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4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4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4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4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4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4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4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4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4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4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4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4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4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4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4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4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4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4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4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4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4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4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4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4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4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4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4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4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4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4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4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4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4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4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4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4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4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4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4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4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4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4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4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4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4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4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4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4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4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4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4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4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4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4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4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4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4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4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4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4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4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4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4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4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4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4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4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4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4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4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4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4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4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4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4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4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4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4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4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4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4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4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4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4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4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4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4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4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4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4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4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4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4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4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4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4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4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4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4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4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4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4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4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4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4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4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4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4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4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4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4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4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4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4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4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4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4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4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4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4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4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4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4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4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4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4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4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4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4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4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4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4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4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4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4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4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4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4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4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4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4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4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4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4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4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4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4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4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4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4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4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4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4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4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4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4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4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4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4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4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4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4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4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4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4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4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4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4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4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4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4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4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4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4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4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4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4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4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4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4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4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4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4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4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4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4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4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4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4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4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4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4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4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4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4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4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4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4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4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4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4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4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4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4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4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4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4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4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4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4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4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4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4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4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4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4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4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4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4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4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4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4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4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4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4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4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4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4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4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4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4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5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5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5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5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5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5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5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5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5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5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5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5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5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5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5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5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5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5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5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5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5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5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5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5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5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5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5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5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5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5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5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5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5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5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5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5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5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5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5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5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5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5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5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5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5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5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5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5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5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5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5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5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5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5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5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5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5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5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5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5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5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5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5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5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5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5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5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5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5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5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5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5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5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5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5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5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5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5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5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5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5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5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5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5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5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5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5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5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5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5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5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5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5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5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5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5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5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5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5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5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5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5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5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5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5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5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5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5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5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5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5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5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5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5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5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5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5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5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5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5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5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5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5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5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5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5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5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5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5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5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5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5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5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5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5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5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5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5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5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5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5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5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5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5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5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5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5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5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5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5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5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5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5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5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5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5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5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5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5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5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5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5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5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5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5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5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5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5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5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5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5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5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5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5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5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5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5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5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5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5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5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5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5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5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5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5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5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5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5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5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5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5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5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5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5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5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5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5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5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5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5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5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5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5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5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5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5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5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5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5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5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5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5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5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5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5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5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5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5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5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5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5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5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6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6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6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6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6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6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6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6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6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6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6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6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6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6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6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6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6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6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6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6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6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6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6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6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6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6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6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6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6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6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6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6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6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6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6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6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6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6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6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6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6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6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6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6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6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6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6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6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6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6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6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6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6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6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6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6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6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6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6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6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6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6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6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6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6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6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6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6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6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6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6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6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6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6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6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6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6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6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6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6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6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6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6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6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6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6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6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6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6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6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6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6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6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6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6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6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6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6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6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6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6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6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6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6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6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6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6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6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6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6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6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6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6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6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6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6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6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6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6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6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6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6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6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6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6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6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6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6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6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6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6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6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6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6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6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6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6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6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6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6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6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6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6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6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6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6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6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6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6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6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6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6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6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6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6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6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6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6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6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6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6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6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6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6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6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6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6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6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6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6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6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6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6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6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6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6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6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6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6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6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6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6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6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6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6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6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6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6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6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6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6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6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6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6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6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6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6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6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6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6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6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6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6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6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6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6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6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6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6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6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6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6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6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6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6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6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6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6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6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6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6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6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6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6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6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6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6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6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6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6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6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6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6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6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6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6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6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6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6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6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6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6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6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6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6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6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6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6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6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6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6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6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6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6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6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6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6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6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6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6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6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6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6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6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6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6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6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6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6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6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6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6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6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6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6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6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6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6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6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6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6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6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6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6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6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6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6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6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6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6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6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6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6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6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6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6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6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6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6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6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6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6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6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6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6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6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6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6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6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6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6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6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6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6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6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6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6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6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6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6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6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6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6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6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6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6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6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6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6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6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6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6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6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6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6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6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6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6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6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6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6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6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6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6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6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6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6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7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7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7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7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7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7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7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7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7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7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7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7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7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7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7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7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7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7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7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7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7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7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7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7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7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7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7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7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7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7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7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7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7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7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7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7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7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7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7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7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7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7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7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7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7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7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7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7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7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7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7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7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7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7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7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7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7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7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7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7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7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7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7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7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7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7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7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7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7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7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7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7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7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7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7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7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7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7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7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7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7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7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7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7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7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7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7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7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7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7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7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7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7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7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7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7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7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7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7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7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7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7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7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7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7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7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7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7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7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7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7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7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7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7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7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7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7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7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7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7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7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7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7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7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7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7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7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7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7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7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7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7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7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7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7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7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7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7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7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7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7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7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7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7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7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7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7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7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7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7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7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7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7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7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7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7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7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7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7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7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7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7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7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7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7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7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7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7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7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7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7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7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7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7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7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7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7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7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7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7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7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7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7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7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7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7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7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7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7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7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7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7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7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7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7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7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7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7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7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7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7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7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7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7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7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7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7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7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7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7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7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7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7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7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7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7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7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7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7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7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7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7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7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7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7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7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7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7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7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7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7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7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7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7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7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7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7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7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7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7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7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7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7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7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7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7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7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7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7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7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7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7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7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7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7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7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7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7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7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7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7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7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7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7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7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7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7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7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7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7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7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7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7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7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7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7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7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7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7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7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7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7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7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7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7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7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7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7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7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7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7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7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7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7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7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7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7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7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7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7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7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7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7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7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7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7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7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7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7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7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7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7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7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7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7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7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7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7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7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7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7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7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7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7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7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7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7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7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7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7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7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7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7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7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7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7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7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7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7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7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7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7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7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7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7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7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7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7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7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7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7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7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7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7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7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7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7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7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7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7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7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7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7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8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8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8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8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8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8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8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8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8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8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8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8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8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8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8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8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8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8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8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8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8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8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8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8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8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8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8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8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8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8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8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8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8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8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8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8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8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8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8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8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8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8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8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8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8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8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8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8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8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8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8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8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8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8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8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8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8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8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8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8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8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8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8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8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8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8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8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8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8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8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8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8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8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8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8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8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8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8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8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8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8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8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8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8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8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8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8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8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8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8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8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8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8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8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8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8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8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8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8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8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8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8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8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8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8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8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8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8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8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8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8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8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8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8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8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8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8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8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8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8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8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8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8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8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8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8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8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8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8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8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8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8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8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8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8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8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8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8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8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8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8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8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8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8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8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8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8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8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8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8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8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8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8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8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8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8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8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8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8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8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8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8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8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8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8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8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8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8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8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8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8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8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8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8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8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8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8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8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8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8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8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8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8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8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8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8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8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8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8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8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8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8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8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8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8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8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8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8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8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8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8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8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8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8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8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8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8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8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8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8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8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8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8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8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8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9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9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9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9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9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9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9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9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9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9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9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9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9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9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9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9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9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9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9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9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9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9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9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9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9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9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9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9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9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9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9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9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9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9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9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9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9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9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9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9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9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9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9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9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9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9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9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9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9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9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9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9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9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9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9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9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9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9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9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9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9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9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9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9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9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9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9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9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9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9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9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9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9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9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9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9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9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9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9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9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9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9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9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9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9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9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9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9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9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9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9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9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9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9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9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9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9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9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9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9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9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9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9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9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9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9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9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9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9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9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9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9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9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9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9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9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9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9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9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9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9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9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9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9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9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9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9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9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9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9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9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9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9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9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9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9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9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9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9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9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9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9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9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9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9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9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9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9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9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9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9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9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9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9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9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9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9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9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9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9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9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9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9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9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9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9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9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9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9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9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9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9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9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9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9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9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9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9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9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9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9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9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9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9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9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9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9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9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9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9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9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9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9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9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9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9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9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9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9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9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9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9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9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9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9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9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9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9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9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9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9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9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9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9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9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9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9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9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9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9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9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9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9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9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9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9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9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9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9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9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9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9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9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9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9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9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9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9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9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9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9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9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9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9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9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9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9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9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9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9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9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9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9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9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9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9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9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9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9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9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9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9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9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9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9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9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9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9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9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9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9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9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9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9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9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9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9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9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9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9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9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9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9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9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9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9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9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9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9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9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9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9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9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9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9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9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9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9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9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9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9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9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9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9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9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9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9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9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9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9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9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9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9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9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9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9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9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9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9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9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9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9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9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9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9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9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9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9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9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9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9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9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9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9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9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9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9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9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9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9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9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9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9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9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9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9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9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9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9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9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9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9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9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9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9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9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9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9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9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9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9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9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9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9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9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9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A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A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A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A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A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A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A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A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A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A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A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A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A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A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A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A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A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A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A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A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A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A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A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A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A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A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A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A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A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A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A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A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A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A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A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A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A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A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A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A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A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A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A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A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A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A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A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A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A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A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A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A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A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A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A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A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A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A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A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A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A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A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A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A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A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A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A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A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A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A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A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A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A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A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A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A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A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A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A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A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A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A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A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A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A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A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A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A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A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A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A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A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A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A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A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A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A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A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A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A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A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A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A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A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A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A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A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A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A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A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A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A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A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A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A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A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A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A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A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A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A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A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A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A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A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A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A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A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A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A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A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A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A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A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A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A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A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A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A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A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A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A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A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A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A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A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A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A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A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A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A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A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A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A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A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A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A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A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A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A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A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A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A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A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A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A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A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A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A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A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A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A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A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A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A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A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A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A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A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A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A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A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A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A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A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A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A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A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A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A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A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A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A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A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A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A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A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A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A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A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A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A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A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A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A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A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A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A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A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A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A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A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A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A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A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A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A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A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A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A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A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A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A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A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A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A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A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A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A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A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A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A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A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A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A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A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A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A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A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A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A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A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A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A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A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A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A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A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A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A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A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A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A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A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A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A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A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A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A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A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A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A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A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A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A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A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A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A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A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A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A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A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A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A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A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A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A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A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A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A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A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A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A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A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A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A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A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A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A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A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A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A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A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A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A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A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A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A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A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A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A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A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A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A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A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A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A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A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A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A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A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A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A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A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A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A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A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A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A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A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A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A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A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A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A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A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A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A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A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A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A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A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A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A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A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A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A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A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A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A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A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A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A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A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A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A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A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A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A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A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A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A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A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A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A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A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A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A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A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A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A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A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A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A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C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C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C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C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C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C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C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C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C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C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C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C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C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C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C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C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C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C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C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C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C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C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C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C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C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C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C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C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C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C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C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C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C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C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C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C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C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C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C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C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C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C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C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C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C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C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C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C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C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C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C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C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C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C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C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C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C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C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C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C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C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C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C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C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C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C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C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C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C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C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C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C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C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C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C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C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C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C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C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C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C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C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C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C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C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C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C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C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C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C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C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C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C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C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C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C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C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C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C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C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C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C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C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C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C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C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C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C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C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C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C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C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C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C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C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C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C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C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C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C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C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C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C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C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C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C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C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C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C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C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C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C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C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C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C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C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C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C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C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C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C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C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C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C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C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C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C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C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C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C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C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C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C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C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C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C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C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C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C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C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C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C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C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C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C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C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C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C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C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C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C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C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C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C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C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C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C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C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C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C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C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C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C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C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C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C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C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C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C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C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C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C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C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C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C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C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C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C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C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C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C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C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C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C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C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C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C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C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C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C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C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C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C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C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C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C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C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C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C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C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C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C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C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C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C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C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C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C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C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C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C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C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C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C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C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C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C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C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C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C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C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C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C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C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C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C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C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C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C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C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C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C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C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C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C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C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C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C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C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C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C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C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C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C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C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C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C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C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C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C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C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C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C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C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C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C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C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C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C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C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C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C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C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C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C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C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C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C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C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C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C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C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C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C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C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C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C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C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C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C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C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C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C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C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C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C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C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C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C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C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C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C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C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C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C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C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C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C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C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C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C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C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C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C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C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C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C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C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C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C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C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C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C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C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C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C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C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C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C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C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C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C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C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C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C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C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C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C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C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C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C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C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C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C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C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C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C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C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C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C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C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C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C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C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C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D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D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D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D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D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D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D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D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D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D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D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D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D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D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D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D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D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D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D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D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D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D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D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D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D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D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D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D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D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D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D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D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D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D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D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D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D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D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D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D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D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D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D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D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D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D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D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D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D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D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D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D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D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D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D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D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D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D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D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D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D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D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D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D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D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D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D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D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D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D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D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D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D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D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D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D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D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D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D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D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D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D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D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D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D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D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D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D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D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D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D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D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D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D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D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D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D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D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D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D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D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D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D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D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D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D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D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D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D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D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D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D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D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D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D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D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D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D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D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D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D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D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D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D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D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D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D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D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D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D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D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D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D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D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D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D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D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D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D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D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D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D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D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D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D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D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D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D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D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D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D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D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D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D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D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D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D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D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D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D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D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D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D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D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D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D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D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D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D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D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D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D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D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D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D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D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D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D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D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D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D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D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D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D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D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D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D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D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D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D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D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D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D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D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D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D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D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D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D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D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D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D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D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D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D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D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D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D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D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D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D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D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D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D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D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D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D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D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D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D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D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D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D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D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D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D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D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D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D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D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D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D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D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D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D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D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D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D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D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D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D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D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D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D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D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D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D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D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D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D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D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D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D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D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D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D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D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D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D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D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D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D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D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D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D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D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D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D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D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D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D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D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D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D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D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D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D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D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D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D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D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D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D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D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D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D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D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D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D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D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D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D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D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D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D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D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D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D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D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D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D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D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D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D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D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D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D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D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D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D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D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D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D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D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D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D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D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D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D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D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D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D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D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D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D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D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D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D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D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D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D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D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D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D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D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D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D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D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D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D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D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D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D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D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D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D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D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D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D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D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D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D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D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D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D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D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D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D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D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D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D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D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D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D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D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0F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0F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0F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0F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0F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0F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0F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0F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0F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0F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0F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0F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0F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0F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0F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0F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0F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0F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0F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0F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0F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0F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0F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0F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0F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0F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0F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0F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0F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0F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0F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0F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0F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0F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0F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0F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0F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0F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0F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0F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0F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0F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0F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0F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0F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0F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0F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0F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0F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0F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0F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0F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0F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0F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0F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0F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0F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0F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0F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0F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0F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0F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0F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0F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0F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0F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0F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0F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0F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0F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0F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0F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0F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0F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0F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0F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0F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0F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0F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0F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0F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0F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0F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0F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0F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0F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0F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0F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0F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0F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0F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0F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0F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0F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0F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0F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0F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0F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0F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0F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0F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0F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0F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0F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0F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0F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0F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0F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0F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0F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0F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0F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0F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0F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0F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0F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0F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0F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0F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0F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0F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0F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0F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0F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0F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0F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0F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0F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0F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0F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0F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0F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0F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0F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0F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0F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0F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0F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0F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0F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0F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0F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0F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0F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0F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0F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0F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0F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0F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0F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0F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0F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0F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0F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0F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0F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0F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0F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0F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0F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0F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0F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0F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0F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0F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0F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0F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0F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0F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0F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0F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0F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0F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0F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0F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0F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0F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0F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0F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0F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0F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0F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0F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0F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0F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0F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0F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0F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0F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0F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0F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0F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0F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0F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0F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0F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0F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0F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0F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0F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0F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0F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0F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0F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0F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0F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0F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0F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0F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0F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0F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0F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0F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0F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0F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0F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0F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0F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0F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0F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0F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0F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0F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0F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0F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0F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0F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0F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0F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0F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0F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0F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0F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0F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0F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0F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0F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0F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0F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0F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0F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0F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0F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0F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0F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0F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0F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0F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0F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0F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0F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0F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0F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0F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0F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0F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0F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0F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0F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0F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0F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0F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0F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0F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0F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0F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0F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0F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0F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0F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0F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0F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0F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0F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0F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0F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0F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0F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0F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0F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0F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0F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0F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0F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0F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0F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0F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0F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0F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0F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0F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0F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0F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0F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0F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0F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0F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0F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0F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0F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0F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0F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0F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0F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0F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0F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0F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0F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0F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0F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0F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0F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0F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0F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0F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0F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0F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0F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0F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0F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0F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0F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0F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0F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0F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0F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0F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0F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0F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0F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0F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0F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0F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0F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0F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0F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0F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0F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0F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0F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0F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0F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0F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0F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0F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0F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0F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0F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0F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0F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0F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0F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0F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0F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0F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0F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0F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0F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0F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0F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0F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0F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0F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0F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0F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0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0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0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10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10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10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10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10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10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10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10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10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10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10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10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10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10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10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10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10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10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10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10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10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10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10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10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10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10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10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10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10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10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10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10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10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10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10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10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10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10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10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10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10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10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10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10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10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10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10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10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10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10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10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10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10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10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10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10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10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10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10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10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10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10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10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10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10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10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10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10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10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10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10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10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10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10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10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10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10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10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10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10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10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10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10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10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10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10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10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10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10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10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10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10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10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10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10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10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10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10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10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10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10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10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10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10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10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10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10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10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10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10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10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10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10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10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10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10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10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10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10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10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10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10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10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10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10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10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10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10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10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10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10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10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10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10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10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10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10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10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10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10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10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10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10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10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10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10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10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10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10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10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10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10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10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10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10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10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10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10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10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10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10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10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10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10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10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10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10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10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10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10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10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10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10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10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10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10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10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10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10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10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10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10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10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10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10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10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10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10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10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10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10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10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10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10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10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10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10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10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10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10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10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10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10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10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10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10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10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10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10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10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10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10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10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10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10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10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10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10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10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10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10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10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10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10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10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10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10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10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10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10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10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10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10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10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10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10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10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10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10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10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10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10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10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10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10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10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10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10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10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10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10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10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10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10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10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10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10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10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10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10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10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10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10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10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10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10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10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10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10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10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10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10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10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10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10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10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10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10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10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10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10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10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10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10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10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10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10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10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10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10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10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10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10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10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10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10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10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10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10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10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10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10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10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10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10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10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10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10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10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10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10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10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10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10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10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10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10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10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10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10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10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10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10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10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10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10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10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10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10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10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10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10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10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10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10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10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10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10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10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10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10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10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10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10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10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10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10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10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10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10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10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10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10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10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10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10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10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10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10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10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10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10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10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10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2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2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2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12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12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12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12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12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12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12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12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12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12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12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12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12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12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12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12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12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12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12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12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12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12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12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12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12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12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12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12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12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12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12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12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12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12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12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12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12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12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12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12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12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12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12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12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12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12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12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12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12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12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12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12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12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12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12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12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12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12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12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12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12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12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12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12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12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12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12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12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12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12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12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12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12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12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12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12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12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12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12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12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12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12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12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12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12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12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12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12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12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12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12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12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12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12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12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12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12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12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12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12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12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12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12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12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12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12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12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12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12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12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12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12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12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12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12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12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12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12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12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12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12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12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12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12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12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12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12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12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12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12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12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12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12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12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12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12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12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12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12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12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12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12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12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12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12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12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12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12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12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12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12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12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12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12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12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12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12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12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12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12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12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12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12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12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12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12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12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12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12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12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12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12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12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12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12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12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12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12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12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12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12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12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12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12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12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12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12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12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12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12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12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12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12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12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12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12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12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12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12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12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12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12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12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12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12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12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12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12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12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12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12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12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12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12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12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12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12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12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12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12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12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12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12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12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12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12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12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12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12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12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12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12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12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12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12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12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12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12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12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12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12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12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12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12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12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12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12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12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12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12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12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12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12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12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12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12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12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12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12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12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12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12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12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12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12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12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12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12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12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12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12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12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12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12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12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12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12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12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12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12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12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12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12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12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12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12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12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12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12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12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12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12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12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12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12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12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12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12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12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12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12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12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12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12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12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12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12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12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12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12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12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12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12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12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12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12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12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12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12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12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12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12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12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12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12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12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12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12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12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12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12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12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12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12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12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12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12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12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12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12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12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12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12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12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12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12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12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12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12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12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12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12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12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12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12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12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12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12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12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12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12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12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12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12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3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3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300-00000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7" authorId="0" shapeId="0" xr:uid="{00000000-0006-0000-1300-00000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7" authorId="0" shapeId="0" xr:uid="{00000000-0006-0000-1300-00000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7" authorId="0" shapeId="0" xr:uid="{00000000-0006-0000-1300-00000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7" authorId="0" shapeId="0" xr:uid="{00000000-0006-0000-1300-00000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7" authorId="0" shapeId="0" xr:uid="{00000000-0006-0000-1300-00000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7" authorId="0" shapeId="0" xr:uid="{00000000-0006-0000-1300-00000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7" authorId="0" shapeId="0" xr:uid="{00000000-0006-0000-1300-00000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7" authorId="0" shapeId="0" xr:uid="{00000000-0006-0000-1300-00000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7" authorId="0" shapeId="0" xr:uid="{00000000-0006-0000-1300-00000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7" authorId="0" shapeId="0" xr:uid="{00000000-0006-0000-1300-00000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7" authorId="0" shapeId="0" xr:uid="{00000000-0006-0000-1300-00000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7" authorId="0" shapeId="0" xr:uid="{00000000-0006-0000-1300-00000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7" authorId="0" shapeId="0" xr:uid="{00000000-0006-0000-1300-00001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7" authorId="0" shapeId="0" xr:uid="{00000000-0006-0000-1300-00001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7" authorId="0" shapeId="0" xr:uid="{00000000-0006-0000-1300-00001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7" authorId="0" shapeId="0" xr:uid="{00000000-0006-0000-1300-00001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U7" authorId="0" shapeId="0" xr:uid="{00000000-0006-0000-1300-00001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V7" authorId="0" shapeId="0" xr:uid="{00000000-0006-0000-1300-00001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W7" authorId="0" shapeId="0" xr:uid="{00000000-0006-0000-1300-00001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X7" authorId="0" shapeId="0" xr:uid="{00000000-0006-0000-1300-00001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Y7" authorId="0" shapeId="0" xr:uid="{00000000-0006-0000-1300-00001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Z7" authorId="0" shapeId="0" xr:uid="{00000000-0006-0000-1300-00001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A7" authorId="0" shapeId="0" xr:uid="{00000000-0006-0000-1300-00001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B7" authorId="0" shapeId="0" xr:uid="{00000000-0006-0000-1300-00001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C7" authorId="0" shapeId="0" xr:uid="{00000000-0006-0000-1300-00001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D7" authorId="0" shapeId="0" xr:uid="{00000000-0006-0000-1300-00001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E7" authorId="0" shapeId="0" xr:uid="{00000000-0006-0000-1300-00001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F7" authorId="0" shapeId="0" xr:uid="{00000000-0006-0000-1300-00001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G7" authorId="0" shapeId="0" xr:uid="{00000000-0006-0000-1300-00002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H7" authorId="0" shapeId="0" xr:uid="{00000000-0006-0000-1300-00002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I7" authorId="0" shapeId="0" xr:uid="{00000000-0006-0000-1300-00002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K7" authorId="0" shapeId="0" xr:uid="{00000000-0006-0000-1300-00002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AL7" authorId="0" shapeId="0" xr:uid="{00000000-0006-0000-1300-00002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AM7" authorId="0" shapeId="0" xr:uid="{00000000-0006-0000-1300-00002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N7" authorId="0" shapeId="0" xr:uid="{00000000-0006-0000-1300-00002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AO7" authorId="0" shapeId="0" xr:uid="{00000000-0006-0000-1300-00002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AP7" authorId="0" shapeId="0" xr:uid="{00000000-0006-0000-1300-00002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AQ7" authorId="0" shapeId="0" xr:uid="{00000000-0006-0000-1300-00002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AR7" authorId="0" shapeId="0" xr:uid="{00000000-0006-0000-1300-00002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S7" authorId="0" shapeId="0" xr:uid="{00000000-0006-0000-1300-00002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AT7" authorId="0" shapeId="0" xr:uid="{00000000-0006-0000-1300-00002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AU7" authorId="0" shapeId="0" xr:uid="{00000000-0006-0000-1300-00002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AV7" authorId="0" shapeId="0" xr:uid="{00000000-0006-0000-1300-00002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AW7" authorId="0" shapeId="0" xr:uid="{00000000-0006-0000-1300-00002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AX7" authorId="0" shapeId="0" xr:uid="{00000000-0006-0000-1300-00003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AY7" authorId="0" shapeId="0" xr:uid="{00000000-0006-0000-1300-00003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AZ7" authorId="0" shapeId="0" xr:uid="{00000000-0006-0000-1300-00003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B7" authorId="0" shapeId="0" xr:uid="{00000000-0006-0000-1300-00003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C7" authorId="0" shapeId="0" xr:uid="{00000000-0006-0000-1300-00003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D7" authorId="0" shapeId="0" xr:uid="{00000000-0006-0000-1300-00003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7" authorId="0" shapeId="0" xr:uid="{00000000-0006-0000-1300-00003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F7" authorId="0" shapeId="0" xr:uid="{00000000-0006-0000-1300-00003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G7" authorId="0" shapeId="0" xr:uid="{00000000-0006-0000-1300-00003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H7" authorId="0" shapeId="0" xr:uid="{00000000-0006-0000-1300-00003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I7" authorId="0" shapeId="0" xr:uid="{00000000-0006-0000-1300-00003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7" authorId="0" shapeId="0" xr:uid="{00000000-0006-0000-1300-00003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BK7" authorId="0" shapeId="0" xr:uid="{00000000-0006-0000-1300-00003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BL7" authorId="0" shapeId="0" xr:uid="{00000000-0006-0000-1300-00003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BM7" authorId="0" shapeId="0" xr:uid="{00000000-0006-0000-1300-00003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BN7" authorId="0" shapeId="0" xr:uid="{00000000-0006-0000-1300-00003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BO7" authorId="0" shapeId="0" xr:uid="{00000000-0006-0000-1300-00004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BP7" authorId="0" shapeId="0" xr:uid="{00000000-0006-0000-1300-00004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BQ7" authorId="0" shapeId="0" xr:uid="{00000000-0006-0000-1300-00004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BS7" authorId="0" shapeId="0" xr:uid="{00000000-0006-0000-1300-00004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BT7" authorId="0" shapeId="0" xr:uid="{00000000-0006-0000-1300-00004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BU7" authorId="0" shapeId="0" xr:uid="{00000000-0006-0000-1300-00004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V7" authorId="0" shapeId="0" xr:uid="{00000000-0006-0000-1300-00004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BW7" authorId="0" shapeId="0" xr:uid="{00000000-0006-0000-1300-00004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BX7" authorId="0" shapeId="0" xr:uid="{00000000-0006-0000-1300-00004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BY7" authorId="0" shapeId="0" xr:uid="{00000000-0006-0000-1300-00004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BZ7" authorId="0" shapeId="0" xr:uid="{00000000-0006-0000-1300-00004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A7" authorId="0" shapeId="0" xr:uid="{00000000-0006-0000-1300-00004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B7" authorId="0" shapeId="0" xr:uid="{00000000-0006-0000-1300-00004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C7" authorId="0" shapeId="0" xr:uid="{00000000-0006-0000-1300-00004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D7" authorId="0" shapeId="0" xr:uid="{00000000-0006-0000-1300-00004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E7" authorId="0" shapeId="0" xr:uid="{00000000-0006-0000-1300-00004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F7" authorId="0" shapeId="0" xr:uid="{00000000-0006-0000-1300-00005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G7" authorId="0" shapeId="0" xr:uid="{00000000-0006-0000-1300-00005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H7" authorId="0" shapeId="0" xr:uid="{00000000-0006-0000-1300-00005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CJ7" authorId="0" shapeId="0" xr:uid="{00000000-0006-0000-1300-00005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CK7" authorId="0" shapeId="0" xr:uid="{00000000-0006-0000-1300-00005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CL7" authorId="0" shapeId="0" xr:uid="{00000000-0006-0000-1300-00005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M7" authorId="0" shapeId="0" xr:uid="{00000000-0006-0000-1300-00005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CN7" authorId="0" shapeId="0" xr:uid="{00000000-0006-0000-1300-00005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CO7" authorId="0" shapeId="0" xr:uid="{00000000-0006-0000-1300-00005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CP7" authorId="0" shapeId="0" xr:uid="{00000000-0006-0000-1300-00005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CQ7" authorId="0" shapeId="0" xr:uid="{00000000-0006-0000-1300-00005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R7" authorId="0" shapeId="0" xr:uid="{00000000-0006-0000-1300-00005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CS7" authorId="0" shapeId="0" xr:uid="{00000000-0006-0000-1300-00005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CT7" authorId="0" shapeId="0" xr:uid="{00000000-0006-0000-1300-00005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CU7" authorId="0" shapeId="0" xr:uid="{00000000-0006-0000-1300-00005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CV7" authorId="0" shapeId="0" xr:uid="{00000000-0006-0000-1300-00005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CW7" authorId="0" shapeId="0" xr:uid="{00000000-0006-0000-1300-00006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CX7" authorId="0" shapeId="0" xr:uid="{00000000-0006-0000-1300-00006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CY7" authorId="0" shapeId="0" xr:uid="{00000000-0006-0000-1300-00006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A7" authorId="0" shapeId="0" xr:uid="{00000000-0006-0000-1300-00006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B7" authorId="0" shapeId="0" xr:uid="{00000000-0006-0000-1300-00006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C7" authorId="0" shapeId="0" xr:uid="{00000000-0006-0000-1300-00006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D7" authorId="0" shapeId="0" xr:uid="{00000000-0006-0000-1300-00006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E7" authorId="0" shapeId="0" xr:uid="{00000000-0006-0000-1300-00006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F7" authorId="0" shapeId="0" xr:uid="{00000000-0006-0000-1300-00006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G7" authorId="0" shapeId="0" xr:uid="{00000000-0006-0000-1300-00006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H7" authorId="0" shapeId="0" xr:uid="{00000000-0006-0000-1300-00006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I7" authorId="0" shapeId="0" xr:uid="{00000000-0006-0000-1300-00006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DJ7" authorId="0" shapeId="0" xr:uid="{00000000-0006-0000-1300-00006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DK7" authorId="0" shapeId="0" xr:uid="{00000000-0006-0000-1300-00006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DL7" authorId="0" shapeId="0" xr:uid="{00000000-0006-0000-1300-00006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DM7" authorId="0" shapeId="0" xr:uid="{00000000-0006-0000-1300-00006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DN7" authorId="0" shapeId="0" xr:uid="{00000000-0006-0000-1300-00007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DO7" authorId="0" shapeId="0" xr:uid="{00000000-0006-0000-1300-00007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DP7" authorId="0" shapeId="0" xr:uid="{00000000-0006-0000-1300-00007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DR7" authorId="0" shapeId="0" xr:uid="{00000000-0006-0000-1300-00007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S7" authorId="0" shapeId="0" xr:uid="{00000000-0006-0000-1300-00007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T7" authorId="0" shapeId="0" xr:uid="{00000000-0006-0000-1300-00007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DU7" authorId="0" shapeId="0" xr:uid="{00000000-0006-0000-1300-00007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DV7" authorId="0" shapeId="0" xr:uid="{00000000-0006-0000-1300-00007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DW7" authorId="0" shapeId="0" xr:uid="{00000000-0006-0000-1300-00007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DX7" authorId="0" shapeId="0" xr:uid="{00000000-0006-0000-1300-00007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DY7" authorId="0" shapeId="0" xr:uid="{00000000-0006-0000-1300-00007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DZ7" authorId="0" shapeId="0" xr:uid="{00000000-0006-0000-1300-00007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A7" authorId="0" shapeId="0" xr:uid="{00000000-0006-0000-1300-00007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B7" authorId="0" shapeId="0" xr:uid="{00000000-0006-0000-1300-00007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C7" authorId="0" shapeId="0" xr:uid="{00000000-0006-0000-1300-00007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D7" authorId="0" shapeId="0" xr:uid="{00000000-0006-0000-1300-00007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E7" authorId="0" shapeId="0" xr:uid="{00000000-0006-0000-1300-00008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F7" authorId="0" shapeId="0" xr:uid="{00000000-0006-0000-1300-00008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G7" authorId="0" shapeId="0" xr:uid="{00000000-0006-0000-1300-00008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I7" authorId="0" shapeId="0" xr:uid="{00000000-0006-0000-1300-00008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J7" authorId="0" shapeId="0" xr:uid="{00000000-0006-0000-1300-00008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K7" authorId="0" shapeId="0" xr:uid="{00000000-0006-0000-1300-00008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EL7" authorId="0" shapeId="0" xr:uid="{00000000-0006-0000-1300-00008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EM7" authorId="0" shapeId="0" xr:uid="{00000000-0006-0000-1300-00008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EN7" authorId="0" shapeId="0" xr:uid="{00000000-0006-0000-1300-00008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EO7" authorId="0" shapeId="0" xr:uid="{00000000-0006-0000-1300-00008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EP7" authorId="0" shapeId="0" xr:uid="{00000000-0006-0000-1300-00008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EQ7" authorId="0" shapeId="0" xr:uid="{00000000-0006-0000-1300-00008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ER7" authorId="0" shapeId="0" xr:uid="{00000000-0006-0000-1300-00008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ES7" authorId="0" shapeId="0" xr:uid="{00000000-0006-0000-1300-00008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ET7" authorId="0" shapeId="0" xr:uid="{00000000-0006-0000-1300-00008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EU7" authorId="0" shapeId="0" xr:uid="{00000000-0006-0000-1300-00008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EV7" authorId="0" shapeId="0" xr:uid="{00000000-0006-0000-1300-00009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EW7" authorId="0" shapeId="0" xr:uid="{00000000-0006-0000-1300-00009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EX7" authorId="0" shapeId="0" xr:uid="{00000000-0006-0000-1300-00009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EZ7" authorId="0" shapeId="0" xr:uid="{00000000-0006-0000-1300-00009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A7" authorId="0" shapeId="0" xr:uid="{00000000-0006-0000-1300-00009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B7" authorId="0" shapeId="0" xr:uid="{00000000-0006-0000-1300-00009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C7" authorId="0" shapeId="0" xr:uid="{00000000-0006-0000-1300-00009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D7" authorId="0" shapeId="0" xr:uid="{00000000-0006-0000-1300-00009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E7" authorId="0" shapeId="0" xr:uid="{00000000-0006-0000-1300-00009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F7" authorId="0" shapeId="0" xr:uid="{00000000-0006-0000-1300-00009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G7" authorId="0" shapeId="0" xr:uid="{00000000-0006-0000-1300-00009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H7" authorId="0" shapeId="0" xr:uid="{00000000-0006-0000-1300-00009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I7" authorId="0" shapeId="0" xr:uid="{00000000-0006-0000-1300-00009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FJ7" authorId="0" shapeId="0" xr:uid="{00000000-0006-0000-1300-00009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FK7" authorId="0" shapeId="0" xr:uid="{00000000-0006-0000-1300-00009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FL7" authorId="0" shapeId="0" xr:uid="{00000000-0006-0000-1300-00009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FM7" authorId="0" shapeId="0" xr:uid="{00000000-0006-0000-1300-0000A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FN7" authorId="0" shapeId="0" xr:uid="{00000000-0006-0000-1300-0000A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FO7" authorId="0" shapeId="0" xr:uid="{00000000-0006-0000-1300-0000A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FQ7" authorId="0" shapeId="0" xr:uid="{00000000-0006-0000-1300-0000A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FR7" authorId="0" shapeId="0" xr:uid="{00000000-0006-0000-1300-0000A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S7" authorId="0" shapeId="0" xr:uid="{00000000-0006-0000-1300-0000A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T7" authorId="0" shapeId="0" xr:uid="{00000000-0006-0000-1300-0000A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FU7" authorId="0" shapeId="0" xr:uid="{00000000-0006-0000-1300-0000A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FV7" authorId="0" shapeId="0" xr:uid="{00000000-0006-0000-1300-0000A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FW7" authorId="0" shapeId="0" xr:uid="{00000000-0006-0000-1300-0000A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FX7" authorId="0" shapeId="0" xr:uid="{00000000-0006-0000-1300-0000A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FY7" authorId="0" shapeId="0" xr:uid="{00000000-0006-0000-1300-0000A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FZ7" authorId="0" shapeId="0" xr:uid="{00000000-0006-0000-1300-0000A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A7" authorId="0" shapeId="0" xr:uid="{00000000-0006-0000-1300-0000A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B7" authorId="0" shapeId="0" xr:uid="{00000000-0006-0000-1300-0000A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C7" authorId="0" shapeId="0" xr:uid="{00000000-0006-0000-1300-0000A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D7" authorId="0" shapeId="0" xr:uid="{00000000-0006-0000-1300-0000B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E7" authorId="0" shapeId="0" xr:uid="{00000000-0006-0000-1300-0000B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F7" authorId="0" shapeId="0" xr:uid="{00000000-0006-0000-1300-0000B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H7" authorId="0" shapeId="0" xr:uid="{00000000-0006-0000-1300-0000B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I7" authorId="0" shapeId="0" xr:uid="{00000000-0006-0000-1300-0000B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J7" authorId="0" shapeId="0" xr:uid="{00000000-0006-0000-1300-0000B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K7" authorId="0" shapeId="0" xr:uid="{00000000-0006-0000-1300-0000B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L7" authorId="0" shapeId="0" xr:uid="{00000000-0006-0000-1300-0000B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GM7" authorId="0" shapeId="0" xr:uid="{00000000-0006-0000-1300-0000B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GN7" authorId="0" shapeId="0" xr:uid="{00000000-0006-0000-1300-0000B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GO7" authorId="0" shapeId="0" xr:uid="{00000000-0006-0000-1300-0000B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GP7" authorId="0" shapeId="0" xr:uid="{00000000-0006-0000-1300-0000B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GQ7" authorId="0" shapeId="0" xr:uid="{00000000-0006-0000-1300-0000B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GR7" authorId="0" shapeId="0" xr:uid="{00000000-0006-0000-1300-0000B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GS7" authorId="0" shapeId="0" xr:uid="{00000000-0006-0000-1300-0000B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GT7" authorId="0" shapeId="0" xr:uid="{00000000-0006-0000-1300-0000B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GU7" authorId="0" shapeId="0" xr:uid="{00000000-0006-0000-1300-0000C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GV7" authorId="0" shapeId="0" xr:uid="{00000000-0006-0000-1300-0000C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GW7" authorId="0" shapeId="0" xr:uid="{00000000-0006-0000-1300-0000C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GY7" authorId="0" shapeId="0" xr:uid="{00000000-0006-0000-1300-0000C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GZ7" authorId="0" shapeId="0" xr:uid="{00000000-0006-0000-1300-0000C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A7" authorId="0" shapeId="0" xr:uid="{00000000-0006-0000-1300-0000C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B7" authorId="0" shapeId="0" xr:uid="{00000000-0006-0000-1300-0000C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C7" authorId="0" shapeId="0" xr:uid="{00000000-0006-0000-1300-0000C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D7" authorId="0" shapeId="0" xr:uid="{00000000-0006-0000-1300-0000C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E7" authorId="0" shapeId="0" xr:uid="{00000000-0006-0000-1300-0000C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F7" authorId="0" shapeId="0" xr:uid="{00000000-0006-0000-1300-0000C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G7" authorId="0" shapeId="0" xr:uid="{00000000-0006-0000-1300-0000C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H7" authorId="0" shapeId="0" xr:uid="{00000000-0006-0000-1300-0000C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I7" authorId="0" shapeId="0" xr:uid="{00000000-0006-0000-1300-0000C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HJ7" authorId="0" shapeId="0" xr:uid="{00000000-0006-0000-1300-0000C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HK7" authorId="0" shapeId="0" xr:uid="{00000000-0006-0000-1300-0000C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HL7" authorId="0" shapeId="0" xr:uid="{00000000-0006-0000-1300-0000D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HM7" authorId="0" shapeId="0" xr:uid="{00000000-0006-0000-1300-0000D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HN7" authorId="0" shapeId="0" xr:uid="{00000000-0006-0000-1300-0000D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HP7" authorId="0" shapeId="0" xr:uid="{00000000-0006-0000-1300-0000D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HQ7" authorId="0" shapeId="0" xr:uid="{00000000-0006-0000-1300-0000D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HR7" authorId="0" shapeId="0" xr:uid="{00000000-0006-0000-1300-0000D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HS7" authorId="0" shapeId="0" xr:uid="{00000000-0006-0000-1300-0000D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T7" authorId="0" shapeId="0" xr:uid="{00000000-0006-0000-1300-0000D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U7" authorId="0" shapeId="0" xr:uid="{00000000-0006-0000-1300-0000D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HV7" authorId="0" shapeId="0" xr:uid="{00000000-0006-0000-1300-0000D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HW7" authorId="0" shapeId="0" xr:uid="{00000000-0006-0000-1300-0000D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X7" authorId="0" shapeId="0" xr:uid="{00000000-0006-0000-1300-0000D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HY7" authorId="0" shapeId="0" xr:uid="{00000000-0006-0000-1300-0000D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HZ7" authorId="0" shapeId="0" xr:uid="{00000000-0006-0000-1300-0000D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A7" authorId="0" shapeId="0" xr:uid="{00000000-0006-0000-1300-0000D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B7" authorId="0" shapeId="0" xr:uid="{00000000-0006-0000-1300-0000D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C7" authorId="0" shapeId="0" xr:uid="{00000000-0006-0000-1300-0000E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D7" authorId="0" shapeId="0" xr:uid="{00000000-0006-0000-1300-0000E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E7" authorId="0" shapeId="0" xr:uid="{00000000-0006-0000-1300-0000E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IG7" authorId="0" shapeId="0" xr:uid="{00000000-0006-0000-1300-0000E3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IH7" authorId="0" shapeId="0" xr:uid="{00000000-0006-0000-1300-0000E4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II7" authorId="0" shapeId="0" xr:uid="{00000000-0006-0000-1300-0000E5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J7" authorId="0" shapeId="0" xr:uid="{00000000-0006-0000-1300-0000E6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IK7" authorId="0" shapeId="0" xr:uid="{00000000-0006-0000-1300-0000E7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L7" authorId="0" shapeId="0" xr:uid="{00000000-0006-0000-1300-0000E8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M7" authorId="0" shapeId="0" xr:uid="{00000000-0006-0000-1300-0000E9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IN7" authorId="0" shapeId="0" xr:uid="{00000000-0006-0000-1300-0000EA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O7" authorId="0" shapeId="0" xr:uid="{00000000-0006-0000-1300-0000EB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IP7" authorId="0" shapeId="0" xr:uid="{00000000-0006-0000-1300-0000EC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IQ7" authorId="0" shapeId="0" xr:uid="{00000000-0006-0000-1300-0000ED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IR7" authorId="0" shapeId="0" xr:uid="{00000000-0006-0000-1300-0000EE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IS7" authorId="0" shapeId="0" xr:uid="{00000000-0006-0000-1300-0000EF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IT7" authorId="0" shapeId="0" xr:uid="{00000000-0006-0000-1300-0000F0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IU7" authorId="0" shapeId="0" xr:uid="{00000000-0006-0000-1300-0000F1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IV7" authorId="0" shapeId="0" xr:uid="{00000000-0006-0000-1300-0000F2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A36" authorId="0" shapeId="0" xr:uid="{00000000-0006-0000-1300-0000F3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36" authorId="0" shapeId="0" xr:uid="{00000000-0006-0000-1300-0000F4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36" authorId="0" shapeId="0" xr:uid="{00000000-0006-0000-1300-0000F5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D36" authorId="0" shapeId="0" xr:uid="{00000000-0006-0000-1300-0000F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E36" authorId="0" shapeId="0" xr:uid="{00000000-0006-0000-1300-0000F7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F36" authorId="0" shapeId="0" xr:uid="{00000000-0006-0000-1300-0000F8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G36" authorId="0" shapeId="0" xr:uid="{00000000-0006-0000-1300-0000F9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H36" authorId="0" shapeId="0" xr:uid="{00000000-0006-0000-1300-0000FA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I36" authorId="0" shapeId="0" xr:uid="{00000000-0006-0000-1300-0000FB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J36" authorId="0" shapeId="0" xr:uid="{00000000-0006-0000-1300-0000FC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K36" authorId="0" shapeId="0" xr:uid="{00000000-0006-0000-1300-0000FD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L36" authorId="0" shapeId="0" xr:uid="{00000000-0006-0000-1300-0000FE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M36" authorId="0" shapeId="0" xr:uid="{00000000-0006-0000-1300-0000FF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N36" authorId="0" shapeId="0" xr:uid="{00000000-0006-0000-1300-00000001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O36" authorId="0" shapeId="0" xr:uid="{00000000-0006-0000-1300-00000101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P36" authorId="0" shapeId="0" xr:uid="{00000000-0006-0000-1300-00000201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Q36" authorId="0" shapeId="0" xr:uid="{00000000-0006-0000-1300-00000301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R36" authorId="0" shapeId="0" xr:uid="{00000000-0006-0000-1300-00000401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T36" authorId="0" shapeId="0" xr:uid="{00000000-0006-0000-1300-00000501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U36" authorId="0" shapeId="0" xr:uid="{00000000-0006-0000-1300-00000601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  <comment ref="A65" authorId="0" shapeId="0" xr:uid="{00000000-0006-0000-1300-00000701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65" authorId="0" shapeId="0" xr:uid="{00000000-0006-0000-1300-00000801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65" authorId="0" shapeId="0" xr:uid="{00000000-0006-0000-1300-00000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D65" authorId="0" shapeId="0" xr:uid="{00000000-0006-0000-1300-00000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E65" authorId="0" shapeId="0" xr:uid="{00000000-0006-0000-1300-00000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F65" authorId="0" shapeId="0" xr:uid="{00000000-0006-0000-1300-00000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G65" authorId="0" shapeId="0" xr:uid="{00000000-0006-0000-1300-00000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H65" authorId="0" shapeId="0" xr:uid="{00000000-0006-0000-1300-00000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I65" authorId="0" shapeId="0" xr:uid="{00000000-0006-0000-1300-00000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J65" authorId="0" shapeId="0" xr:uid="{00000000-0006-0000-1300-00001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K65" authorId="0" shapeId="0" xr:uid="{00000000-0006-0000-1300-00001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L65" authorId="0" shapeId="0" xr:uid="{00000000-0006-0000-1300-00001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M65" authorId="0" shapeId="0" xr:uid="{00000000-0006-0000-1300-00001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N65" authorId="0" shapeId="0" xr:uid="{00000000-0006-0000-1300-00001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O65" authorId="0" shapeId="0" xr:uid="{00000000-0006-0000-1300-00001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P65" authorId="0" shapeId="0" xr:uid="{00000000-0006-0000-1300-00001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Q65" authorId="0" shapeId="0" xr:uid="{00000000-0006-0000-1300-00001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R65" authorId="0" shapeId="0" xr:uid="{00000000-0006-0000-1300-00001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S65" authorId="0" shapeId="0" xr:uid="{00000000-0006-0000-1300-00001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T65" authorId="0" shapeId="0" xr:uid="{00000000-0006-0000-1300-00001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U65" authorId="0" shapeId="0" xr:uid="{00000000-0006-0000-1300-00001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V65" authorId="0" shapeId="0" xr:uid="{00000000-0006-0000-1300-00001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W65" authorId="0" shapeId="0" xr:uid="{00000000-0006-0000-1300-00001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X65" authorId="0" shapeId="0" xr:uid="{00000000-0006-0000-1300-00001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Y65" authorId="0" shapeId="0" xr:uid="{00000000-0006-0000-1300-00001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Z65" authorId="0" shapeId="0" xr:uid="{00000000-0006-0000-1300-00002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A65" authorId="0" shapeId="0" xr:uid="{00000000-0006-0000-1300-00002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B65" authorId="0" shapeId="0" xr:uid="{00000000-0006-0000-1300-00002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C65" authorId="0" shapeId="0" xr:uid="{00000000-0006-0000-1300-00002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D65" authorId="0" shapeId="0" xr:uid="{00000000-0006-0000-1300-00002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E65" authorId="0" shapeId="0" xr:uid="{00000000-0006-0000-1300-00002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F65" authorId="0" shapeId="0" xr:uid="{00000000-0006-0000-1300-00002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G65" authorId="0" shapeId="0" xr:uid="{00000000-0006-0000-1300-00002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H65" authorId="0" shapeId="0" xr:uid="{00000000-0006-0000-1300-00002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I65" authorId="0" shapeId="0" xr:uid="{00000000-0006-0000-1300-00002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J65" authorId="0" shapeId="0" xr:uid="{00000000-0006-0000-1300-00002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K65" authorId="0" shapeId="0" xr:uid="{00000000-0006-0000-1300-00002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L65" authorId="0" shapeId="0" xr:uid="{00000000-0006-0000-1300-00002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M65" authorId="0" shapeId="0" xr:uid="{00000000-0006-0000-1300-00002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N65" authorId="0" shapeId="0" xr:uid="{00000000-0006-0000-1300-00002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O65" authorId="0" shapeId="0" xr:uid="{00000000-0006-0000-1300-00002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P65" authorId="0" shapeId="0" xr:uid="{00000000-0006-0000-1300-00003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Q65" authorId="0" shapeId="0" xr:uid="{00000000-0006-0000-1300-00003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R65" authorId="0" shapeId="0" xr:uid="{00000000-0006-0000-1300-00003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S65" authorId="0" shapeId="0" xr:uid="{00000000-0006-0000-1300-000033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T65" authorId="0" shapeId="0" xr:uid="{00000000-0006-0000-1300-000034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AU65" authorId="0" shapeId="0" xr:uid="{00000000-0006-0000-1300-000035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AV65" authorId="0" shapeId="0" xr:uid="{00000000-0006-0000-1300-000036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AW65" authorId="0" shapeId="0" xr:uid="{00000000-0006-0000-1300-000037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AX65" authorId="0" shapeId="0" xr:uid="{00000000-0006-0000-1300-000038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AY65" authorId="0" shapeId="0" xr:uid="{00000000-0006-0000-1300-000039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AZ65" authorId="0" shapeId="0" xr:uid="{00000000-0006-0000-1300-00003A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A65" authorId="0" shapeId="0" xr:uid="{00000000-0006-0000-1300-00003B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B65" authorId="0" shapeId="0" xr:uid="{00000000-0006-0000-1300-00003C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C65" authorId="0" shapeId="0" xr:uid="{00000000-0006-0000-1300-00003D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D65" authorId="0" shapeId="0" xr:uid="{00000000-0006-0000-1300-00003E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E65" authorId="0" shapeId="0" xr:uid="{00000000-0006-0000-1300-00003F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F65" authorId="0" shapeId="0" xr:uid="{00000000-0006-0000-1300-000040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G65" authorId="0" shapeId="0" xr:uid="{00000000-0006-0000-1300-000041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H65" authorId="0" shapeId="0" xr:uid="{00000000-0006-0000-1300-000042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I65" authorId="0" shapeId="0" xr:uid="{00000000-0006-0000-1300-000043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J65" authorId="0" shapeId="0" xr:uid="{00000000-0006-0000-1300-000044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K65" authorId="0" shapeId="0" xr:uid="{00000000-0006-0000-1300-000045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L65" authorId="0" shapeId="0" xr:uid="{00000000-0006-0000-1300-000046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M65" authorId="0" shapeId="0" xr:uid="{00000000-0006-0000-1300-00004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N65" authorId="0" shapeId="0" xr:uid="{00000000-0006-0000-1300-00004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O65" authorId="0" shapeId="0" xr:uid="{00000000-0006-0000-1300-00004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P65" authorId="0" shapeId="0" xr:uid="{00000000-0006-0000-1300-00004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Q65" authorId="0" shapeId="0" xr:uid="{00000000-0006-0000-1300-00004B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R65" authorId="0" shapeId="0" xr:uid="{00000000-0006-0000-1300-00004C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S65" authorId="0" shapeId="0" xr:uid="{00000000-0006-0000-1300-00004D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T65" authorId="0" shapeId="0" xr:uid="{00000000-0006-0000-1300-00004E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BU65" authorId="0" shapeId="0" xr:uid="{00000000-0006-0000-1300-00004F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BV65" authorId="0" shapeId="0" xr:uid="{00000000-0006-0000-1300-000050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BW65" authorId="0" shapeId="0" xr:uid="{00000000-0006-0000-1300-000051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BX65" authorId="0" shapeId="0" xr:uid="{00000000-0006-0000-1300-000052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BY65" authorId="0" shapeId="0" xr:uid="{00000000-0006-0000-1300-000053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BZ65" authorId="0" shapeId="0" xr:uid="{00000000-0006-0000-1300-000054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A65" authorId="0" shapeId="0" xr:uid="{00000000-0006-0000-1300-000055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B65" authorId="0" shapeId="0" xr:uid="{00000000-0006-0000-1300-000056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C65" authorId="0" shapeId="0" xr:uid="{00000000-0006-0000-1300-000057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D65" authorId="0" shapeId="0" xr:uid="{00000000-0006-0000-1300-000058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E65" authorId="0" shapeId="0" xr:uid="{00000000-0006-0000-1300-000059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F65" authorId="0" shapeId="0" xr:uid="{00000000-0006-0000-1300-00005A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G65" authorId="0" shapeId="0" xr:uid="{00000000-0006-0000-1300-00005B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H65" authorId="0" shapeId="0" xr:uid="{00000000-0006-0000-1300-00005C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I65" authorId="0" shapeId="0" xr:uid="{00000000-0006-0000-1300-00005D010000}">
      <text>
        <r>
          <rPr>
            <sz val="11"/>
            <color theme="1"/>
            <rFont val="Calibri"/>
            <family val="2"/>
            <scheme val="minor"/>
          </rPr>
          <t>¿Lanzó? (1 = sí)</t>
        </r>
      </text>
    </comment>
    <comment ref="CJ65" authorId="0" shapeId="0" xr:uid="{00000000-0006-0000-1300-00005E010000}">
      <text>
        <r>
          <rPr>
            <sz val="11"/>
            <color theme="1"/>
            <rFont val="Calibri"/>
            <family val="2"/>
            <scheme val="minor"/>
          </rPr>
          <t>Resultado del lanzador (G = ganó, P = perdió)</t>
        </r>
      </text>
    </comment>
    <comment ref="CK65" authorId="0" shapeId="0" xr:uid="{00000000-0006-0000-1300-00005F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L65" authorId="0" shapeId="0" xr:uid="{00000000-0006-0000-1300-000060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M65" authorId="0" shapeId="0" xr:uid="{00000000-0006-0000-1300-000061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N65" authorId="0" shapeId="0" xr:uid="{00000000-0006-0000-1300-000062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P65" authorId="0" shapeId="0" xr:uid="{00000000-0006-0000-1300-00006301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Q65" authorId="0" shapeId="0" xr:uid="{00000000-0006-0000-1300-00006401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CR65" authorId="0" shapeId="0" xr:uid="{00000000-0006-0000-1300-00006501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CS65" authorId="0" shapeId="0" xr:uid="{00000000-0006-0000-1300-000066010000}">
      <text>
        <r>
          <rPr>
            <sz val="11"/>
            <color theme="1"/>
            <rFont val="Calibri"/>
            <family val="2"/>
            <scheme val="minor"/>
          </rPr>
          <t>Outs totales (auxiliar de cálculo)</t>
        </r>
      </text>
    </comment>
    <comment ref="CT65" authorId="0" shapeId="0" xr:uid="{00000000-0006-0000-1300-00006701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CU65" authorId="0" shapeId="0" xr:uid="{00000000-0006-0000-1300-00006801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CV65" authorId="0" shapeId="0" xr:uid="{00000000-0006-0000-1300-00006901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CW65" authorId="0" shapeId="0" xr:uid="{00000000-0006-0000-1300-00006A01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CX65" authorId="0" shapeId="0" xr:uid="{00000000-0006-0000-1300-00006B01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  <comment ref="A95" authorId="0" shapeId="0" xr:uid="{00000000-0006-0000-1300-00006C010000}">
      <text>
        <r>
          <rPr>
            <sz val="11"/>
            <color theme="1"/>
            <rFont val="Calibri"/>
            <family val="2"/>
            <scheme val="minor"/>
          </rPr>
          <t>Número de juego</t>
        </r>
      </text>
    </comment>
    <comment ref="B95" authorId="0" shapeId="0" xr:uid="{00000000-0006-0000-1300-00006D010000}">
      <text>
        <r>
          <rPr>
            <sz val="11"/>
            <color theme="1"/>
            <rFont val="Calibri"/>
            <family val="2"/>
            <scheme val="minor"/>
          </rPr>
          <t>Resultado: G (ganado), P (perdido), E (empatado)</t>
        </r>
      </text>
    </comment>
    <comment ref="C95" authorId="0" shapeId="0" xr:uid="{00000000-0006-0000-1300-00006E01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D95" authorId="0" shapeId="0" xr:uid="{00000000-0006-0000-1300-00006F01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7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7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Número (dorsal) del jugador</t>
        </r>
      </text>
    </comment>
    <comment ref="C7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Equipo / organización</t>
        </r>
      </text>
    </comment>
    <comment ref="D7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Veces al bate (turnos oficiales)</t>
        </r>
      </text>
    </comment>
    <comment ref="E7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F7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G7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Dobles</t>
        </r>
      </text>
    </comment>
    <comment ref="H7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Triples</t>
        </r>
      </text>
    </comment>
    <comment ref="I7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Jonrones (home runs)</t>
        </r>
      </text>
    </comment>
    <comment ref="J7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Carreras impulsadas</t>
        </r>
      </text>
    </comment>
    <comment ref="K7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L7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Bases por bolas</t>
        </r>
      </text>
    </comment>
    <comment ref="M7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Bases robadas</t>
        </r>
      </text>
    </comment>
    <comment ref="N7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Golpeado por lanzamiento</t>
        </r>
      </text>
    </comment>
    <comment ref="O7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Toque de sacrificio</t>
        </r>
      </text>
    </comment>
    <comment ref="P7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Elevado de sacrificio</t>
        </r>
      </text>
    </comment>
    <comment ref="Q7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Interferencia</t>
        </r>
      </text>
    </comment>
    <comment ref="R7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Bases totales (calculado)</t>
        </r>
      </text>
    </comment>
    <comment ref="S7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Apariciones al plato (calculado)</t>
        </r>
      </text>
    </comment>
    <comment ref="U7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Average de bateo (promedio) = H / VB</t>
        </r>
      </text>
    </comment>
    <comment ref="V7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Slugging = bases totales / VB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2" authorId="0" shapeId="0" xr:uid="{00000000-0006-0000-1500-000001000000}">
      <text>
        <r>
          <rPr>
            <sz val="11"/>
            <color theme="1"/>
            <rFont val="Calibri"/>
            <family val="2"/>
            <scheme val="minor"/>
          </rPr>
          <t>Nombre del jugador</t>
        </r>
      </text>
    </comment>
    <comment ref="B2" authorId="0" shapeId="0" xr:uid="{00000000-0006-0000-1500-000002000000}">
      <text>
        <r>
          <rPr>
            <sz val="11"/>
            <color theme="1"/>
            <rFont val="Calibri"/>
            <family val="2"/>
            <scheme val="minor"/>
          </rPr>
          <t>Equipo / organización</t>
        </r>
      </text>
    </comment>
    <comment ref="C2" authorId="0" shapeId="0" xr:uid="{00000000-0006-0000-1500-00000300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D2" authorId="0" shapeId="0" xr:uid="{00000000-0006-0000-1500-00000400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E2" authorId="0" shapeId="0" xr:uid="{00000000-0006-0000-1500-00000500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F2" authorId="0" shapeId="0" xr:uid="{00000000-0006-0000-1500-000006000000}">
      <text>
        <r>
          <rPr>
            <sz val="11"/>
            <color theme="1"/>
            <rFont val="Calibri"/>
            <family val="2"/>
            <scheme val="minor"/>
          </rPr>
          <t>Entradas lanzadas (tercios: 3.1 = 3 entradas y 1 out)</t>
        </r>
      </text>
    </comment>
    <comment ref="G2" authorId="0" shapeId="0" xr:uid="{00000000-0006-0000-1500-000007000000}">
      <text>
        <r>
          <rPr>
            <sz val="11"/>
            <color theme="1"/>
            <rFont val="Calibri"/>
            <family val="2"/>
            <scheme val="minor"/>
          </rPr>
          <t>Carreras limpias permitidas</t>
        </r>
      </text>
    </comment>
    <comment ref="H2" authorId="0" shapeId="0" xr:uid="{00000000-0006-0000-1500-000008000000}">
      <text>
        <r>
          <rPr>
            <sz val="11"/>
            <color theme="1"/>
            <rFont val="Calibri"/>
            <family val="2"/>
            <scheme val="minor"/>
          </rPr>
          <t>Ponches (al bate: recibidos; al lanzar: propinados)</t>
        </r>
      </text>
    </comment>
    <comment ref="I2" authorId="0" shapeId="0" xr:uid="{00000000-0006-0000-1500-000009000000}">
      <text>
        <r>
          <rPr>
            <sz val="11"/>
            <color theme="1"/>
            <rFont val="Calibri"/>
            <family val="2"/>
            <scheme val="minor"/>
          </rPr>
          <t>Hits conectados</t>
        </r>
      </text>
    </comment>
    <comment ref="J2" authorId="0" shapeId="0" xr:uid="{00000000-0006-0000-1500-00000A000000}">
      <text>
        <r>
          <rPr>
            <sz val="11"/>
            <color theme="1"/>
            <rFont val="Calibri"/>
            <family val="2"/>
            <scheme val="minor"/>
          </rPr>
          <t>Efectividad (PCL/ERA) = CL x 9 / INN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Numeritos</author>
  </authors>
  <commentList>
    <comment ref="A2" authorId="0" shapeId="0" xr:uid="{00000000-0006-0000-1600-000001000000}">
      <text>
        <r>
          <rPr>
            <sz val="11"/>
            <color theme="1"/>
            <rFont val="Calibri"/>
            <family val="2"/>
            <scheme val="minor"/>
          </rPr>
          <t>Nombre del equipo</t>
        </r>
      </text>
    </comment>
    <comment ref="B2" authorId="0" shapeId="0" xr:uid="{00000000-0006-0000-1600-00000200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2" authorId="0" shapeId="0" xr:uid="{00000000-0006-0000-1600-00000300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D2" authorId="0" shapeId="0" xr:uid="{00000000-0006-0000-1600-00000400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E2" authorId="0" shapeId="0" xr:uid="{00000000-0006-0000-1600-000005000000}">
      <text>
        <r>
          <rPr>
            <sz val="11"/>
            <color theme="1"/>
            <rFont val="Calibri"/>
            <family val="2"/>
            <scheme val="minor"/>
          </rPr>
          <t>Juegos empatados</t>
        </r>
      </text>
    </comment>
    <comment ref="F2" authorId="0" shapeId="0" xr:uid="{00000000-0006-0000-1600-000006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2" authorId="0" shapeId="0" xr:uid="{00000000-0006-0000-1600-00000700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  <comment ref="H2" authorId="0" shapeId="0" xr:uid="{00000000-0006-0000-1600-000008000000}">
      <text>
        <r>
          <rPr>
            <sz val="11"/>
            <color theme="1"/>
            <rFont val="Calibri"/>
            <family val="2"/>
            <scheme val="minor"/>
          </rPr>
          <t>Diferencia de carreras (CA - CR)</t>
        </r>
      </text>
    </comment>
    <comment ref="I2" authorId="0" shapeId="0" xr:uid="{00000000-0006-0000-1600-000009000000}">
      <text>
        <r>
          <rPr>
            <sz val="11"/>
            <color theme="1"/>
            <rFont val="Calibri"/>
            <family val="2"/>
            <scheme val="minor"/>
          </rPr>
          <t>Carreras a favor (CA)</t>
        </r>
      </text>
    </comment>
    <comment ref="J2" authorId="0" shapeId="0" xr:uid="{00000000-0006-0000-1600-00000A000000}">
      <text>
        <r>
          <rPr>
            <sz val="11"/>
            <color theme="1"/>
            <rFont val="Calibri"/>
            <family val="2"/>
            <scheme val="minor"/>
          </rPr>
          <t>Carreras en contra (CR)</t>
        </r>
      </text>
    </comment>
    <comment ref="K2" authorId="0" shapeId="0" xr:uid="{00000000-0006-0000-1600-00000B000000}">
      <text>
        <r>
          <rPr>
            <sz val="11"/>
            <color theme="1"/>
            <rFont val="Calibri"/>
            <family val="2"/>
            <scheme val="minor"/>
          </rPr>
          <t>Promedio de victorias = (JG + 0.5 x JE) / JJ</t>
        </r>
      </text>
    </comment>
    <comment ref="A25" authorId="0" shapeId="0" xr:uid="{00000000-0006-0000-1600-00000C000000}">
      <text>
        <r>
          <rPr>
            <sz val="11"/>
            <color theme="1"/>
            <rFont val="Calibri"/>
            <family val="2"/>
            <scheme val="minor"/>
          </rPr>
          <t>Nombre del equipo</t>
        </r>
      </text>
    </comment>
    <comment ref="B25" authorId="0" shapeId="0" xr:uid="{00000000-0006-0000-1600-00000D000000}">
      <text>
        <r>
          <rPr>
            <sz val="11"/>
            <color theme="1"/>
            <rFont val="Calibri"/>
            <family val="2"/>
            <scheme val="minor"/>
          </rPr>
          <t>Juegos jugados</t>
        </r>
      </text>
    </comment>
    <comment ref="C25" authorId="0" shapeId="0" xr:uid="{00000000-0006-0000-1600-00000E000000}">
      <text>
        <r>
          <rPr>
            <sz val="11"/>
            <color theme="1"/>
            <rFont val="Calibri"/>
            <family val="2"/>
            <scheme val="minor"/>
          </rPr>
          <t>Juegos ganados</t>
        </r>
      </text>
    </comment>
    <comment ref="D25" authorId="0" shapeId="0" xr:uid="{00000000-0006-0000-1600-00000F000000}">
      <text>
        <r>
          <rPr>
            <sz val="11"/>
            <color theme="1"/>
            <rFont val="Calibri"/>
            <family val="2"/>
            <scheme val="minor"/>
          </rPr>
          <t>Juegos perdidos</t>
        </r>
      </text>
    </comment>
    <comment ref="E25" authorId="0" shapeId="0" xr:uid="{00000000-0006-0000-1600-000010000000}">
      <text>
        <r>
          <rPr>
            <sz val="11"/>
            <color theme="1"/>
            <rFont val="Calibri"/>
            <family val="2"/>
            <scheme val="minor"/>
          </rPr>
          <t>Juegos empatados</t>
        </r>
      </text>
    </comment>
    <comment ref="F25" authorId="0" shapeId="0" xr:uid="{00000000-0006-0000-1600-000011000000}">
      <text>
        <r>
          <rPr>
            <sz val="11"/>
            <color theme="1"/>
            <rFont val="Calibri"/>
            <family val="2"/>
            <scheme val="minor"/>
          </rPr>
          <t>Carreras anotadas</t>
        </r>
      </text>
    </comment>
    <comment ref="G25" authorId="0" shapeId="0" xr:uid="{00000000-0006-0000-1600-000012000000}">
      <text>
        <r>
          <rPr>
            <sz val="11"/>
            <color theme="1"/>
            <rFont val="Calibri"/>
            <family val="2"/>
            <scheme val="minor"/>
          </rPr>
          <t>Carreras recibidas</t>
        </r>
      </text>
    </comment>
    <comment ref="H25" authorId="0" shapeId="0" xr:uid="{00000000-0006-0000-1600-000013000000}">
      <text>
        <r>
          <rPr>
            <sz val="11"/>
            <color theme="1"/>
            <rFont val="Calibri"/>
            <family val="2"/>
            <scheme val="minor"/>
          </rPr>
          <t>Diferencia de carreras (CA - CR)</t>
        </r>
      </text>
    </comment>
    <comment ref="I25" authorId="0" shapeId="0" xr:uid="{00000000-0006-0000-1600-000014000000}">
      <text>
        <r>
          <rPr>
            <sz val="11"/>
            <color theme="1"/>
            <rFont val="Calibri"/>
            <family val="2"/>
            <scheme val="minor"/>
          </rPr>
          <t>Carreras a favor (CA)</t>
        </r>
      </text>
    </comment>
    <comment ref="J25" authorId="0" shapeId="0" xr:uid="{00000000-0006-0000-1600-000015000000}">
      <text>
        <r>
          <rPr>
            <sz val="11"/>
            <color theme="1"/>
            <rFont val="Calibri"/>
            <family val="2"/>
            <scheme val="minor"/>
          </rPr>
          <t>Carreras en contra (CR)</t>
        </r>
      </text>
    </comment>
    <comment ref="K25" authorId="0" shapeId="0" xr:uid="{00000000-0006-0000-1600-000016000000}">
      <text>
        <r>
          <rPr>
            <sz val="11"/>
            <color theme="1"/>
            <rFont val="Calibri"/>
            <family val="2"/>
            <scheme val="minor"/>
          </rPr>
          <t>Promedio de victorias = (JG + 0.5 x JE) / JJ</t>
        </r>
      </text>
    </comment>
  </commentList>
</comments>
</file>

<file path=xl/sharedStrings.xml><?xml version="1.0" encoding="utf-8"?>
<sst xmlns="http://schemas.openxmlformats.org/spreadsheetml/2006/main" count="8733" uniqueCount="593">
  <si>
    <t>CORPORACION CRIOLLITOS DE VENEZUELA</t>
  </si>
  <si>
    <t>LIGA DE BEISBOL MENOR JUAN GUILLERMO GUZMAN</t>
  </si>
  <si>
    <t>CATEGORIA : INFANTIL</t>
  </si>
  <si>
    <t>Equipo 1</t>
  </si>
  <si>
    <t>O F E N S I V A   I N D I V I D U A L</t>
  </si>
  <si>
    <t>NOMBRE</t>
  </si>
  <si>
    <t>No</t>
  </si>
  <si>
    <t>VB</t>
  </si>
  <si>
    <t>CA</t>
  </si>
  <si>
    <t>H</t>
  </si>
  <si>
    <t>2B</t>
  </si>
  <si>
    <t>3B</t>
  </si>
  <si>
    <t>HR</t>
  </si>
  <si>
    <t>CI</t>
  </si>
  <si>
    <t>K</t>
  </si>
  <si>
    <t>BB</t>
  </si>
  <si>
    <t>BR</t>
  </si>
  <si>
    <t>GP</t>
  </si>
  <si>
    <t>SH</t>
  </si>
  <si>
    <t>SF</t>
  </si>
  <si>
    <t>INT</t>
  </si>
  <si>
    <t>BAL</t>
  </si>
  <si>
    <t>AL</t>
  </si>
  <si>
    <t>Luis Garcia</t>
  </si>
  <si>
    <t>Luis Rodriguez</t>
  </si>
  <si>
    <t>Luis Martinez</t>
  </si>
  <si>
    <t>Luis Hernandez</t>
  </si>
  <si>
    <t>Luis Lopez</t>
  </si>
  <si>
    <t>Luis Gonzalez</t>
  </si>
  <si>
    <t>Luis Perez</t>
  </si>
  <si>
    <t>Luis Sanchez</t>
  </si>
  <si>
    <t>Luis Ramirez</t>
  </si>
  <si>
    <t>Luis Torres</t>
  </si>
  <si>
    <t>Luis Flores</t>
  </si>
  <si>
    <t>Luis Rivera</t>
  </si>
  <si>
    <t>Luis Gomez</t>
  </si>
  <si>
    <t>Luis Diaz</t>
  </si>
  <si>
    <t>Luis Reyes</t>
  </si>
  <si>
    <t>Luis Morales</t>
  </si>
  <si>
    <t>Luis Cruz</t>
  </si>
  <si>
    <t>Luis Ortiz</t>
  </si>
  <si>
    <t>Luis Gutierrez</t>
  </si>
  <si>
    <t>Luis Castillo</t>
  </si>
  <si>
    <t>Carlos Garcia</t>
  </si>
  <si>
    <t>Carlos Rodriguez</t>
  </si>
  <si>
    <t>Carlos Martinez</t>
  </si>
  <si>
    <t>Carlos Hernandez</t>
  </si>
  <si>
    <t>Carlos Lopez</t>
  </si>
  <si>
    <t>TOTALES :</t>
  </si>
  <si>
    <t>LIDERES INDIVIDUAL</t>
  </si>
  <si>
    <t>AV</t>
  </si>
  <si>
    <t>SLG</t>
  </si>
  <si>
    <t>L A N Z A D O R E S</t>
  </si>
  <si>
    <t>P?</t>
  </si>
  <si>
    <t>INN</t>
  </si>
  <si>
    <t>CL</t>
  </si>
  <si>
    <t>JJ</t>
  </si>
  <si>
    <t>JG</t>
  </si>
  <si>
    <t>JP</t>
  </si>
  <si>
    <t>OUTS</t>
  </si>
  <si>
    <t>PCL</t>
  </si>
  <si>
    <t>P</t>
  </si>
  <si>
    <t>G</t>
  </si>
  <si>
    <t>R E S U L T A D O S   D E L   E Q U I P O</t>
  </si>
  <si>
    <t>Juego</t>
  </si>
  <si>
    <t>Resultado</t>
  </si>
  <si>
    <t>CR</t>
  </si>
  <si>
    <t>E</t>
  </si>
  <si>
    <t>TOTALES</t>
  </si>
  <si>
    <t>Equipo 2</t>
  </si>
  <si>
    <t>Carlos Gonzalez</t>
  </si>
  <si>
    <t>Carlos Perez</t>
  </si>
  <si>
    <t>Carlos Sanchez</t>
  </si>
  <si>
    <t>Carlos Ramirez</t>
  </si>
  <si>
    <t>Carlos Torres</t>
  </si>
  <si>
    <t>Carlos Flores</t>
  </si>
  <si>
    <t>Carlos Rivera</t>
  </si>
  <si>
    <t>Carlos Gomez</t>
  </si>
  <si>
    <t>Carlos Diaz</t>
  </si>
  <si>
    <t>Carlos Reyes</t>
  </si>
  <si>
    <t>Carlos Morales</t>
  </si>
  <si>
    <t>Carlos Cruz</t>
  </si>
  <si>
    <t>Carlos Ortiz</t>
  </si>
  <si>
    <t>Carlos Gutierrez</t>
  </si>
  <si>
    <t>Carlos Castillo</t>
  </si>
  <si>
    <t>Jose Garcia</t>
  </si>
  <si>
    <t>Jose Rodriguez</t>
  </si>
  <si>
    <t>Jose Martinez</t>
  </si>
  <si>
    <t>Jose Hernandez</t>
  </si>
  <si>
    <t>Jose Lopez</t>
  </si>
  <si>
    <t>Jose Gonzalez</t>
  </si>
  <si>
    <t>Jose Perez</t>
  </si>
  <si>
    <t>Jose Sanchez</t>
  </si>
  <si>
    <t>Jose Ramirez</t>
  </si>
  <si>
    <t>Jose Torres</t>
  </si>
  <si>
    <t>Equipo 3</t>
  </si>
  <si>
    <t>Jose Flores</t>
  </si>
  <si>
    <t>Jose Rivera</t>
  </si>
  <si>
    <t>Jose Gomez</t>
  </si>
  <si>
    <t>Jose Diaz</t>
  </si>
  <si>
    <t>Jose Reyes</t>
  </si>
  <si>
    <t>Jose Morales</t>
  </si>
  <si>
    <t>Jose Cruz</t>
  </si>
  <si>
    <t>Jose Ortiz</t>
  </si>
  <si>
    <t>Jose Gutierrez</t>
  </si>
  <si>
    <t>Jose Castillo</t>
  </si>
  <si>
    <t>Miguel Garcia</t>
  </si>
  <si>
    <t>Miguel Rodriguez</t>
  </si>
  <si>
    <t>Miguel Martinez</t>
  </si>
  <si>
    <t>Miguel Hernandez</t>
  </si>
  <si>
    <t>Miguel Lopez</t>
  </si>
  <si>
    <t>Miguel Gonzalez</t>
  </si>
  <si>
    <t>Miguel Perez</t>
  </si>
  <si>
    <t>Miguel Sanchez</t>
  </si>
  <si>
    <t>Miguel Ramirez</t>
  </si>
  <si>
    <t>Miguel Torres</t>
  </si>
  <si>
    <t>Miguel Flores</t>
  </si>
  <si>
    <t>Miguel Rivera</t>
  </si>
  <si>
    <t>Miguel Gomez</t>
  </si>
  <si>
    <t>Miguel Diaz</t>
  </si>
  <si>
    <t>Miguel Reyes</t>
  </si>
  <si>
    <t>Equipo 4</t>
  </si>
  <si>
    <t>Miguel Morales</t>
  </si>
  <si>
    <t>Miguel Cruz</t>
  </si>
  <si>
    <t>Miguel Ortiz</t>
  </si>
  <si>
    <t>Miguel Gutierrez</t>
  </si>
  <si>
    <t>Miguel Castillo</t>
  </si>
  <si>
    <t>Andres Garcia</t>
  </si>
  <si>
    <t>Andres Rodriguez</t>
  </si>
  <si>
    <t>Andres Martinez</t>
  </si>
  <si>
    <t>Andres Hernandez</t>
  </si>
  <si>
    <t>Andres Lopez</t>
  </si>
  <si>
    <t>Andres Gonzalez</t>
  </si>
  <si>
    <t>Andres Perez</t>
  </si>
  <si>
    <t>Andres Sanchez</t>
  </si>
  <si>
    <t>Andres Ramirez</t>
  </si>
  <si>
    <t>Andres Torres</t>
  </si>
  <si>
    <t>Andres Flores</t>
  </si>
  <si>
    <t>Andres Rivera</t>
  </si>
  <si>
    <t>Andres Gomez</t>
  </si>
  <si>
    <t>Andres Diaz</t>
  </si>
  <si>
    <t>Andres Reyes</t>
  </si>
  <si>
    <t>Andres Morales</t>
  </si>
  <si>
    <t>Andres Cruz</t>
  </si>
  <si>
    <t>Andres Ortiz</t>
  </si>
  <si>
    <t>Andres Gutierrez</t>
  </si>
  <si>
    <t>Andres Castillo</t>
  </si>
  <si>
    <t>Equipo 5</t>
  </si>
  <si>
    <t>Pedro Garcia</t>
  </si>
  <si>
    <t>Pedro Rodriguez</t>
  </si>
  <si>
    <t>Pedro Martinez</t>
  </si>
  <si>
    <t>Pedro Hernandez</t>
  </si>
  <si>
    <t>Pedro Lopez</t>
  </si>
  <si>
    <t>Pedro Gonzalez</t>
  </si>
  <si>
    <t>Pedro Perez</t>
  </si>
  <si>
    <t>Pedro Sanchez</t>
  </si>
  <si>
    <t>Pedro Ramirez</t>
  </si>
  <si>
    <t>Pedro Torres</t>
  </si>
  <si>
    <t>Pedro Flores</t>
  </si>
  <si>
    <t>Pedro Rivera</t>
  </si>
  <si>
    <t>Pedro Gomez</t>
  </si>
  <si>
    <t>Pedro Diaz</t>
  </si>
  <si>
    <t>Pedro Reyes</t>
  </si>
  <si>
    <t>Pedro Morales</t>
  </si>
  <si>
    <t>Pedro Cruz</t>
  </si>
  <si>
    <t>Pedro Ortiz</t>
  </si>
  <si>
    <t>Pedro Gutierrez</t>
  </si>
  <si>
    <t>Pedro Castillo</t>
  </si>
  <si>
    <t>Juan Garcia</t>
  </si>
  <si>
    <t>Juan Rodriguez</t>
  </si>
  <si>
    <t>Juan Martinez</t>
  </si>
  <si>
    <t>Juan Hernandez</t>
  </si>
  <si>
    <t>Juan Lopez</t>
  </si>
  <si>
    <t>Equipo 6</t>
  </si>
  <si>
    <t>Juan Gonzalez</t>
  </si>
  <si>
    <t>Juan Perez</t>
  </si>
  <si>
    <t>Juan Sanchez</t>
  </si>
  <si>
    <t>Juan Ramirez</t>
  </si>
  <si>
    <t>Juan Torres</t>
  </si>
  <si>
    <t>Juan Flores</t>
  </si>
  <si>
    <t>Juan Rivera</t>
  </si>
  <si>
    <t>Juan Gomez</t>
  </si>
  <si>
    <t>Juan Diaz</t>
  </si>
  <si>
    <t>Juan Reyes</t>
  </si>
  <si>
    <t>Juan Morales</t>
  </si>
  <si>
    <t>Juan Cruz</t>
  </si>
  <si>
    <t>Juan Ortiz</t>
  </si>
  <si>
    <t>Juan Gutierrez</t>
  </si>
  <si>
    <t>Juan Castillo</t>
  </si>
  <si>
    <t>Rafael Garcia</t>
  </si>
  <si>
    <t>Rafael Rodriguez</t>
  </si>
  <si>
    <t>Rafael Martinez</t>
  </si>
  <si>
    <t>Rafael Hernandez</t>
  </si>
  <si>
    <t>Rafael Lopez</t>
  </si>
  <si>
    <t>Rafael Gonzalez</t>
  </si>
  <si>
    <t>Rafael Perez</t>
  </si>
  <si>
    <t>Rafael Sanchez</t>
  </si>
  <si>
    <t>Rafael Ramirez</t>
  </si>
  <si>
    <t>Rafael Torres</t>
  </si>
  <si>
    <t>Equipo 7</t>
  </si>
  <si>
    <t>Rafael Flores</t>
  </si>
  <si>
    <t>Rafael Rivera</t>
  </si>
  <si>
    <t>Rafael Gomez</t>
  </si>
  <si>
    <t>Rafael Diaz</t>
  </si>
  <si>
    <t>Rafael Reyes</t>
  </si>
  <si>
    <t>Rafael Morales</t>
  </si>
  <si>
    <t>Rafael Cruz</t>
  </si>
  <si>
    <t>Rafael Ortiz</t>
  </si>
  <si>
    <t>Rafael Gutierrez</t>
  </si>
  <si>
    <t>Rafael Castillo</t>
  </si>
  <si>
    <t>Diego Garcia</t>
  </si>
  <si>
    <t>Diego Rodriguez</t>
  </si>
  <si>
    <t>Diego Martinez</t>
  </si>
  <si>
    <t>Diego Hernandez</t>
  </si>
  <si>
    <t>Diego Lopez</t>
  </si>
  <si>
    <t>Diego Gonzalez</t>
  </si>
  <si>
    <t>Diego Perez</t>
  </si>
  <si>
    <t>Diego Sanchez</t>
  </si>
  <si>
    <t>Diego Ramirez</t>
  </si>
  <si>
    <t>Diego Torres</t>
  </si>
  <si>
    <t>Diego Flores</t>
  </si>
  <si>
    <t>Diego Rivera</t>
  </si>
  <si>
    <t>Diego Gomez</t>
  </si>
  <si>
    <t>Diego Diaz</t>
  </si>
  <si>
    <t>Diego Reyes</t>
  </si>
  <si>
    <t>Equipo 8</t>
  </si>
  <si>
    <t>Diego Morales</t>
  </si>
  <si>
    <t>Diego Cruz</t>
  </si>
  <si>
    <t>Diego Ortiz</t>
  </si>
  <si>
    <t>Diego Gutierrez</t>
  </si>
  <si>
    <t>Diego Castillo</t>
  </si>
  <si>
    <t>Fernando Garcia</t>
  </si>
  <si>
    <t>Fernando Rodriguez</t>
  </si>
  <si>
    <t>Fernando Martinez</t>
  </si>
  <si>
    <t>Fernando Hernandez</t>
  </si>
  <si>
    <t>Fernando Lopez</t>
  </si>
  <si>
    <t>Fernando Gonzalez</t>
  </si>
  <si>
    <t>Fernando Perez</t>
  </si>
  <si>
    <t>Fernando Sanchez</t>
  </si>
  <si>
    <t>Fernando Ramirez</t>
  </si>
  <si>
    <t>Fernando Torres</t>
  </si>
  <si>
    <t>Fernando Flores</t>
  </si>
  <si>
    <t>Fernando Rivera</t>
  </si>
  <si>
    <t>Fernando Gomez</t>
  </si>
  <si>
    <t>Fernando Diaz</t>
  </si>
  <si>
    <t>Fernando Reyes</t>
  </si>
  <si>
    <t>Fernando Morales</t>
  </si>
  <si>
    <t>Fernando Cruz</t>
  </si>
  <si>
    <t>Fernando Ortiz</t>
  </si>
  <si>
    <t>Fernando Gutierrez</t>
  </si>
  <si>
    <t>Fernando Castillo</t>
  </si>
  <si>
    <t>Equipo 9</t>
  </si>
  <si>
    <t>Gabriel Garcia</t>
  </si>
  <si>
    <t>Gabriel Rodriguez</t>
  </si>
  <si>
    <t>Gabriel Martinez</t>
  </si>
  <si>
    <t>Gabriel Hernandez</t>
  </si>
  <si>
    <t>Gabriel Lopez</t>
  </si>
  <si>
    <t>Gabriel Gonzalez</t>
  </si>
  <si>
    <t>Gabriel Perez</t>
  </si>
  <si>
    <t>Gabriel Sanchez</t>
  </si>
  <si>
    <t>Gabriel Ramirez</t>
  </si>
  <si>
    <t>Gabriel Torres</t>
  </si>
  <si>
    <t>Gabriel Flores</t>
  </si>
  <si>
    <t>Gabriel Rivera</t>
  </si>
  <si>
    <t>Gabriel Gomez</t>
  </si>
  <si>
    <t>Gabriel Diaz</t>
  </si>
  <si>
    <t>Gabriel Reyes</t>
  </si>
  <si>
    <t>Gabriel Morales</t>
  </si>
  <si>
    <t>Gabriel Cruz</t>
  </si>
  <si>
    <t>Gabriel Ortiz</t>
  </si>
  <si>
    <t>Gabriel Gutierrez</t>
  </si>
  <si>
    <t>Gabriel Castillo</t>
  </si>
  <si>
    <t>Ricardo Garcia</t>
  </si>
  <si>
    <t>Ricardo Rodriguez</t>
  </si>
  <si>
    <t>Ricardo Martinez</t>
  </si>
  <si>
    <t>Ricardo Hernandez</t>
  </si>
  <si>
    <t>Ricardo Lopez</t>
  </si>
  <si>
    <t>Equipo 10</t>
  </si>
  <si>
    <t>Ricardo Gonzalez</t>
  </si>
  <si>
    <t>Ricardo Perez</t>
  </si>
  <si>
    <t>Ricardo Sanchez</t>
  </si>
  <si>
    <t>Ricardo Ramirez</t>
  </si>
  <si>
    <t>Ricardo Torres</t>
  </si>
  <si>
    <t>Ricardo Flores</t>
  </si>
  <si>
    <t>Ricardo Rivera</t>
  </si>
  <si>
    <t>Ricardo Gomez</t>
  </si>
  <si>
    <t>Ricardo Diaz</t>
  </si>
  <si>
    <t>Ricardo Reyes</t>
  </si>
  <si>
    <t>Ricardo Morales</t>
  </si>
  <si>
    <t>Ricardo Cruz</t>
  </si>
  <si>
    <t>Ricardo Ortiz</t>
  </si>
  <si>
    <t>Ricardo Gutierrez</t>
  </si>
  <si>
    <t>Ricardo Castillo</t>
  </si>
  <si>
    <t>Samuel Garcia</t>
  </si>
  <si>
    <t>Samuel Rodriguez</t>
  </si>
  <si>
    <t>Samuel Martinez</t>
  </si>
  <si>
    <t>Samuel Hernandez</t>
  </si>
  <si>
    <t>Samuel Lopez</t>
  </si>
  <si>
    <t>Samuel Gonzalez</t>
  </si>
  <si>
    <t>Samuel Perez</t>
  </si>
  <si>
    <t>Samuel Sanchez</t>
  </si>
  <si>
    <t>Samuel Ramirez</t>
  </si>
  <si>
    <t>Samuel Torres</t>
  </si>
  <si>
    <t>Equipo 11</t>
  </si>
  <si>
    <t>Samuel Flores</t>
  </si>
  <si>
    <t>Samuel Rivera</t>
  </si>
  <si>
    <t>Samuel Gomez</t>
  </si>
  <si>
    <t>Samuel Diaz</t>
  </si>
  <si>
    <t>Samuel Reyes</t>
  </si>
  <si>
    <t>Samuel Morales</t>
  </si>
  <si>
    <t>Samuel Cruz</t>
  </si>
  <si>
    <t>Samuel Ortiz</t>
  </si>
  <si>
    <t>Samuel Gutierrez</t>
  </si>
  <si>
    <t>Samuel Castillo</t>
  </si>
  <si>
    <t>Daniel Garcia</t>
  </si>
  <si>
    <t>Daniel Rodriguez</t>
  </si>
  <si>
    <t>Daniel Martinez</t>
  </si>
  <si>
    <t>Daniel Hernandez</t>
  </si>
  <si>
    <t>Daniel Lopez</t>
  </si>
  <si>
    <t>Daniel Gonzalez</t>
  </si>
  <si>
    <t>Daniel Perez</t>
  </si>
  <si>
    <t>Daniel Sanchez</t>
  </si>
  <si>
    <t>Daniel Ramirez</t>
  </si>
  <si>
    <t>Daniel Torres</t>
  </si>
  <si>
    <t>Daniel Flores</t>
  </si>
  <si>
    <t>Daniel Rivera</t>
  </si>
  <si>
    <t>Daniel Gomez</t>
  </si>
  <si>
    <t>Daniel Diaz</t>
  </si>
  <si>
    <t>Daniel Reyes</t>
  </si>
  <si>
    <t>Equipo 12</t>
  </si>
  <si>
    <t>Daniel Morales</t>
  </si>
  <si>
    <t>Daniel Cruz</t>
  </si>
  <si>
    <t>Daniel Ortiz</t>
  </si>
  <si>
    <t>Daniel Gutierrez</t>
  </si>
  <si>
    <t>Daniel Castillo</t>
  </si>
  <si>
    <t>Oscar Garcia</t>
  </si>
  <si>
    <t>Oscar Rodriguez</t>
  </si>
  <si>
    <t>Oscar Martinez</t>
  </si>
  <si>
    <t>Oscar Hernandez</t>
  </si>
  <si>
    <t>Oscar Lopez</t>
  </si>
  <si>
    <t>Oscar Gonzalez</t>
  </si>
  <si>
    <t>Oscar Perez</t>
  </si>
  <si>
    <t>Oscar Sanchez</t>
  </si>
  <si>
    <t>Oscar Ramirez</t>
  </si>
  <si>
    <t>Oscar Torres</t>
  </si>
  <si>
    <t>Oscar Flores</t>
  </si>
  <si>
    <t>Oscar Rivera</t>
  </si>
  <si>
    <t>Oscar Gomez</t>
  </si>
  <si>
    <t>Oscar Diaz</t>
  </si>
  <si>
    <t>Oscar Reyes</t>
  </si>
  <si>
    <t>Oscar Morales</t>
  </si>
  <si>
    <t>Oscar Cruz</t>
  </si>
  <si>
    <t>Oscar Ortiz</t>
  </si>
  <si>
    <t>Oscar Gutierrez</t>
  </si>
  <si>
    <t>Oscar Castillo</t>
  </si>
  <si>
    <t>Equipo 13</t>
  </si>
  <si>
    <t>Victor Garcia</t>
  </si>
  <si>
    <t>Victor Rodriguez</t>
  </si>
  <si>
    <t>Victor Martinez</t>
  </si>
  <si>
    <t>Victor Hernandez</t>
  </si>
  <si>
    <t>Victor Lopez</t>
  </si>
  <si>
    <t>Victor Gonzalez</t>
  </si>
  <si>
    <t>Victor Perez</t>
  </si>
  <si>
    <t>Victor Sanchez</t>
  </si>
  <si>
    <t>Victor Ramirez</t>
  </si>
  <si>
    <t>Victor Torres</t>
  </si>
  <si>
    <t>Victor Flores</t>
  </si>
  <si>
    <t>Victor Rivera</t>
  </si>
  <si>
    <t>Victor Gomez</t>
  </si>
  <si>
    <t>Victor Diaz</t>
  </si>
  <si>
    <t>Victor Reyes</t>
  </si>
  <si>
    <t>Victor Morales</t>
  </si>
  <si>
    <t>Victor Cruz</t>
  </si>
  <si>
    <t>Victor Ortiz</t>
  </si>
  <si>
    <t>Victor Gutierrez</t>
  </si>
  <si>
    <t>Victor Castillo</t>
  </si>
  <si>
    <t>Hector Garcia</t>
  </si>
  <si>
    <t>Hector Rodriguez</t>
  </si>
  <si>
    <t>Hector Martinez</t>
  </si>
  <si>
    <t>Hector Hernandez</t>
  </si>
  <si>
    <t>Hector Lopez</t>
  </si>
  <si>
    <t>Equipo 14</t>
  </si>
  <si>
    <t>Hector Gonzalez</t>
  </si>
  <si>
    <t>Hector Perez</t>
  </si>
  <si>
    <t>Hector Sanchez</t>
  </si>
  <si>
    <t>Hector Ramirez</t>
  </si>
  <si>
    <t>Hector Torres</t>
  </si>
  <si>
    <t>Hector Flores</t>
  </si>
  <si>
    <t>Hector Rivera</t>
  </si>
  <si>
    <t>Hector Gomez</t>
  </si>
  <si>
    <t>Hector Diaz</t>
  </si>
  <si>
    <t>Hector Reyes</t>
  </si>
  <si>
    <t>Hector Morales</t>
  </si>
  <si>
    <t>Hector Cruz</t>
  </si>
  <si>
    <t>Hector Ortiz</t>
  </si>
  <si>
    <t>Hector Gutierrez</t>
  </si>
  <si>
    <t>Hector Castillo</t>
  </si>
  <si>
    <t>Manuel Garcia</t>
  </si>
  <si>
    <t>Manuel Rodriguez</t>
  </si>
  <si>
    <t>Manuel Martinez</t>
  </si>
  <si>
    <t>Manuel Hernandez</t>
  </si>
  <si>
    <t>Manuel Lopez</t>
  </si>
  <si>
    <t>Manuel Gonzalez</t>
  </si>
  <si>
    <t>Manuel Perez</t>
  </si>
  <si>
    <t>Manuel Sanchez</t>
  </si>
  <si>
    <t>Manuel Ramirez</t>
  </si>
  <si>
    <t>Manuel Torres</t>
  </si>
  <si>
    <t>Equipo 15</t>
  </si>
  <si>
    <t>Manuel Flores</t>
  </si>
  <si>
    <t>Manuel Rivera</t>
  </si>
  <si>
    <t>Manuel Gomez</t>
  </si>
  <si>
    <t>Manuel Diaz</t>
  </si>
  <si>
    <t>Manuel Reyes</t>
  </si>
  <si>
    <t>Manuel Morales</t>
  </si>
  <si>
    <t>Manuel Cruz</t>
  </si>
  <si>
    <t>Manuel Ortiz</t>
  </si>
  <si>
    <t>Manuel Gutierrez</t>
  </si>
  <si>
    <t>Manuel Castillo</t>
  </si>
  <si>
    <t>Alberto Garcia</t>
  </si>
  <si>
    <t>Alberto Rodriguez</t>
  </si>
  <si>
    <t>Alberto Martinez</t>
  </si>
  <si>
    <t>Alberto Hernandez</t>
  </si>
  <si>
    <t>Alberto Lopez</t>
  </si>
  <si>
    <t>Alberto Gonzalez</t>
  </si>
  <si>
    <t>Alberto Perez</t>
  </si>
  <si>
    <t>Alberto Sanchez</t>
  </si>
  <si>
    <t>Alberto Ramirez</t>
  </si>
  <si>
    <t>Alberto Torres</t>
  </si>
  <si>
    <t>Alberto Flores</t>
  </si>
  <si>
    <t>Alberto Rivera</t>
  </si>
  <si>
    <t>Alberto Gomez</t>
  </si>
  <si>
    <t>Alberto Diaz</t>
  </si>
  <si>
    <t>Alberto Reyes</t>
  </si>
  <si>
    <t>Equipo 16</t>
  </si>
  <si>
    <t>Alberto Morales</t>
  </si>
  <si>
    <t>Alberto Cruz</t>
  </si>
  <si>
    <t>Alberto Ortiz</t>
  </si>
  <si>
    <t>Alberto Gutierrez</t>
  </si>
  <si>
    <t>Alberto Castillo</t>
  </si>
  <si>
    <t>Enrique Garcia</t>
  </si>
  <si>
    <t>Enrique Rodriguez</t>
  </si>
  <si>
    <t>Enrique Martinez</t>
  </si>
  <si>
    <t>Enrique Hernandez</t>
  </si>
  <si>
    <t>Enrique Lopez</t>
  </si>
  <si>
    <t>Enrique Gonzalez</t>
  </si>
  <si>
    <t>Enrique Perez</t>
  </si>
  <si>
    <t>Enrique Sanchez</t>
  </si>
  <si>
    <t>Enrique Ramirez</t>
  </si>
  <si>
    <t>Enrique Torres</t>
  </si>
  <si>
    <t>Enrique Flores</t>
  </si>
  <si>
    <t>Enrique Rivera</t>
  </si>
  <si>
    <t>Enrique Gomez</t>
  </si>
  <si>
    <t>Enrique Diaz</t>
  </si>
  <si>
    <t>Enrique Reyes</t>
  </si>
  <si>
    <t>Enrique Morales</t>
  </si>
  <si>
    <t>Enrique Cruz</t>
  </si>
  <si>
    <t>Enrique Ortiz</t>
  </si>
  <si>
    <t>Enrique Gutierrez</t>
  </si>
  <si>
    <t>Enrique Castillo</t>
  </si>
  <si>
    <t>Equipo 17</t>
  </si>
  <si>
    <t>Ruben Garcia</t>
  </si>
  <si>
    <t>Ruben Rodriguez</t>
  </si>
  <si>
    <t>Ruben Martinez</t>
  </si>
  <si>
    <t>Ruben Hernandez</t>
  </si>
  <si>
    <t>Ruben Lopez</t>
  </si>
  <si>
    <t>Ruben Gonzalez</t>
  </si>
  <si>
    <t>Ruben Perez</t>
  </si>
  <si>
    <t>Ruben Sanchez</t>
  </si>
  <si>
    <t>Ruben Ramirez</t>
  </si>
  <si>
    <t>Ruben Torres</t>
  </si>
  <si>
    <t>Ruben Flores</t>
  </si>
  <si>
    <t>Ruben Rivera</t>
  </si>
  <si>
    <t>Ruben Gomez</t>
  </si>
  <si>
    <t>Ruben Diaz</t>
  </si>
  <si>
    <t>Ruben Reyes</t>
  </si>
  <si>
    <t>Ruben Morales</t>
  </si>
  <si>
    <t>Ruben Cruz</t>
  </si>
  <si>
    <t>Ruben Ortiz</t>
  </si>
  <si>
    <t>Ruben Gutierrez</t>
  </si>
  <si>
    <t>Ruben Castillo</t>
  </si>
  <si>
    <t>Cesar Garcia</t>
  </si>
  <si>
    <t>Cesar Rodriguez</t>
  </si>
  <si>
    <t>Cesar Martinez</t>
  </si>
  <si>
    <t>Cesar Hernandez</t>
  </si>
  <si>
    <t>Cesar Lopez</t>
  </si>
  <si>
    <t>Equipo 18</t>
  </si>
  <si>
    <t>Cesar Gonzalez</t>
  </si>
  <si>
    <t>Cesar Perez</t>
  </si>
  <si>
    <t>Cesar Sanchez</t>
  </si>
  <si>
    <t>Cesar Ramirez</t>
  </si>
  <si>
    <t>Cesar Torres</t>
  </si>
  <si>
    <t>Cesar Flores</t>
  </si>
  <si>
    <t>Cesar Rivera</t>
  </si>
  <si>
    <t>Cesar Gomez</t>
  </si>
  <si>
    <t>Cesar Diaz</t>
  </si>
  <si>
    <t>Cesar Reyes</t>
  </si>
  <si>
    <t>Cesar Morales</t>
  </si>
  <si>
    <t>Cesar Cruz</t>
  </si>
  <si>
    <t>Cesar Ortiz</t>
  </si>
  <si>
    <t>Cesar Gutierrez</t>
  </si>
  <si>
    <t>Cesar Castillo</t>
  </si>
  <si>
    <t>Alejandro Garcia</t>
  </si>
  <si>
    <t>Alejandro Rodriguez</t>
  </si>
  <si>
    <t>Alejandro Martinez</t>
  </si>
  <si>
    <t>Alejandro Hernandez</t>
  </si>
  <si>
    <t>Alejandro Lopez</t>
  </si>
  <si>
    <t>Alejandro Gonzalez</t>
  </si>
  <si>
    <t>Alejandro Perez</t>
  </si>
  <si>
    <t>Alejandro Sanchez</t>
  </si>
  <si>
    <t>Alejandro Ramirez</t>
  </si>
  <si>
    <t>Alejandro Torres</t>
  </si>
  <si>
    <t>Equipo 19</t>
  </si>
  <si>
    <t>Alejandro Flores</t>
  </si>
  <si>
    <t>Alejandro Rivera</t>
  </si>
  <si>
    <t>Alejandro Gomez</t>
  </si>
  <si>
    <t>Alejandro Diaz</t>
  </si>
  <si>
    <t>Alejandro Reyes</t>
  </si>
  <si>
    <t>Alejandro Morales</t>
  </si>
  <si>
    <t>Alejandro Cruz</t>
  </si>
  <si>
    <t>Alejandro Ortiz</t>
  </si>
  <si>
    <t>Alejandro Gutierrez</t>
  </si>
  <si>
    <t>Alejandro Castillo</t>
  </si>
  <si>
    <t>Rodrigo Garcia</t>
  </si>
  <si>
    <t>Rodrigo Rodriguez</t>
  </si>
  <si>
    <t>Rodrigo Martinez</t>
  </si>
  <si>
    <t>Rodrigo Hernandez</t>
  </si>
  <si>
    <t>Rodrigo Lopez</t>
  </si>
  <si>
    <t>Rodrigo Gonzalez</t>
  </si>
  <si>
    <t>Rodrigo Perez</t>
  </si>
  <si>
    <t>Rodrigo Sanchez</t>
  </si>
  <si>
    <t>Rodrigo Ramirez</t>
  </si>
  <si>
    <t>Rodrigo Torres</t>
  </si>
  <si>
    <t>Rodrigo Flores</t>
  </si>
  <si>
    <t>Rodrigo Rivera</t>
  </si>
  <si>
    <t>Rodrigo Gomez</t>
  </si>
  <si>
    <t>Rodrigo Diaz</t>
  </si>
  <si>
    <t>Rodrigo Reyes</t>
  </si>
  <si>
    <t>Equipo 20</t>
  </si>
  <si>
    <t>Rodrigo Morales</t>
  </si>
  <si>
    <t>Rodrigo Cruz</t>
  </si>
  <si>
    <t>Rodrigo Ortiz</t>
  </si>
  <si>
    <t>Rodrigo Gutierrez</t>
  </si>
  <si>
    <t>Rodrigo Castillo</t>
  </si>
  <si>
    <t>Emilio Garcia</t>
  </si>
  <si>
    <t>Emilio Rodriguez</t>
  </si>
  <si>
    <t>Emilio Martinez</t>
  </si>
  <si>
    <t>Emilio Hernandez</t>
  </si>
  <si>
    <t>Emilio Lopez</t>
  </si>
  <si>
    <t>Emilio Gonzalez</t>
  </si>
  <si>
    <t>Emilio Perez</t>
  </si>
  <si>
    <t>Emilio Sanchez</t>
  </si>
  <si>
    <t>Emilio Ramirez</t>
  </si>
  <si>
    <t>Emilio Torres</t>
  </si>
  <si>
    <t>Emilio Flores</t>
  </si>
  <si>
    <t>Emilio Rivera</t>
  </si>
  <si>
    <t>Emilio Gomez</t>
  </si>
  <si>
    <t>Emilio Diaz</t>
  </si>
  <si>
    <t>Emilio Reyes</t>
  </si>
  <si>
    <t>Emilio Morales</t>
  </si>
  <si>
    <t>Emilio Cruz</t>
  </si>
  <si>
    <t>Emilio Ortiz</t>
  </si>
  <si>
    <t>Emilio Gutierrez</t>
  </si>
  <si>
    <t>Emilio Castillo</t>
  </si>
  <si>
    <t>LIDERATOS INDIVIDUAL</t>
  </si>
  <si>
    <t>RESUMEN GENERAL</t>
  </si>
  <si>
    <t>organizacion</t>
  </si>
  <si>
    <t>L A N Z A D O R E S   C O N S O L I D A D O</t>
  </si>
  <si>
    <t>PCL/ERA</t>
  </si>
  <si>
    <t>TABLA DE POSICIONES</t>
  </si>
  <si>
    <t>Equipo</t>
  </si>
  <si>
    <t>JE</t>
  </si>
  <si>
    <t>DIF</t>
  </si>
  <si>
    <t>A favor</t>
  </si>
  <si>
    <t>En contra</t>
  </si>
  <si>
    <t>Average</t>
  </si>
  <si>
    <t>TABLA DE POSICIONES (ORDENADA)</t>
  </si>
  <si>
    <t>TOP 10 - AV</t>
  </si>
  <si>
    <t>VALOR</t>
  </si>
  <si>
    <t>TOP 10 - SLG</t>
  </si>
  <si>
    <t>TOP 10 - HR</t>
  </si>
  <si>
    <t>TOP 10 - CI</t>
  </si>
  <si>
    <t>TOP 10 - H</t>
  </si>
  <si>
    <t>TOP 10 LANZADORES - PCL/ERA</t>
  </si>
  <si>
    <t>TOP 10 LANZADORES - JG</t>
  </si>
  <si>
    <t>TOP 10 LANZADORES - K</t>
  </si>
  <si>
    <t>TOP 10 LANZADORES - INN</t>
  </si>
  <si>
    <t>TOP 10 LANZADORES - H permitidos</t>
  </si>
  <si>
    <t>G/P/S</t>
  </si>
  <si>
    <t>SV</t>
  </si>
  <si>
    <t>EQUIPO</t>
  </si>
  <si>
    <t>TOP 10 - BR</t>
  </si>
  <si>
    <t>TOP 10 - CA</t>
  </si>
  <si>
    <t>TOP 10 LANZADORES - 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</si>
</sst>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CCCCFF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2" fillId="0" borderId="0" xfId="0" applyFont="1"/>
    <xf numFmtId="0" fontId="1" fillId="4" borderId="0" xfId="0" applyFont="1" applyFill="1"/>
    <xf numFmtId="0" fontId="3" fillId="5" borderId="1" xfId="0" applyFont="1" applyFill="1" applyBorder="1"/>
    <xf numFmtId="0" fontId="0" fillId="0" borderId="2" xfId="0" applyBorder="1"/>
    <xf numFmtId="0" fontId="1" fillId="4" borderId="1" xfId="0" applyFont="1" applyFill="1" applyBorder="1"/>
    <xf numFmtId="164" fontId="0" fillId="6" borderId="2" xfId="0" applyNumberFormat="1" applyFill="1" applyBorder="1"/>
    <xf numFmtId="164" fontId="1" fillId="6" borderId="1" xfId="0" applyNumberFormat="1" applyFont="1" applyFill="1" applyBorder="1"/>
    <xf numFmtId="0" fontId="3" fillId="6" borderId="1" xfId="0" applyFont="1" applyFill="1" applyBorder="1"/>
    <xf numFmtId="2" fontId="0" fillId="0" borderId="2" xfId="0" applyNumberFormat="1" applyBorder="1"/>
    <xf numFmtId="165" fontId="0" fillId="0" borderId="2" xfId="0" applyNumberFormat="1" applyBorder="1"/>
    <xf numFmtId="164" fontId="0" fillId="0" borderId="2" xfId="0" applyNumberFormat="1" applyBorder="1"/>
    <xf numFmtId="0" fontId="3" fillId="5" borderId="0" xfId="0" applyFont="1" applyFill="1"/>
    <xf numFmtId="0" fontId="1" fillId="3" borderId="0" xfId="0" applyFont="1" applyFill="1" applyProtection="1">
      <protection locked="0"/>
    </xf>
    <xf numFmtId="0" fontId="0" fillId="0" borderId="2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3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23</v>
      </c>
      <c r="B8" s="19">
        <v>1</v>
      </c>
      <c r="C8" s="19">
        <v>5</v>
      </c>
      <c r="D8" s="19">
        <v>4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2</v>
      </c>
      <c r="K8" s="19">
        <v>2</v>
      </c>
      <c r="L8" s="19">
        <v>0</v>
      </c>
      <c r="M8" s="19">
        <v>0</v>
      </c>
      <c r="N8" s="19">
        <v>1</v>
      </c>
      <c r="O8" s="19">
        <v>0</v>
      </c>
      <c r="P8" s="19">
        <v>0</v>
      </c>
      <c r="Q8" s="9">
        <f t="shared" ref="Q8:Q32" si="0">(E8-(F8+G8+H8))+(F8*2)+(G8*3)+(H8*4)</f>
        <v>0</v>
      </c>
      <c r="R8" s="9">
        <f t="shared" ref="R8:R32" si="1">C8+K8+M8+N8+O8+P8</f>
        <v>8</v>
      </c>
      <c r="S8" s="9"/>
      <c r="T8" s="19">
        <v>2</v>
      </c>
      <c r="U8" s="19">
        <v>1</v>
      </c>
      <c r="V8" s="19">
        <v>0</v>
      </c>
      <c r="W8" s="19">
        <v>0</v>
      </c>
      <c r="X8" s="19">
        <v>0</v>
      </c>
      <c r="Y8" s="19">
        <v>0</v>
      </c>
      <c r="Z8" s="19">
        <v>1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1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3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24</v>
      </c>
      <c r="B9" s="19">
        <v>2</v>
      </c>
      <c r="C9" s="19">
        <v>2</v>
      </c>
      <c r="D9" s="19">
        <v>1</v>
      </c>
      <c r="E9" s="19">
        <v>1</v>
      </c>
      <c r="F9" s="19">
        <v>0</v>
      </c>
      <c r="G9" s="19">
        <v>0</v>
      </c>
      <c r="H9" s="19">
        <v>0</v>
      </c>
      <c r="I9" s="19">
        <v>1</v>
      </c>
      <c r="J9" s="19">
        <v>0</v>
      </c>
      <c r="K9" s="19">
        <v>2</v>
      </c>
      <c r="L9" s="19">
        <v>0</v>
      </c>
      <c r="M9" s="19">
        <v>1</v>
      </c>
      <c r="N9" s="19">
        <v>0</v>
      </c>
      <c r="O9" s="19">
        <v>0</v>
      </c>
      <c r="P9" s="19">
        <v>0</v>
      </c>
      <c r="Q9" s="9">
        <f t="shared" si="0"/>
        <v>1</v>
      </c>
      <c r="R9" s="9">
        <f t="shared" si="1"/>
        <v>5</v>
      </c>
      <c r="S9" s="9"/>
      <c r="T9" s="19">
        <v>2</v>
      </c>
      <c r="U9" s="19">
        <v>0</v>
      </c>
      <c r="V9" s="19">
        <v>1</v>
      </c>
      <c r="W9" s="19">
        <v>0</v>
      </c>
      <c r="X9" s="19">
        <v>0</v>
      </c>
      <c r="Y9" s="19">
        <v>0</v>
      </c>
      <c r="Z9" s="19">
        <v>0</v>
      </c>
      <c r="AA9" s="19">
        <v>2</v>
      </c>
      <c r="AB9" s="19">
        <v>1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9">
        <f t="shared" si="2"/>
        <v>1</v>
      </c>
      <c r="AI9" s="9">
        <f t="shared" si="3"/>
        <v>3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25</v>
      </c>
      <c r="B10" s="19">
        <v>3</v>
      </c>
      <c r="C10" s="19">
        <v>5</v>
      </c>
      <c r="D10" s="19">
        <v>2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1</v>
      </c>
      <c r="K10" s="19">
        <v>0</v>
      </c>
      <c r="L10" s="19">
        <v>1</v>
      </c>
      <c r="M10" s="19">
        <v>0</v>
      </c>
      <c r="N10" s="19">
        <v>1</v>
      </c>
      <c r="O10" s="19">
        <v>1</v>
      </c>
      <c r="P10" s="19">
        <v>0</v>
      </c>
      <c r="Q10" s="9">
        <f t="shared" si="0"/>
        <v>0</v>
      </c>
      <c r="R10" s="9">
        <f t="shared" si="1"/>
        <v>7</v>
      </c>
      <c r="S10" s="9"/>
      <c r="T10" s="19">
        <v>5</v>
      </c>
      <c r="U10" s="19">
        <v>3</v>
      </c>
      <c r="V10" s="19">
        <v>2</v>
      </c>
      <c r="W10" s="19">
        <v>0</v>
      </c>
      <c r="X10" s="19">
        <v>0</v>
      </c>
      <c r="Y10" s="19">
        <v>1</v>
      </c>
      <c r="Z10" s="19">
        <v>1</v>
      </c>
      <c r="AA10" s="19">
        <v>1</v>
      </c>
      <c r="AB10" s="19">
        <v>2</v>
      </c>
      <c r="AC10" s="19">
        <v>1</v>
      </c>
      <c r="AD10" s="19">
        <v>1</v>
      </c>
      <c r="AE10" s="19">
        <v>1</v>
      </c>
      <c r="AF10" s="19">
        <v>0</v>
      </c>
      <c r="AG10" s="19">
        <v>0</v>
      </c>
      <c r="AH10" s="9">
        <f t="shared" si="2"/>
        <v>5</v>
      </c>
      <c r="AI10" s="9">
        <f t="shared" si="3"/>
        <v>9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26</v>
      </c>
      <c r="B11" s="19">
        <v>4</v>
      </c>
      <c r="C11" s="19">
        <v>4</v>
      </c>
      <c r="D11" s="19">
        <v>1</v>
      </c>
      <c r="E11" s="19">
        <v>1</v>
      </c>
      <c r="F11" s="19">
        <v>0</v>
      </c>
      <c r="G11" s="19">
        <v>0</v>
      </c>
      <c r="H11" s="19">
        <v>0</v>
      </c>
      <c r="I11" s="19">
        <v>2</v>
      </c>
      <c r="J11" s="19">
        <v>1</v>
      </c>
      <c r="K11" s="19">
        <v>0</v>
      </c>
      <c r="L11" s="19">
        <v>1</v>
      </c>
      <c r="M11" s="19">
        <v>1</v>
      </c>
      <c r="N11" s="19">
        <v>0</v>
      </c>
      <c r="O11" s="19">
        <v>0</v>
      </c>
      <c r="P11" s="19">
        <v>0</v>
      </c>
      <c r="Q11" s="9">
        <f t="shared" si="0"/>
        <v>1</v>
      </c>
      <c r="R11" s="9">
        <f t="shared" si="1"/>
        <v>5</v>
      </c>
      <c r="S11" s="9"/>
      <c r="T11" s="19">
        <v>5</v>
      </c>
      <c r="U11" s="19">
        <v>4</v>
      </c>
      <c r="V11" s="19">
        <v>1</v>
      </c>
      <c r="W11" s="19">
        <v>1</v>
      </c>
      <c r="X11" s="19">
        <v>0</v>
      </c>
      <c r="Y11" s="19">
        <v>0</v>
      </c>
      <c r="Z11" s="19">
        <v>0</v>
      </c>
      <c r="AA11" s="19">
        <v>2</v>
      </c>
      <c r="AB11" s="19">
        <v>1</v>
      </c>
      <c r="AC11" s="19">
        <v>1</v>
      </c>
      <c r="AD11" s="19">
        <v>1</v>
      </c>
      <c r="AE11" s="19">
        <v>0</v>
      </c>
      <c r="AF11" s="19">
        <v>1</v>
      </c>
      <c r="AG11" s="19">
        <v>0</v>
      </c>
      <c r="AH11" s="9">
        <f t="shared" si="2"/>
        <v>2</v>
      </c>
      <c r="AI11" s="9">
        <f t="shared" si="3"/>
        <v>8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27</v>
      </c>
      <c r="B12" s="19">
        <v>5</v>
      </c>
      <c r="C12" s="19">
        <v>3</v>
      </c>
      <c r="D12" s="19">
        <v>1</v>
      </c>
      <c r="E12" s="19">
        <v>0</v>
      </c>
      <c r="F12" s="19">
        <v>0</v>
      </c>
      <c r="G12" s="19">
        <v>0</v>
      </c>
      <c r="H12" s="19">
        <v>0</v>
      </c>
      <c r="I12" s="19">
        <v>1</v>
      </c>
      <c r="J12" s="19">
        <v>0</v>
      </c>
      <c r="K12" s="19">
        <v>2</v>
      </c>
      <c r="L12" s="19">
        <v>1</v>
      </c>
      <c r="M12" s="19">
        <v>0</v>
      </c>
      <c r="N12" s="19">
        <v>0</v>
      </c>
      <c r="O12" s="19">
        <v>1</v>
      </c>
      <c r="P12" s="19">
        <v>0</v>
      </c>
      <c r="Q12" s="9">
        <f t="shared" si="0"/>
        <v>0</v>
      </c>
      <c r="R12" s="9">
        <f t="shared" si="1"/>
        <v>6</v>
      </c>
      <c r="S12" s="9"/>
      <c r="T12" s="19">
        <v>2</v>
      </c>
      <c r="U12" s="19">
        <v>2</v>
      </c>
      <c r="V12" s="19">
        <v>1</v>
      </c>
      <c r="W12" s="19">
        <v>0</v>
      </c>
      <c r="X12" s="19">
        <v>0</v>
      </c>
      <c r="Y12" s="19">
        <v>0</v>
      </c>
      <c r="Z12" s="19">
        <v>1</v>
      </c>
      <c r="AA12" s="19">
        <v>1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9">
        <f t="shared" si="2"/>
        <v>1</v>
      </c>
      <c r="AI12" s="9">
        <f t="shared" si="3"/>
        <v>2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28</v>
      </c>
      <c r="B13" s="19">
        <v>6</v>
      </c>
      <c r="C13" s="19">
        <v>2</v>
      </c>
      <c r="D13" s="19">
        <v>0</v>
      </c>
      <c r="E13" s="19">
        <v>2</v>
      </c>
      <c r="F13" s="19">
        <v>1</v>
      </c>
      <c r="G13" s="19">
        <v>0</v>
      </c>
      <c r="H13" s="19">
        <v>0</v>
      </c>
      <c r="I13" s="19">
        <v>3</v>
      </c>
      <c r="J13" s="19">
        <v>1</v>
      </c>
      <c r="K13" s="19">
        <v>2</v>
      </c>
      <c r="L13" s="19">
        <v>1</v>
      </c>
      <c r="M13" s="19">
        <v>0</v>
      </c>
      <c r="N13" s="19">
        <v>1</v>
      </c>
      <c r="O13" s="19">
        <v>1</v>
      </c>
      <c r="P13" s="19">
        <v>0</v>
      </c>
      <c r="Q13" s="9">
        <f t="shared" si="0"/>
        <v>3</v>
      </c>
      <c r="R13" s="9">
        <f t="shared" si="1"/>
        <v>6</v>
      </c>
      <c r="S13" s="9"/>
      <c r="T13" s="19">
        <v>4</v>
      </c>
      <c r="U13" s="19">
        <v>4</v>
      </c>
      <c r="V13" s="19">
        <v>3</v>
      </c>
      <c r="W13" s="19">
        <v>0</v>
      </c>
      <c r="X13" s="19">
        <v>0</v>
      </c>
      <c r="Y13" s="19">
        <v>0</v>
      </c>
      <c r="Z13" s="19">
        <v>0</v>
      </c>
      <c r="AA13" s="19">
        <v>1</v>
      </c>
      <c r="AB13" s="19">
        <v>1</v>
      </c>
      <c r="AC13" s="19">
        <v>1</v>
      </c>
      <c r="AD13" s="19">
        <v>1</v>
      </c>
      <c r="AE13" s="19">
        <v>1</v>
      </c>
      <c r="AF13" s="19">
        <v>0</v>
      </c>
      <c r="AG13" s="19">
        <v>0</v>
      </c>
      <c r="AH13" s="9">
        <f t="shared" si="2"/>
        <v>3</v>
      </c>
      <c r="AI13" s="9">
        <f t="shared" si="3"/>
        <v>7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29</v>
      </c>
      <c r="B14" s="19">
        <v>7</v>
      </c>
      <c r="C14" s="19">
        <v>4</v>
      </c>
      <c r="D14" s="19">
        <v>0</v>
      </c>
      <c r="E14" s="19">
        <v>3</v>
      </c>
      <c r="F14" s="19">
        <v>0</v>
      </c>
      <c r="G14" s="19">
        <v>0</v>
      </c>
      <c r="H14" s="19">
        <v>0</v>
      </c>
      <c r="I14" s="19">
        <v>0</v>
      </c>
      <c r="J14" s="19">
        <v>1</v>
      </c>
      <c r="K14" s="19">
        <v>1</v>
      </c>
      <c r="L14" s="19">
        <v>1</v>
      </c>
      <c r="M14" s="19">
        <v>1</v>
      </c>
      <c r="N14" s="19">
        <v>1</v>
      </c>
      <c r="O14" s="19">
        <v>0</v>
      </c>
      <c r="P14" s="19">
        <v>0</v>
      </c>
      <c r="Q14" s="9">
        <f t="shared" si="0"/>
        <v>3</v>
      </c>
      <c r="R14" s="9">
        <f t="shared" si="1"/>
        <v>7</v>
      </c>
      <c r="S14" s="9"/>
      <c r="T14" s="19">
        <v>5</v>
      </c>
      <c r="U14" s="19">
        <v>4</v>
      </c>
      <c r="V14" s="19">
        <v>5</v>
      </c>
      <c r="W14" s="19">
        <v>0</v>
      </c>
      <c r="X14" s="19">
        <v>0</v>
      </c>
      <c r="Y14" s="19">
        <v>0</v>
      </c>
      <c r="Z14" s="19">
        <v>2</v>
      </c>
      <c r="AA14" s="19">
        <v>0</v>
      </c>
      <c r="AB14" s="19">
        <v>0</v>
      </c>
      <c r="AC14" s="19">
        <v>1</v>
      </c>
      <c r="AD14" s="19">
        <v>1</v>
      </c>
      <c r="AE14" s="19">
        <v>0</v>
      </c>
      <c r="AF14" s="19">
        <v>1</v>
      </c>
      <c r="AG14" s="19">
        <v>0</v>
      </c>
      <c r="AH14" s="9">
        <f t="shared" si="2"/>
        <v>5</v>
      </c>
      <c r="AI14" s="9">
        <f t="shared" si="3"/>
        <v>7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30</v>
      </c>
      <c r="B15" s="19">
        <v>8</v>
      </c>
      <c r="C15" s="19">
        <v>4</v>
      </c>
      <c r="D15" s="19">
        <v>4</v>
      </c>
      <c r="E15" s="19">
        <v>2</v>
      </c>
      <c r="F15" s="19">
        <v>0</v>
      </c>
      <c r="G15" s="19">
        <v>0</v>
      </c>
      <c r="H15" s="19">
        <v>0</v>
      </c>
      <c r="I15" s="19">
        <v>2</v>
      </c>
      <c r="J15" s="19">
        <v>2</v>
      </c>
      <c r="K15" s="19">
        <v>1</v>
      </c>
      <c r="L15" s="19">
        <v>0</v>
      </c>
      <c r="M15" s="19">
        <v>1</v>
      </c>
      <c r="N15" s="19">
        <v>0</v>
      </c>
      <c r="O15" s="19">
        <v>0</v>
      </c>
      <c r="P15" s="19">
        <v>0</v>
      </c>
      <c r="Q15" s="9">
        <f t="shared" si="0"/>
        <v>2</v>
      </c>
      <c r="R15" s="9">
        <f t="shared" si="1"/>
        <v>6</v>
      </c>
      <c r="S15" s="9"/>
      <c r="T15" s="19">
        <v>4</v>
      </c>
      <c r="U15" s="19">
        <v>4</v>
      </c>
      <c r="V15" s="19">
        <v>4</v>
      </c>
      <c r="W15" s="19">
        <v>0</v>
      </c>
      <c r="X15" s="19">
        <v>0</v>
      </c>
      <c r="Y15" s="19">
        <v>0</v>
      </c>
      <c r="Z15" s="19">
        <v>4</v>
      </c>
      <c r="AA15" s="19">
        <v>2</v>
      </c>
      <c r="AB15" s="19">
        <v>2</v>
      </c>
      <c r="AC15" s="19">
        <v>0</v>
      </c>
      <c r="AD15" s="19">
        <v>0</v>
      </c>
      <c r="AE15" s="19">
        <v>1</v>
      </c>
      <c r="AF15" s="19">
        <v>1</v>
      </c>
      <c r="AG15" s="19">
        <v>0</v>
      </c>
      <c r="AH15" s="9">
        <f t="shared" si="2"/>
        <v>4</v>
      </c>
      <c r="AI15" s="9">
        <f t="shared" si="3"/>
        <v>8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31</v>
      </c>
      <c r="B16" s="19">
        <v>9</v>
      </c>
      <c r="C16" s="19">
        <v>3</v>
      </c>
      <c r="D16" s="19">
        <v>0</v>
      </c>
      <c r="E16" s="19">
        <v>2</v>
      </c>
      <c r="F16" s="19">
        <v>0</v>
      </c>
      <c r="G16" s="19">
        <v>0</v>
      </c>
      <c r="H16" s="19">
        <v>0</v>
      </c>
      <c r="I16" s="19">
        <v>2</v>
      </c>
      <c r="J16" s="19">
        <v>1</v>
      </c>
      <c r="K16" s="19">
        <v>2</v>
      </c>
      <c r="L16" s="19">
        <v>1</v>
      </c>
      <c r="M16" s="19">
        <v>0</v>
      </c>
      <c r="N16" s="19">
        <v>1</v>
      </c>
      <c r="O16" s="19">
        <v>0</v>
      </c>
      <c r="P16" s="19">
        <v>0</v>
      </c>
      <c r="Q16" s="9">
        <f t="shared" si="0"/>
        <v>2</v>
      </c>
      <c r="R16" s="9">
        <f t="shared" si="1"/>
        <v>6</v>
      </c>
      <c r="S16" s="9"/>
      <c r="T16" s="19">
        <v>2</v>
      </c>
      <c r="U16" s="19">
        <v>1</v>
      </c>
      <c r="V16" s="19">
        <v>2</v>
      </c>
      <c r="W16" s="19">
        <v>0</v>
      </c>
      <c r="X16" s="19">
        <v>0</v>
      </c>
      <c r="Y16" s="19">
        <v>0</v>
      </c>
      <c r="Z16" s="19">
        <v>3</v>
      </c>
      <c r="AA16" s="19">
        <v>2</v>
      </c>
      <c r="AB16" s="19">
        <v>2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2</v>
      </c>
      <c r="AI16" s="9">
        <f t="shared" si="3"/>
        <v>4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32</v>
      </c>
      <c r="B17" s="19">
        <v>10</v>
      </c>
      <c r="C17" s="19">
        <v>5</v>
      </c>
      <c r="D17" s="19">
        <v>4</v>
      </c>
      <c r="E17" s="19">
        <v>2</v>
      </c>
      <c r="F17" s="19">
        <v>0</v>
      </c>
      <c r="G17" s="19">
        <v>0</v>
      </c>
      <c r="H17" s="19">
        <v>0</v>
      </c>
      <c r="I17" s="19">
        <v>3</v>
      </c>
      <c r="J17" s="19">
        <v>0</v>
      </c>
      <c r="K17" s="19">
        <v>1</v>
      </c>
      <c r="L17" s="19">
        <v>0</v>
      </c>
      <c r="M17" s="19">
        <v>1</v>
      </c>
      <c r="N17" s="19">
        <v>1</v>
      </c>
      <c r="O17" s="19">
        <v>0</v>
      </c>
      <c r="P17" s="19">
        <v>0</v>
      </c>
      <c r="Q17" s="9">
        <f t="shared" si="0"/>
        <v>2</v>
      </c>
      <c r="R17" s="9">
        <f t="shared" si="1"/>
        <v>8</v>
      </c>
      <c r="S17" s="9"/>
      <c r="T17" s="19">
        <v>2</v>
      </c>
      <c r="U17" s="19">
        <v>2</v>
      </c>
      <c r="V17" s="19">
        <v>1</v>
      </c>
      <c r="W17" s="19">
        <v>0</v>
      </c>
      <c r="X17" s="19">
        <v>0</v>
      </c>
      <c r="Y17" s="19">
        <v>0</v>
      </c>
      <c r="Z17" s="19">
        <v>2</v>
      </c>
      <c r="AA17" s="19">
        <v>1</v>
      </c>
      <c r="AB17" s="19">
        <v>2</v>
      </c>
      <c r="AC17" s="19">
        <v>1</v>
      </c>
      <c r="AD17" s="19">
        <v>0</v>
      </c>
      <c r="AE17" s="19">
        <v>0</v>
      </c>
      <c r="AF17" s="19">
        <v>1</v>
      </c>
      <c r="AG17" s="19">
        <v>0</v>
      </c>
      <c r="AH17" s="9">
        <f t="shared" si="2"/>
        <v>1</v>
      </c>
      <c r="AI17" s="9">
        <f t="shared" si="3"/>
        <v>5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33</v>
      </c>
      <c r="B18" s="19">
        <v>11</v>
      </c>
      <c r="C18" s="19">
        <v>5</v>
      </c>
      <c r="D18" s="19">
        <v>5</v>
      </c>
      <c r="E18" s="19">
        <v>2</v>
      </c>
      <c r="F18" s="19">
        <v>0</v>
      </c>
      <c r="G18" s="19">
        <v>0</v>
      </c>
      <c r="H18" s="19">
        <v>0</v>
      </c>
      <c r="I18" s="19">
        <v>0</v>
      </c>
      <c r="J18" s="19">
        <v>2</v>
      </c>
      <c r="K18" s="19">
        <v>1</v>
      </c>
      <c r="L18" s="19">
        <v>1</v>
      </c>
      <c r="M18" s="19">
        <v>1</v>
      </c>
      <c r="N18" s="19">
        <v>0</v>
      </c>
      <c r="O18" s="19">
        <v>0</v>
      </c>
      <c r="P18" s="19">
        <v>0</v>
      </c>
      <c r="Q18" s="9">
        <f t="shared" si="0"/>
        <v>2</v>
      </c>
      <c r="R18" s="9">
        <f t="shared" si="1"/>
        <v>7</v>
      </c>
      <c r="S18" s="9"/>
      <c r="T18" s="19">
        <v>2</v>
      </c>
      <c r="U18" s="19">
        <v>2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2</v>
      </c>
      <c r="AB18" s="19">
        <v>0</v>
      </c>
      <c r="AC18" s="19">
        <v>1</v>
      </c>
      <c r="AD18" s="19">
        <v>0</v>
      </c>
      <c r="AE18" s="19">
        <v>1</v>
      </c>
      <c r="AF18" s="19">
        <v>1</v>
      </c>
      <c r="AG18" s="19">
        <v>0</v>
      </c>
      <c r="AH18" s="9">
        <f t="shared" si="2"/>
        <v>0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34</v>
      </c>
      <c r="B19" s="19">
        <v>12</v>
      </c>
      <c r="C19" s="19">
        <v>2</v>
      </c>
      <c r="D19" s="19">
        <v>0</v>
      </c>
      <c r="E19" s="19">
        <v>1</v>
      </c>
      <c r="F19" s="19">
        <v>0</v>
      </c>
      <c r="G19" s="19">
        <v>0</v>
      </c>
      <c r="H19" s="19">
        <v>0</v>
      </c>
      <c r="I19" s="19">
        <v>0</v>
      </c>
      <c r="J19" s="19">
        <v>2</v>
      </c>
      <c r="K19" s="19">
        <v>2</v>
      </c>
      <c r="L19" s="19">
        <v>1</v>
      </c>
      <c r="M19" s="19">
        <v>0</v>
      </c>
      <c r="N19" s="19">
        <v>1</v>
      </c>
      <c r="O19" s="19">
        <v>1</v>
      </c>
      <c r="P19" s="19">
        <v>0</v>
      </c>
      <c r="Q19" s="9">
        <f t="shared" si="0"/>
        <v>1</v>
      </c>
      <c r="R19" s="9">
        <f t="shared" si="1"/>
        <v>6</v>
      </c>
      <c r="S19" s="9"/>
      <c r="T19" s="19">
        <v>4</v>
      </c>
      <c r="U19" s="19">
        <v>1</v>
      </c>
      <c r="V19" s="19">
        <v>2</v>
      </c>
      <c r="W19" s="19">
        <v>0</v>
      </c>
      <c r="X19" s="19">
        <v>0</v>
      </c>
      <c r="Y19" s="19">
        <v>0</v>
      </c>
      <c r="Z19" s="19">
        <v>0</v>
      </c>
      <c r="AA19" s="19">
        <v>2</v>
      </c>
      <c r="AB19" s="19">
        <v>2</v>
      </c>
      <c r="AC19" s="19">
        <v>1</v>
      </c>
      <c r="AD19" s="19">
        <v>0</v>
      </c>
      <c r="AE19" s="19">
        <v>0</v>
      </c>
      <c r="AF19" s="19">
        <v>1</v>
      </c>
      <c r="AG19" s="19">
        <v>0</v>
      </c>
      <c r="AH19" s="9">
        <f t="shared" si="2"/>
        <v>2</v>
      </c>
      <c r="AI19" s="9">
        <f t="shared" si="3"/>
        <v>7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35</v>
      </c>
      <c r="B20" s="19">
        <v>13</v>
      </c>
      <c r="C20" s="19">
        <v>4</v>
      </c>
      <c r="D20" s="19">
        <v>4</v>
      </c>
      <c r="E20" s="19">
        <v>4</v>
      </c>
      <c r="F20" s="19">
        <v>1</v>
      </c>
      <c r="G20" s="19">
        <v>0</v>
      </c>
      <c r="H20" s="19">
        <v>0</v>
      </c>
      <c r="I20" s="19">
        <v>1</v>
      </c>
      <c r="J20" s="19">
        <v>0</v>
      </c>
      <c r="K20" s="19">
        <v>1</v>
      </c>
      <c r="L20" s="19">
        <v>1</v>
      </c>
      <c r="M20" s="19">
        <v>0</v>
      </c>
      <c r="N20" s="19">
        <v>0</v>
      </c>
      <c r="O20" s="19">
        <v>1</v>
      </c>
      <c r="P20" s="19">
        <v>0</v>
      </c>
      <c r="Q20" s="9">
        <f t="shared" si="0"/>
        <v>5</v>
      </c>
      <c r="R20" s="9">
        <f t="shared" si="1"/>
        <v>6</v>
      </c>
      <c r="S20" s="9"/>
      <c r="T20" s="19">
        <v>3</v>
      </c>
      <c r="U20" s="19">
        <v>2</v>
      </c>
      <c r="V20" s="19">
        <v>0</v>
      </c>
      <c r="W20" s="19">
        <v>0</v>
      </c>
      <c r="X20" s="19">
        <v>0</v>
      </c>
      <c r="Y20" s="19">
        <v>0</v>
      </c>
      <c r="Z20" s="19">
        <v>1</v>
      </c>
      <c r="AA20" s="19">
        <v>2</v>
      </c>
      <c r="AB20" s="19">
        <v>0</v>
      </c>
      <c r="AC20" s="19">
        <v>1</v>
      </c>
      <c r="AD20" s="19">
        <v>1</v>
      </c>
      <c r="AE20" s="19">
        <v>1</v>
      </c>
      <c r="AF20" s="19">
        <v>1</v>
      </c>
      <c r="AG20" s="19">
        <v>0</v>
      </c>
      <c r="AH20" s="9">
        <f t="shared" si="2"/>
        <v>0</v>
      </c>
      <c r="AI20" s="9">
        <f t="shared" si="3"/>
        <v>6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36</v>
      </c>
      <c r="B21" s="19">
        <v>14</v>
      </c>
      <c r="C21" s="19">
        <v>4</v>
      </c>
      <c r="D21" s="19">
        <v>0</v>
      </c>
      <c r="E21" s="19">
        <v>1</v>
      </c>
      <c r="F21" s="19">
        <v>0</v>
      </c>
      <c r="G21" s="19">
        <v>0</v>
      </c>
      <c r="H21" s="19">
        <v>0</v>
      </c>
      <c r="I21" s="19">
        <v>0</v>
      </c>
      <c r="J21" s="19">
        <v>2</v>
      </c>
      <c r="K21" s="19">
        <v>1</v>
      </c>
      <c r="L21" s="19">
        <v>0</v>
      </c>
      <c r="M21" s="19">
        <v>0</v>
      </c>
      <c r="N21" s="19">
        <v>0</v>
      </c>
      <c r="O21" s="19">
        <v>1</v>
      </c>
      <c r="P21" s="19">
        <v>0</v>
      </c>
      <c r="Q21" s="9">
        <f t="shared" si="0"/>
        <v>1</v>
      </c>
      <c r="R21" s="9">
        <f t="shared" si="1"/>
        <v>6</v>
      </c>
      <c r="S21" s="9"/>
      <c r="T21" s="19">
        <v>5</v>
      </c>
      <c r="U21" s="19">
        <v>5</v>
      </c>
      <c r="V21" s="19">
        <v>2</v>
      </c>
      <c r="W21" s="19">
        <v>0</v>
      </c>
      <c r="X21" s="19">
        <v>0</v>
      </c>
      <c r="Y21" s="19">
        <v>0</v>
      </c>
      <c r="Z21" s="19">
        <v>1</v>
      </c>
      <c r="AA21" s="19">
        <v>1</v>
      </c>
      <c r="AB21" s="19">
        <v>1</v>
      </c>
      <c r="AC21" s="19">
        <v>0</v>
      </c>
      <c r="AD21" s="19">
        <v>1</v>
      </c>
      <c r="AE21" s="19">
        <v>1</v>
      </c>
      <c r="AF21" s="19">
        <v>1</v>
      </c>
      <c r="AG21" s="19">
        <v>0</v>
      </c>
      <c r="AH21" s="9">
        <f t="shared" si="2"/>
        <v>2</v>
      </c>
      <c r="AI21" s="9">
        <f t="shared" si="3"/>
        <v>9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37</v>
      </c>
      <c r="B22" s="19">
        <v>15</v>
      </c>
      <c r="C22" s="19">
        <v>3</v>
      </c>
      <c r="D22" s="19">
        <v>2</v>
      </c>
      <c r="E22" s="19">
        <v>1</v>
      </c>
      <c r="F22" s="19">
        <v>0</v>
      </c>
      <c r="G22" s="19">
        <v>0</v>
      </c>
      <c r="H22" s="19">
        <v>0</v>
      </c>
      <c r="I22" s="19">
        <v>2</v>
      </c>
      <c r="J22" s="19">
        <v>1</v>
      </c>
      <c r="K22" s="19">
        <v>1</v>
      </c>
      <c r="L22" s="19">
        <v>1</v>
      </c>
      <c r="M22" s="19">
        <v>1</v>
      </c>
      <c r="N22" s="19">
        <v>1</v>
      </c>
      <c r="O22" s="19">
        <v>1</v>
      </c>
      <c r="P22" s="19">
        <v>0</v>
      </c>
      <c r="Q22" s="9">
        <f t="shared" si="0"/>
        <v>1</v>
      </c>
      <c r="R22" s="9">
        <f t="shared" si="1"/>
        <v>7</v>
      </c>
      <c r="S22" s="9"/>
      <c r="T22" s="19">
        <v>3</v>
      </c>
      <c r="U22" s="19">
        <v>0</v>
      </c>
      <c r="V22" s="19">
        <v>2</v>
      </c>
      <c r="W22" s="19">
        <v>0</v>
      </c>
      <c r="X22" s="19">
        <v>0</v>
      </c>
      <c r="Y22" s="19">
        <v>0</v>
      </c>
      <c r="Z22" s="19">
        <v>1</v>
      </c>
      <c r="AA22" s="19">
        <v>2</v>
      </c>
      <c r="AB22" s="19">
        <v>2</v>
      </c>
      <c r="AC22" s="19">
        <v>1</v>
      </c>
      <c r="AD22" s="19">
        <v>0</v>
      </c>
      <c r="AE22" s="19">
        <v>1</v>
      </c>
      <c r="AF22" s="19">
        <v>1</v>
      </c>
      <c r="AG22" s="19">
        <v>0</v>
      </c>
      <c r="AH22" s="9">
        <f t="shared" si="2"/>
        <v>2</v>
      </c>
      <c r="AI22" s="9">
        <f t="shared" si="3"/>
        <v>7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38</v>
      </c>
      <c r="B23" s="19">
        <v>16</v>
      </c>
      <c r="C23" s="19">
        <v>5</v>
      </c>
      <c r="D23" s="19">
        <v>4</v>
      </c>
      <c r="E23" s="19">
        <v>1</v>
      </c>
      <c r="F23" s="19">
        <v>0</v>
      </c>
      <c r="G23" s="19">
        <v>0</v>
      </c>
      <c r="H23" s="19">
        <v>0</v>
      </c>
      <c r="I23" s="19">
        <v>2</v>
      </c>
      <c r="J23" s="19">
        <v>1</v>
      </c>
      <c r="K23" s="19">
        <v>2</v>
      </c>
      <c r="L23" s="19">
        <v>0</v>
      </c>
      <c r="M23" s="19">
        <v>1</v>
      </c>
      <c r="N23" s="19">
        <v>0</v>
      </c>
      <c r="O23" s="19">
        <v>0</v>
      </c>
      <c r="P23" s="19">
        <v>0</v>
      </c>
      <c r="Q23" s="9">
        <f t="shared" si="0"/>
        <v>1</v>
      </c>
      <c r="R23" s="9">
        <f t="shared" si="1"/>
        <v>8</v>
      </c>
      <c r="S23" s="9"/>
      <c r="T23" s="19">
        <v>3</v>
      </c>
      <c r="U23" s="19">
        <v>2</v>
      </c>
      <c r="V23" s="19">
        <v>1</v>
      </c>
      <c r="W23" s="19">
        <v>0</v>
      </c>
      <c r="X23" s="19">
        <v>0</v>
      </c>
      <c r="Y23" s="19">
        <v>0</v>
      </c>
      <c r="Z23" s="19">
        <v>0</v>
      </c>
      <c r="AA23" s="19">
        <v>1</v>
      </c>
      <c r="AB23" s="19">
        <v>2</v>
      </c>
      <c r="AC23" s="19">
        <v>1</v>
      </c>
      <c r="AD23" s="19">
        <v>0</v>
      </c>
      <c r="AE23" s="19">
        <v>1</v>
      </c>
      <c r="AF23" s="19">
        <v>1</v>
      </c>
      <c r="AG23" s="19">
        <v>0</v>
      </c>
      <c r="AH23" s="9">
        <f t="shared" si="2"/>
        <v>1</v>
      </c>
      <c r="AI23" s="9">
        <f t="shared" si="3"/>
        <v>7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39</v>
      </c>
      <c r="B24" s="19">
        <v>17</v>
      </c>
      <c r="C24" s="19">
        <v>5</v>
      </c>
      <c r="D24" s="19">
        <v>5</v>
      </c>
      <c r="E24" s="19">
        <v>1</v>
      </c>
      <c r="F24" s="19">
        <v>0</v>
      </c>
      <c r="G24" s="19">
        <v>0</v>
      </c>
      <c r="H24" s="19">
        <v>0</v>
      </c>
      <c r="I24" s="19">
        <v>2</v>
      </c>
      <c r="J24" s="19">
        <v>1</v>
      </c>
      <c r="K24" s="19">
        <v>0</v>
      </c>
      <c r="L24" s="19">
        <v>1</v>
      </c>
      <c r="M24" s="19">
        <v>0</v>
      </c>
      <c r="N24" s="19">
        <v>0</v>
      </c>
      <c r="O24" s="19">
        <v>0</v>
      </c>
      <c r="P24" s="19">
        <v>0</v>
      </c>
      <c r="Q24" s="9">
        <f t="shared" si="0"/>
        <v>1</v>
      </c>
      <c r="R24" s="9">
        <f t="shared" si="1"/>
        <v>5</v>
      </c>
      <c r="S24" s="9"/>
      <c r="T24" s="19">
        <v>3</v>
      </c>
      <c r="U24" s="19">
        <v>2</v>
      </c>
      <c r="V24" s="19">
        <v>2</v>
      </c>
      <c r="W24" s="19">
        <v>0</v>
      </c>
      <c r="X24" s="19">
        <v>0</v>
      </c>
      <c r="Y24" s="19">
        <v>0</v>
      </c>
      <c r="Z24" s="19">
        <v>1</v>
      </c>
      <c r="AA24" s="19">
        <v>2</v>
      </c>
      <c r="AB24" s="19">
        <v>0</v>
      </c>
      <c r="AC24" s="19">
        <v>0</v>
      </c>
      <c r="AD24" s="19">
        <v>0</v>
      </c>
      <c r="AE24" s="19">
        <v>1</v>
      </c>
      <c r="AF24" s="19">
        <v>1</v>
      </c>
      <c r="AG24" s="19">
        <v>0</v>
      </c>
      <c r="AH24" s="9">
        <f t="shared" si="2"/>
        <v>2</v>
      </c>
      <c r="AI24" s="9">
        <f t="shared" si="3"/>
        <v>5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40</v>
      </c>
      <c r="B25" s="19">
        <v>18</v>
      </c>
      <c r="C25" s="19">
        <v>5</v>
      </c>
      <c r="D25" s="19">
        <v>4</v>
      </c>
      <c r="E25" s="19">
        <v>2</v>
      </c>
      <c r="F25" s="19">
        <v>0</v>
      </c>
      <c r="G25" s="19">
        <v>1</v>
      </c>
      <c r="H25" s="19">
        <v>0</v>
      </c>
      <c r="I25" s="19">
        <v>0</v>
      </c>
      <c r="J25" s="19">
        <v>1</v>
      </c>
      <c r="K25" s="19">
        <v>2</v>
      </c>
      <c r="L25" s="19">
        <v>0</v>
      </c>
      <c r="M25" s="19">
        <v>1</v>
      </c>
      <c r="N25" s="19">
        <v>1</v>
      </c>
      <c r="O25" s="19">
        <v>0</v>
      </c>
      <c r="P25" s="19">
        <v>0</v>
      </c>
      <c r="Q25" s="9">
        <f t="shared" si="0"/>
        <v>4</v>
      </c>
      <c r="R25" s="9">
        <f t="shared" si="1"/>
        <v>9</v>
      </c>
      <c r="S25" s="9"/>
      <c r="T25" s="19">
        <v>2</v>
      </c>
      <c r="U25" s="19">
        <v>0</v>
      </c>
      <c r="V25" s="19">
        <v>1</v>
      </c>
      <c r="W25" s="19">
        <v>0</v>
      </c>
      <c r="X25" s="19">
        <v>0</v>
      </c>
      <c r="Y25" s="19">
        <v>0</v>
      </c>
      <c r="Z25" s="19">
        <v>2</v>
      </c>
      <c r="AA25" s="19">
        <v>0</v>
      </c>
      <c r="AB25" s="19">
        <v>2</v>
      </c>
      <c r="AC25" s="19">
        <v>1</v>
      </c>
      <c r="AD25" s="19">
        <v>0</v>
      </c>
      <c r="AE25" s="19">
        <v>0</v>
      </c>
      <c r="AF25" s="19">
        <v>0</v>
      </c>
      <c r="AG25" s="19">
        <v>0</v>
      </c>
      <c r="AH25" s="9">
        <f t="shared" si="2"/>
        <v>1</v>
      </c>
      <c r="AI25" s="9">
        <f t="shared" si="3"/>
        <v>4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41</v>
      </c>
      <c r="B26" s="19">
        <v>19</v>
      </c>
      <c r="C26" s="19">
        <v>2</v>
      </c>
      <c r="D26" s="19">
        <v>1</v>
      </c>
      <c r="E26" s="19">
        <v>1</v>
      </c>
      <c r="F26" s="19">
        <v>0</v>
      </c>
      <c r="G26" s="19">
        <v>1</v>
      </c>
      <c r="H26" s="19">
        <v>0</v>
      </c>
      <c r="I26" s="19">
        <v>0</v>
      </c>
      <c r="J26" s="19">
        <v>2</v>
      </c>
      <c r="K26" s="19">
        <v>1</v>
      </c>
      <c r="L26" s="19">
        <v>0</v>
      </c>
      <c r="M26" s="19">
        <v>0</v>
      </c>
      <c r="N26" s="19">
        <v>1</v>
      </c>
      <c r="O26" s="19">
        <v>0</v>
      </c>
      <c r="P26" s="19">
        <v>0</v>
      </c>
      <c r="Q26" s="9">
        <f t="shared" si="0"/>
        <v>3</v>
      </c>
      <c r="R26" s="9">
        <f t="shared" si="1"/>
        <v>4</v>
      </c>
      <c r="S26" s="9"/>
      <c r="T26" s="19">
        <v>4</v>
      </c>
      <c r="U26" s="19">
        <v>2</v>
      </c>
      <c r="V26" s="19">
        <v>1</v>
      </c>
      <c r="W26" s="19">
        <v>0</v>
      </c>
      <c r="X26" s="19">
        <v>0</v>
      </c>
      <c r="Y26" s="19">
        <v>0</v>
      </c>
      <c r="Z26" s="19">
        <v>2</v>
      </c>
      <c r="AA26" s="19">
        <v>0</v>
      </c>
      <c r="AB26" s="19">
        <v>1</v>
      </c>
      <c r="AC26" s="19">
        <v>1</v>
      </c>
      <c r="AD26" s="19">
        <v>0</v>
      </c>
      <c r="AE26" s="19">
        <v>0</v>
      </c>
      <c r="AF26" s="19">
        <v>0</v>
      </c>
      <c r="AG26" s="19">
        <v>0</v>
      </c>
      <c r="AH26" s="9">
        <f t="shared" si="2"/>
        <v>1</v>
      </c>
      <c r="AI26" s="9">
        <f t="shared" si="3"/>
        <v>5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42</v>
      </c>
      <c r="B27" s="19">
        <v>20</v>
      </c>
      <c r="C27" s="19">
        <v>5</v>
      </c>
      <c r="D27" s="19">
        <v>2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2</v>
      </c>
      <c r="L27" s="19">
        <v>1</v>
      </c>
      <c r="M27" s="19">
        <v>1</v>
      </c>
      <c r="N27" s="19">
        <v>0</v>
      </c>
      <c r="O27" s="19">
        <v>1</v>
      </c>
      <c r="P27" s="19">
        <v>0</v>
      </c>
      <c r="Q27" s="9">
        <f t="shared" si="0"/>
        <v>0</v>
      </c>
      <c r="R27" s="9">
        <f t="shared" si="1"/>
        <v>9</v>
      </c>
      <c r="S27" s="9"/>
      <c r="T27" s="19">
        <v>5</v>
      </c>
      <c r="U27" s="19">
        <v>2</v>
      </c>
      <c r="V27" s="19">
        <v>4</v>
      </c>
      <c r="W27" s="19">
        <v>0</v>
      </c>
      <c r="X27" s="19">
        <v>0</v>
      </c>
      <c r="Y27" s="19">
        <v>0</v>
      </c>
      <c r="Z27" s="19">
        <v>5</v>
      </c>
      <c r="AA27" s="19">
        <v>2</v>
      </c>
      <c r="AB27" s="19">
        <v>2</v>
      </c>
      <c r="AC27" s="19">
        <v>0</v>
      </c>
      <c r="AD27" s="19">
        <v>0</v>
      </c>
      <c r="AE27" s="19">
        <v>1</v>
      </c>
      <c r="AF27" s="19">
        <v>0</v>
      </c>
      <c r="AG27" s="19">
        <v>0</v>
      </c>
      <c r="AH27" s="9">
        <f t="shared" si="2"/>
        <v>4</v>
      </c>
      <c r="AI27" s="9">
        <f t="shared" si="3"/>
        <v>8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43</v>
      </c>
      <c r="B28" s="19">
        <v>21</v>
      </c>
      <c r="C28" s="19">
        <v>5</v>
      </c>
      <c r="D28" s="19">
        <v>1</v>
      </c>
      <c r="E28" s="19">
        <v>4</v>
      </c>
      <c r="F28" s="19">
        <v>0</v>
      </c>
      <c r="G28" s="19">
        <v>0</v>
      </c>
      <c r="H28" s="19">
        <v>0</v>
      </c>
      <c r="I28" s="19">
        <v>0</v>
      </c>
      <c r="J28" s="19">
        <v>2</v>
      </c>
      <c r="K28" s="19">
        <v>1</v>
      </c>
      <c r="L28" s="19">
        <v>0</v>
      </c>
      <c r="M28" s="19">
        <v>0</v>
      </c>
      <c r="N28" s="19">
        <v>1</v>
      </c>
      <c r="O28" s="19">
        <v>1</v>
      </c>
      <c r="P28" s="19">
        <v>0</v>
      </c>
      <c r="Q28" s="9">
        <f t="shared" si="0"/>
        <v>4</v>
      </c>
      <c r="R28" s="9">
        <f t="shared" si="1"/>
        <v>8</v>
      </c>
      <c r="S28" s="9"/>
      <c r="T28" s="19">
        <v>4</v>
      </c>
      <c r="U28" s="19">
        <v>2</v>
      </c>
      <c r="V28" s="19">
        <v>4</v>
      </c>
      <c r="W28" s="19">
        <v>0</v>
      </c>
      <c r="X28" s="19">
        <v>1</v>
      </c>
      <c r="Y28" s="19">
        <v>0</v>
      </c>
      <c r="Z28" s="19">
        <v>4</v>
      </c>
      <c r="AA28" s="19">
        <v>1</v>
      </c>
      <c r="AB28" s="19">
        <v>2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9">
        <f t="shared" si="2"/>
        <v>6</v>
      </c>
      <c r="AI28" s="9">
        <f t="shared" si="3"/>
        <v>6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44</v>
      </c>
      <c r="B29" s="19">
        <v>22</v>
      </c>
      <c r="C29" s="19">
        <v>4</v>
      </c>
      <c r="D29" s="19">
        <v>0</v>
      </c>
      <c r="E29" s="19">
        <v>4</v>
      </c>
      <c r="F29" s="19">
        <v>0</v>
      </c>
      <c r="G29" s="19">
        <v>0</v>
      </c>
      <c r="H29" s="19">
        <v>0</v>
      </c>
      <c r="I29" s="19">
        <v>3</v>
      </c>
      <c r="J29" s="19">
        <v>1</v>
      </c>
      <c r="K29" s="19">
        <v>0</v>
      </c>
      <c r="L29" s="19">
        <v>0</v>
      </c>
      <c r="M29" s="19">
        <v>0</v>
      </c>
      <c r="N29" s="19">
        <v>1</v>
      </c>
      <c r="O29" s="19">
        <v>1</v>
      </c>
      <c r="P29" s="19">
        <v>0</v>
      </c>
      <c r="Q29" s="9">
        <f t="shared" si="0"/>
        <v>4</v>
      </c>
      <c r="R29" s="9">
        <f t="shared" si="1"/>
        <v>6</v>
      </c>
      <c r="S29" s="9"/>
      <c r="T29" s="19">
        <v>4</v>
      </c>
      <c r="U29" s="19">
        <v>3</v>
      </c>
      <c r="V29" s="19">
        <v>3</v>
      </c>
      <c r="W29" s="19">
        <v>0</v>
      </c>
      <c r="X29" s="19">
        <v>0</v>
      </c>
      <c r="Y29" s="19">
        <v>0</v>
      </c>
      <c r="Z29" s="19">
        <v>2</v>
      </c>
      <c r="AA29" s="19">
        <v>2</v>
      </c>
      <c r="AB29" s="19">
        <v>2</v>
      </c>
      <c r="AC29" s="19">
        <v>0</v>
      </c>
      <c r="AD29" s="19">
        <v>0</v>
      </c>
      <c r="AE29" s="19">
        <v>0</v>
      </c>
      <c r="AF29" s="19">
        <v>1</v>
      </c>
      <c r="AG29" s="19">
        <v>0</v>
      </c>
      <c r="AH29" s="9">
        <f t="shared" si="2"/>
        <v>3</v>
      </c>
      <c r="AI29" s="9">
        <f t="shared" si="3"/>
        <v>7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45</v>
      </c>
      <c r="B30" s="19">
        <v>23</v>
      </c>
      <c r="C30" s="19">
        <v>2</v>
      </c>
      <c r="D30" s="19">
        <v>0</v>
      </c>
      <c r="E30" s="19">
        <v>2</v>
      </c>
      <c r="F30" s="19">
        <v>0</v>
      </c>
      <c r="G30" s="19">
        <v>0</v>
      </c>
      <c r="H30" s="19">
        <v>0</v>
      </c>
      <c r="I30" s="19">
        <v>3</v>
      </c>
      <c r="J30" s="19">
        <v>1</v>
      </c>
      <c r="K30" s="19">
        <v>0</v>
      </c>
      <c r="L30" s="19">
        <v>0</v>
      </c>
      <c r="M30" s="19">
        <v>0</v>
      </c>
      <c r="N30" s="19">
        <v>1</v>
      </c>
      <c r="O30" s="19">
        <v>0</v>
      </c>
      <c r="P30" s="19">
        <v>0</v>
      </c>
      <c r="Q30" s="9">
        <f t="shared" si="0"/>
        <v>2</v>
      </c>
      <c r="R30" s="9">
        <f t="shared" si="1"/>
        <v>3</v>
      </c>
      <c r="S30" s="9"/>
      <c r="T30" s="19">
        <v>5</v>
      </c>
      <c r="U30" s="19">
        <v>3</v>
      </c>
      <c r="V30" s="19">
        <v>5</v>
      </c>
      <c r="W30" s="19">
        <v>0</v>
      </c>
      <c r="X30" s="19">
        <v>0</v>
      </c>
      <c r="Y30" s="19">
        <v>0</v>
      </c>
      <c r="Z30" s="19">
        <v>5</v>
      </c>
      <c r="AA30" s="19">
        <v>2</v>
      </c>
      <c r="AB30" s="19">
        <v>1</v>
      </c>
      <c r="AC30" s="19">
        <v>1</v>
      </c>
      <c r="AD30" s="19">
        <v>1</v>
      </c>
      <c r="AE30" s="19">
        <v>1</v>
      </c>
      <c r="AF30" s="19">
        <v>0</v>
      </c>
      <c r="AG30" s="19">
        <v>0</v>
      </c>
      <c r="AH30" s="9">
        <f t="shared" si="2"/>
        <v>5</v>
      </c>
      <c r="AI30" s="9">
        <f t="shared" si="3"/>
        <v>8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46</v>
      </c>
      <c r="B31" s="19">
        <v>24</v>
      </c>
      <c r="C31" s="19">
        <v>2</v>
      </c>
      <c r="D31" s="19">
        <v>2</v>
      </c>
      <c r="E31" s="19">
        <v>1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2</v>
      </c>
      <c r="L31" s="19">
        <v>1</v>
      </c>
      <c r="M31" s="19">
        <v>0</v>
      </c>
      <c r="N31" s="19">
        <v>1</v>
      </c>
      <c r="O31" s="19">
        <v>1</v>
      </c>
      <c r="P31" s="19">
        <v>0</v>
      </c>
      <c r="Q31" s="9">
        <f t="shared" si="0"/>
        <v>1</v>
      </c>
      <c r="R31" s="9">
        <f t="shared" si="1"/>
        <v>6</v>
      </c>
      <c r="S31" s="9"/>
      <c r="T31" s="19">
        <v>4</v>
      </c>
      <c r="U31" s="19">
        <v>2</v>
      </c>
      <c r="V31" s="19">
        <v>2</v>
      </c>
      <c r="W31" s="19">
        <v>0</v>
      </c>
      <c r="X31" s="19">
        <v>0</v>
      </c>
      <c r="Y31" s="19">
        <v>0</v>
      </c>
      <c r="Z31" s="19">
        <v>3</v>
      </c>
      <c r="AA31" s="19">
        <v>2</v>
      </c>
      <c r="AB31" s="19">
        <v>2</v>
      </c>
      <c r="AC31" s="19">
        <v>0</v>
      </c>
      <c r="AD31" s="19">
        <v>1</v>
      </c>
      <c r="AE31" s="19">
        <v>1</v>
      </c>
      <c r="AF31" s="19">
        <v>0</v>
      </c>
      <c r="AG31" s="19">
        <v>0</v>
      </c>
      <c r="AH31" s="9">
        <f t="shared" si="2"/>
        <v>2</v>
      </c>
      <c r="AI31" s="9">
        <f t="shared" si="3"/>
        <v>8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47</v>
      </c>
      <c r="B32" s="19">
        <v>25</v>
      </c>
      <c r="C32" s="19">
        <v>2</v>
      </c>
      <c r="D32" s="19">
        <v>1</v>
      </c>
      <c r="E32" s="19">
        <v>1</v>
      </c>
      <c r="F32" s="19">
        <v>0</v>
      </c>
      <c r="G32" s="19">
        <v>0</v>
      </c>
      <c r="H32" s="19">
        <v>0</v>
      </c>
      <c r="I32" s="19">
        <v>2</v>
      </c>
      <c r="J32" s="19">
        <v>1</v>
      </c>
      <c r="K32" s="19">
        <v>1</v>
      </c>
      <c r="L32" s="19">
        <v>0</v>
      </c>
      <c r="M32" s="19">
        <v>1</v>
      </c>
      <c r="N32" s="19">
        <v>1</v>
      </c>
      <c r="O32" s="19">
        <v>0</v>
      </c>
      <c r="P32" s="19">
        <v>0</v>
      </c>
      <c r="Q32" s="9">
        <f t="shared" si="0"/>
        <v>1</v>
      </c>
      <c r="R32" s="9">
        <f t="shared" si="1"/>
        <v>5</v>
      </c>
      <c r="S32" s="9"/>
      <c r="T32" s="19">
        <v>3</v>
      </c>
      <c r="U32" s="19">
        <v>1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1</v>
      </c>
      <c r="AB32" s="19">
        <v>1</v>
      </c>
      <c r="AC32" s="19">
        <v>1</v>
      </c>
      <c r="AD32" s="19">
        <v>1</v>
      </c>
      <c r="AE32" s="19">
        <v>1</v>
      </c>
      <c r="AF32" s="19">
        <v>0</v>
      </c>
      <c r="AG32" s="19">
        <v>0</v>
      </c>
      <c r="AH32" s="9">
        <f t="shared" si="2"/>
        <v>0</v>
      </c>
      <c r="AI32" s="9">
        <f t="shared" si="3"/>
        <v>6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92</v>
      </c>
      <c r="D33" s="10">
        <f t="shared" si="4"/>
        <v>48</v>
      </c>
      <c r="E33" s="10">
        <f t="shared" si="4"/>
        <v>39</v>
      </c>
      <c r="F33" s="10">
        <f t="shared" si="4"/>
        <v>2</v>
      </c>
      <c r="G33" s="10">
        <f t="shared" si="4"/>
        <v>2</v>
      </c>
      <c r="H33" s="10">
        <f t="shared" si="4"/>
        <v>0</v>
      </c>
      <c r="I33" s="10">
        <f t="shared" si="4"/>
        <v>29</v>
      </c>
      <c r="J33" s="10">
        <f t="shared" si="4"/>
        <v>26</v>
      </c>
      <c r="K33" s="10">
        <f t="shared" si="4"/>
        <v>30</v>
      </c>
      <c r="L33" s="10">
        <f t="shared" si="4"/>
        <v>13</v>
      </c>
      <c r="M33" s="10">
        <f t="shared" si="4"/>
        <v>11</v>
      </c>
      <c r="N33" s="10">
        <f t="shared" si="4"/>
        <v>15</v>
      </c>
      <c r="O33" s="10">
        <f t="shared" si="4"/>
        <v>11</v>
      </c>
      <c r="P33" s="10">
        <f t="shared" si="4"/>
        <v>0</v>
      </c>
      <c r="Q33" s="10">
        <f t="shared" si="4"/>
        <v>45</v>
      </c>
      <c r="R33" s="10">
        <f t="shared" si="4"/>
        <v>159</v>
      </c>
      <c r="S33" s="10"/>
      <c r="T33" s="10">
        <f t="shared" ref="T33:AI33" si="5">SUM(T8:T32)</f>
        <v>87</v>
      </c>
      <c r="U33" s="10">
        <f t="shared" si="5"/>
        <v>54</v>
      </c>
      <c r="V33" s="10">
        <f t="shared" si="5"/>
        <v>49</v>
      </c>
      <c r="W33" s="10">
        <f t="shared" si="5"/>
        <v>1</v>
      </c>
      <c r="X33" s="10">
        <f t="shared" si="5"/>
        <v>1</v>
      </c>
      <c r="Y33" s="10">
        <f t="shared" si="5"/>
        <v>1</v>
      </c>
      <c r="Z33" s="10">
        <f t="shared" si="5"/>
        <v>41</v>
      </c>
      <c r="AA33" s="10">
        <f t="shared" si="5"/>
        <v>34</v>
      </c>
      <c r="AB33" s="10">
        <f t="shared" si="5"/>
        <v>31</v>
      </c>
      <c r="AC33" s="10">
        <f t="shared" si="5"/>
        <v>14</v>
      </c>
      <c r="AD33" s="10">
        <f t="shared" si="5"/>
        <v>9</v>
      </c>
      <c r="AE33" s="10">
        <f t="shared" si="5"/>
        <v>13</v>
      </c>
      <c r="AF33" s="10">
        <f t="shared" si="5"/>
        <v>13</v>
      </c>
      <c r="AG33" s="10">
        <f t="shared" si="5"/>
        <v>0</v>
      </c>
      <c r="AH33" s="10">
        <f t="shared" si="5"/>
        <v>55</v>
      </c>
      <c r="AI33" s="10">
        <f t="shared" si="5"/>
        <v>153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Luis Garcia</v>
      </c>
      <c r="B37" s="9">
        <f t="shared" si="19"/>
        <v>1</v>
      </c>
      <c r="C37" s="9">
        <f t="shared" ref="C37:C61" si="20">C8+T8+AK8+BB8+BS8+CJ8+DA8+DR8+EI8+EZ8+FQ8+GH8+GY8+HP8+IG8</f>
        <v>7</v>
      </c>
      <c r="D37" s="9">
        <f t="shared" ref="D37:D61" si="21">D8+U8+AL8+BC8+BT8+CK8+DB8+DS8+EJ8+FA8+FR8+GI8+GZ8+HQ8+IH8</f>
        <v>5</v>
      </c>
      <c r="E37" s="9">
        <f t="shared" ref="E37:E61" si="22">E8+V8+AM8+BD8+BU8+CL8+DC8+DT8+EK8+FB8+FS8+GJ8+HA8+HR8+II8</f>
        <v>0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1</v>
      </c>
      <c r="J37" s="9">
        <f t="shared" ref="J37:J61" si="27">J8+AA8+AR8+BI8+BZ8+CQ8+DH8+DY8+EP8+FG8+FX8+GO8+HF8+HW8+IN8</f>
        <v>2</v>
      </c>
      <c r="K37" s="9">
        <f t="shared" ref="K37:K61" si="28">K8+AB8+AS8+BJ8+CA8+CR8+DI8+DZ8+EQ8+FH8+FY8+GP8+HG8+HX8+IO8</f>
        <v>2</v>
      </c>
      <c r="L37" s="9">
        <f t="shared" ref="L37:L61" si="29">L8+AC8+AT8+BK8+CB8+CS8+DJ8+EA8+ER8+FI8+FZ8+GQ8+HH8+HY8+IP8</f>
        <v>0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0</v>
      </c>
      <c r="R37" s="9">
        <f t="shared" ref="R37:R61" si="35">R8+AI8+AZ8+BQ8+CH8+CY8+DP8+EG8+EX8+FO8+GF8+GW8+HN8+IE8+IV8</f>
        <v>11</v>
      </c>
      <c r="S37" s="9"/>
      <c r="T37" s="11">
        <f t="shared" ref="T37:T62" si="36">IFERROR(E37/C37,0)</f>
        <v>0</v>
      </c>
      <c r="U37" s="11">
        <f t="shared" ref="U37:U62" si="37">IFERROR(Q37/C37,0)</f>
        <v>0</v>
      </c>
    </row>
    <row r="38" spans="1:256" x14ac:dyDescent="0.3">
      <c r="A38" s="9" t="str">
        <f t="shared" si="19"/>
        <v>Luis Rodriguez</v>
      </c>
      <c r="B38" s="9">
        <f t="shared" si="19"/>
        <v>2</v>
      </c>
      <c r="C38" s="9">
        <f t="shared" si="20"/>
        <v>4</v>
      </c>
      <c r="D38" s="9">
        <f t="shared" si="21"/>
        <v>1</v>
      </c>
      <c r="E38" s="9">
        <f t="shared" si="22"/>
        <v>2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1</v>
      </c>
      <c r="J38" s="9">
        <f t="shared" si="27"/>
        <v>2</v>
      </c>
      <c r="K38" s="9">
        <f t="shared" si="28"/>
        <v>3</v>
      </c>
      <c r="L38" s="9">
        <f t="shared" si="29"/>
        <v>0</v>
      </c>
      <c r="M38" s="9">
        <f t="shared" si="30"/>
        <v>1</v>
      </c>
      <c r="N38" s="9">
        <f t="shared" si="31"/>
        <v>0</v>
      </c>
      <c r="O38" s="9">
        <f t="shared" si="32"/>
        <v>0</v>
      </c>
      <c r="P38" s="9">
        <f t="shared" si="33"/>
        <v>0</v>
      </c>
      <c r="Q38" s="9">
        <f t="shared" si="34"/>
        <v>2</v>
      </c>
      <c r="R38" s="9">
        <f t="shared" si="35"/>
        <v>8</v>
      </c>
      <c r="S38" s="9"/>
      <c r="T38" s="11">
        <f t="shared" si="36"/>
        <v>0.5</v>
      </c>
      <c r="U38" s="11">
        <f t="shared" si="37"/>
        <v>0.5</v>
      </c>
    </row>
    <row r="39" spans="1:256" x14ac:dyDescent="0.3">
      <c r="A39" s="9" t="str">
        <f t="shared" si="19"/>
        <v>Luis Martinez</v>
      </c>
      <c r="B39" s="9">
        <f t="shared" si="19"/>
        <v>3</v>
      </c>
      <c r="C39" s="9">
        <f t="shared" si="20"/>
        <v>10</v>
      </c>
      <c r="D39" s="9">
        <f t="shared" si="21"/>
        <v>5</v>
      </c>
      <c r="E39" s="9">
        <f t="shared" si="22"/>
        <v>2</v>
      </c>
      <c r="F39" s="9">
        <f t="shared" si="23"/>
        <v>0</v>
      </c>
      <c r="G39" s="9">
        <f t="shared" si="24"/>
        <v>0</v>
      </c>
      <c r="H39" s="9">
        <f t="shared" si="25"/>
        <v>1</v>
      </c>
      <c r="I39" s="9">
        <f t="shared" si="26"/>
        <v>1</v>
      </c>
      <c r="J39" s="9">
        <f t="shared" si="27"/>
        <v>2</v>
      </c>
      <c r="K39" s="9">
        <f t="shared" si="28"/>
        <v>2</v>
      </c>
      <c r="L39" s="9">
        <f t="shared" si="29"/>
        <v>2</v>
      </c>
      <c r="M39" s="9">
        <f t="shared" si="30"/>
        <v>1</v>
      </c>
      <c r="N39" s="9">
        <f t="shared" si="31"/>
        <v>2</v>
      </c>
      <c r="O39" s="9">
        <f t="shared" si="32"/>
        <v>1</v>
      </c>
      <c r="P39" s="9">
        <f t="shared" si="33"/>
        <v>0</v>
      </c>
      <c r="Q39" s="9">
        <f t="shared" si="34"/>
        <v>5</v>
      </c>
      <c r="R39" s="9">
        <f t="shared" si="35"/>
        <v>16</v>
      </c>
      <c r="S39" s="9"/>
      <c r="T39" s="11">
        <f t="shared" si="36"/>
        <v>0.2</v>
      </c>
      <c r="U39" s="11">
        <f t="shared" si="37"/>
        <v>0.5</v>
      </c>
    </row>
    <row r="40" spans="1:256" x14ac:dyDescent="0.3">
      <c r="A40" s="9" t="str">
        <f t="shared" si="19"/>
        <v>Luis Hernandez</v>
      </c>
      <c r="B40" s="9">
        <f t="shared" si="19"/>
        <v>4</v>
      </c>
      <c r="C40" s="9">
        <f t="shared" si="20"/>
        <v>9</v>
      </c>
      <c r="D40" s="9">
        <f t="shared" si="21"/>
        <v>5</v>
      </c>
      <c r="E40" s="9">
        <f t="shared" si="22"/>
        <v>2</v>
      </c>
      <c r="F40" s="9">
        <f t="shared" si="23"/>
        <v>1</v>
      </c>
      <c r="G40" s="9">
        <f t="shared" si="24"/>
        <v>0</v>
      </c>
      <c r="H40" s="9">
        <f t="shared" si="25"/>
        <v>0</v>
      </c>
      <c r="I40" s="9">
        <f t="shared" si="26"/>
        <v>2</v>
      </c>
      <c r="J40" s="9">
        <f t="shared" si="27"/>
        <v>3</v>
      </c>
      <c r="K40" s="9">
        <f t="shared" si="28"/>
        <v>1</v>
      </c>
      <c r="L40" s="9">
        <f t="shared" si="29"/>
        <v>2</v>
      </c>
      <c r="M40" s="9">
        <f t="shared" si="30"/>
        <v>2</v>
      </c>
      <c r="N40" s="9">
        <f t="shared" si="31"/>
        <v>0</v>
      </c>
      <c r="O40" s="9">
        <f t="shared" si="32"/>
        <v>1</v>
      </c>
      <c r="P40" s="9">
        <f t="shared" si="33"/>
        <v>0</v>
      </c>
      <c r="Q40" s="9">
        <f t="shared" si="34"/>
        <v>3</v>
      </c>
      <c r="R40" s="9">
        <f t="shared" si="35"/>
        <v>13</v>
      </c>
      <c r="S40" s="9"/>
      <c r="T40" s="11">
        <f t="shared" si="36"/>
        <v>0.22222222222222221</v>
      </c>
      <c r="U40" s="11">
        <f t="shared" si="37"/>
        <v>0.33333333333333331</v>
      </c>
    </row>
    <row r="41" spans="1:256" x14ac:dyDescent="0.3">
      <c r="A41" s="9" t="str">
        <f t="shared" si="19"/>
        <v>Luis Lopez</v>
      </c>
      <c r="B41" s="9">
        <f t="shared" si="19"/>
        <v>5</v>
      </c>
      <c r="C41" s="9">
        <f t="shared" si="20"/>
        <v>5</v>
      </c>
      <c r="D41" s="9">
        <f t="shared" si="21"/>
        <v>3</v>
      </c>
      <c r="E41" s="9">
        <f t="shared" si="22"/>
        <v>1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2</v>
      </c>
      <c r="J41" s="9">
        <f t="shared" si="27"/>
        <v>1</v>
      </c>
      <c r="K41" s="9">
        <f t="shared" si="28"/>
        <v>2</v>
      </c>
      <c r="L41" s="9">
        <f t="shared" si="29"/>
        <v>1</v>
      </c>
      <c r="M41" s="9">
        <f t="shared" si="30"/>
        <v>0</v>
      </c>
      <c r="N41" s="9">
        <f t="shared" si="31"/>
        <v>0</v>
      </c>
      <c r="O41" s="9">
        <f t="shared" si="32"/>
        <v>1</v>
      </c>
      <c r="P41" s="9">
        <f t="shared" si="33"/>
        <v>0</v>
      </c>
      <c r="Q41" s="9">
        <f t="shared" si="34"/>
        <v>1</v>
      </c>
      <c r="R41" s="9">
        <f t="shared" si="35"/>
        <v>8</v>
      </c>
      <c r="S41" s="9"/>
      <c r="T41" s="11">
        <f t="shared" si="36"/>
        <v>0.2</v>
      </c>
      <c r="U41" s="11">
        <f t="shared" si="37"/>
        <v>0.2</v>
      </c>
    </row>
    <row r="42" spans="1:256" x14ac:dyDescent="0.3">
      <c r="A42" s="9" t="str">
        <f t="shared" si="19"/>
        <v>Luis Gonzalez</v>
      </c>
      <c r="B42" s="9">
        <f t="shared" si="19"/>
        <v>6</v>
      </c>
      <c r="C42" s="9">
        <f t="shared" si="20"/>
        <v>6</v>
      </c>
      <c r="D42" s="9">
        <f t="shared" si="21"/>
        <v>4</v>
      </c>
      <c r="E42" s="9">
        <f t="shared" si="22"/>
        <v>5</v>
      </c>
      <c r="F42" s="9">
        <f t="shared" si="23"/>
        <v>1</v>
      </c>
      <c r="G42" s="9">
        <f t="shared" si="24"/>
        <v>0</v>
      </c>
      <c r="H42" s="9">
        <f t="shared" si="25"/>
        <v>0</v>
      </c>
      <c r="I42" s="9">
        <f t="shared" si="26"/>
        <v>3</v>
      </c>
      <c r="J42" s="9">
        <f t="shared" si="27"/>
        <v>2</v>
      </c>
      <c r="K42" s="9">
        <f t="shared" si="28"/>
        <v>3</v>
      </c>
      <c r="L42" s="9">
        <f t="shared" si="29"/>
        <v>2</v>
      </c>
      <c r="M42" s="9">
        <f t="shared" si="30"/>
        <v>1</v>
      </c>
      <c r="N42" s="9">
        <f t="shared" si="31"/>
        <v>2</v>
      </c>
      <c r="O42" s="9">
        <f t="shared" si="32"/>
        <v>1</v>
      </c>
      <c r="P42" s="9">
        <f t="shared" si="33"/>
        <v>0</v>
      </c>
      <c r="Q42" s="9">
        <f t="shared" si="34"/>
        <v>6</v>
      </c>
      <c r="R42" s="9">
        <f t="shared" si="35"/>
        <v>13</v>
      </c>
      <c r="S42" s="9"/>
      <c r="T42" s="11">
        <f t="shared" si="36"/>
        <v>0.83333333333333337</v>
      </c>
      <c r="U42" s="11">
        <f t="shared" si="37"/>
        <v>1</v>
      </c>
    </row>
    <row r="43" spans="1:256" x14ac:dyDescent="0.3">
      <c r="A43" s="9" t="str">
        <f t="shared" si="19"/>
        <v>Luis Perez</v>
      </c>
      <c r="B43" s="9">
        <f t="shared" si="19"/>
        <v>7</v>
      </c>
      <c r="C43" s="9">
        <f t="shared" si="20"/>
        <v>9</v>
      </c>
      <c r="D43" s="9">
        <f t="shared" si="21"/>
        <v>4</v>
      </c>
      <c r="E43" s="9">
        <f t="shared" si="22"/>
        <v>8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2</v>
      </c>
      <c r="J43" s="9">
        <f t="shared" si="27"/>
        <v>1</v>
      </c>
      <c r="K43" s="9">
        <f t="shared" si="28"/>
        <v>1</v>
      </c>
      <c r="L43" s="9">
        <f t="shared" si="29"/>
        <v>2</v>
      </c>
      <c r="M43" s="9">
        <f t="shared" si="30"/>
        <v>2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8</v>
      </c>
      <c r="R43" s="9">
        <f t="shared" si="35"/>
        <v>14</v>
      </c>
      <c r="S43" s="9"/>
      <c r="T43" s="11">
        <f t="shared" si="36"/>
        <v>0.88888888888888884</v>
      </c>
      <c r="U43" s="11">
        <f t="shared" si="37"/>
        <v>0.88888888888888884</v>
      </c>
    </row>
    <row r="44" spans="1:256" x14ac:dyDescent="0.3">
      <c r="A44" s="9" t="str">
        <f t="shared" si="19"/>
        <v>Luis Sanchez</v>
      </c>
      <c r="B44" s="9">
        <f t="shared" si="19"/>
        <v>8</v>
      </c>
      <c r="C44" s="9">
        <f t="shared" si="20"/>
        <v>8</v>
      </c>
      <c r="D44" s="9">
        <f t="shared" si="21"/>
        <v>8</v>
      </c>
      <c r="E44" s="9">
        <f t="shared" si="22"/>
        <v>6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6</v>
      </c>
      <c r="J44" s="9">
        <f t="shared" si="27"/>
        <v>4</v>
      </c>
      <c r="K44" s="9">
        <f t="shared" si="28"/>
        <v>3</v>
      </c>
      <c r="L44" s="9">
        <f t="shared" si="29"/>
        <v>0</v>
      </c>
      <c r="M44" s="9">
        <f t="shared" si="30"/>
        <v>1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6</v>
      </c>
      <c r="R44" s="9">
        <f t="shared" si="35"/>
        <v>14</v>
      </c>
      <c r="S44" s="9"/>
      <c r="T44" s="11">
        <f t="shared" si="36"/>
        <v>0.75</v>
      </c>
      <c r="U44" s="11">
        <f t="shared" si="37"/>
        <v>0.75</v>
      </c>
    </row>
    <row r="45" spans="1:256" x14ac:dyDescent="0.3">
      <c r="A45" s="9" t="str">
        <f t="shared" si="19"/>
        <v>Luis Ramirez</v>
      </c>
      <c r="B45" s="9">
        <f t="shared" si="19"/>
        <v>9</v>
      </c>
      <c r="C45" s="9">
        <f t="shared" si="20"/>
        <v>5</v>
      </c>
      <c r="D45" s="9">
        <f t="shared" si="21"/>
        <v>1</v>
      </c>
      <c r="E45" s="9">
        <f t="shared" si="22"/>
        <v>4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5</v>
      </c>
      <c r="J45" s="9">
        <f t="shared" si="27"/>
        <v>3</v>
      </c>
      <c r="K45" s="9">
        <f t="shared" si="28"/>
        <v>4</v>
      </c>
      <c r="L45" s="9">
        <f t="shared" si="29"/>
        <v>1</v>
      </c>
      <c r="M45" s="9">
        <f t="shared" si="30"/>
        <v>0</v>
      </c>
      <c r="N45" s="9">
        <f t="shared" si="31"/>
        <v>1</v>
      </c>
      <c r="O45" s="9">
        <f t="shared" si="32"/>
        <v>0</v>
      </c>
      <c r="P45" s="9">
        <f t="shared" si="33"/>
        <v>0</v>
      </c>
      <c r="Q45" s="9">
        <f t="shared" si="34"/>
        <v>4</v>
      </c>
      <c r="R45" s="9">
        <f t="shared" si="35"/>
        <v>10</v>
      </c>
      <c r="S45" s="9"/>
      <c r="T45" s="11">
        <f t="shared" si="36"/>
        <v>0.8</v>
      </c>
      <c r="U45" s="11">
        <f t="shared" si="37"/>
        <v>0.8</v>
      </c>
    </row>
    <row r="46" spans="1:256" x14ac:dyDescent="0.3">
      <c r="A46" s="9" t="str">
        <f t="shared" si="19"/>
        <v>Luis Torres</v>
      </c>
      <c r="B46" s="9">
        <f t="shared" si="19"/>
        <v>10</v>
      </c>
      <c r="C46" s="9">
        <f t="shared" si="20"/>
        <v>7</v>
      </c>
      <c r="D46" s="9">
        <f t="shared" si="21"/>
        <v>6</v>
      </c>
      <c r="E46" s="9">
        <f t="shared" si="22"/>
        <v>3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5</v>
      </c>
      <c r="J46" s="9">
        <f t="shared" si="27"/>
        <v>1</v>
      </c>
      <c r="K46" s="9">
        <f t="shared" si="28"/>
        <v>3</v>
      </c>
      <c r="L46" s="9">
        <f t="shared" si="29"/>
        <v>1</v>
      </c>
      <c r="M46" s="9">
        <f t="shared" si="30"/>
        <v>1</v>
      </c>
      <c r="N46" s="9">
        <f t="shared" si="31"/>
        <v>1</v>
      </c>
      <c r="O46" s="9">
        <f t="shared" si="32"/>
        <v>1</v>
      </c>
      <c r="P46" s="9">
        <f t="shared" si="33"/>
        <v>0</v>
      </c>
      <c r="Q46" s="9">
        <f t="shared" si="34"/>
        <v>3</v>
      </c>
      <c r="R46" s="9">
        <f t="shared" si="35"/>
        <v>13</v>
      </c>
      <c r="S46" s="9"/>
      <c r="T46" s="11">
        <f t="shared" si="36"/>
        <v>0.42857142857142855</v>
      </c>
      <c r="U46" s="11">
        <f t="shared" si="37"/>
        <v>0.42857142857142855</v>
      </c>
    </row>
    <row r="47" spans="1:256" x14ac:dyDescent="0.3">
      <c r="A47" s="9" t="str">
        <f t="shared" si="19"/>
        <v>Luis Flores</v>
      </c>
      <c r="B47" s="9">
        <f t="shared" si="19"/>
        <v>11</v>
      </c>
      <c r="C47" s="9">
        <f t="shared" si="20"/>
        <v>7</v>
      </c>
      <c r="D47" s="9">
        <f t="shared" si="21"/>
        <v>7</v>
      </c>
      <c r="E47" s="9">
        <f t="shared" si="22"/>
        <v>2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0</v>
      </c>
      <c r="J47" s="9">
        <f t="shared" si="27"/>
        <v>4</v>
      </c>
      <c r="K47" s="9">
        <f t="shared" si="28"/>
        <v>1</v>
      </c>
      <c r="L47" s="9">
        <f t="shared" si="29"/>
        <v>2</v>
      </c>
      <c r="M47" s="9">
        <f t="shared" si="30"/>
        <v>1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2</v>
      </c>
      <c r="R47" s="9">
        <f t="shared" si="35"/>
        <v>11</v>
      </c>
      <c r="S47" s="9"/>
      <c r="T47" s="11">
        <f t="shared" si="36"/>
        <v>0.2857142857142857</v>
      </c>
      <c r="U47" s="11">
        <f t="shared" si="37"/>
        <v>0.2857142857142857</v>
      </c>
    </row>
    <row r="48" spans="1:256" x14ac:dyDescent="0.3">
      <c r="A48" s="9" t="str">
        <f t="shared" si="19"/>
        <v>Luis Rivera</v>
      </c>
      <c r="B48" s="9">
        <f t="shared" si="19"/>
        <v>12</v>
      </c>
      <c r="C48" s="9">
        <f t="shared" si="20"/>
        <v>6</v>
      </c>
      <c r="D48" s="9">
        <f t="shared" si="21"/>
        <v>1</v>
      </c>
      <c r="E48" s="9">
        <f t="shared" si="22"/>
        <v>3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0</v>
      </c>
      <c r="J48" s="9">
        <f t="shared" si="27"/>
        <v>4</v>
      </c>
      <c r="K48" s="9">
        <f t="shared" si="28"/>
        <v>4</v>
      </c>
      <c r="L48" s="9">
        <f t="shared" si="29"/>
        <v>2</v>
      </c>
      <c r="M48" s="9">
        <f t="shared" si="30"/>
        <v>0</v>
      </c>
      <c r="N48" s="9">
        <f t="shared" si="31"/>
        <v>1</v>
      </c>
      <c r="O48" s="9">
        <f t="shared" si="32"/>
        <v>2</v>
      </c>
      <c r="P48" s="9">
        <f t="shared" si="33"/>
        <v>0</v>
      </c>
      <c r="Q48" s="9">
        <f t="shared" si="34"/>
        <v>3</v>
      </c>
      <c r="R48" s="9">
        <f t="shared" si="35"/>
        <v>13</v>
      </c>
      <c r="S48" s="9"/>
      <c r="T48" s="11">
        <f t="shared" si="36"/>
        <v>0.5</v>
      </c>
      <c r="U48" s="11">
        <f t="shared" si="37"/>
        <v>0.5</v>
      </c>
    </row>
    <row r="49" spans="1:21" x14ac:dyDescent="0.3">
      <c r="A49" s="9" t="str">
        <f t="shared" si="19"/>
        <v>Luis Gomez</v>
      </c>
      <c r="B49" s="9">
        <f t="shared" si="19"/>
        <v>13</v>
      </c>
      <c r="C49" s="9">
        <f t="shared" si="20"/>
        <v>7</v>
      </c>
      <c r="D49" s="9">
        <f t="shared" si="21"/>
        <v>6</v>
      </c>
      <c r="E49" s="9">
        <f t="shared" si="22"/>
        <v>4</v>
      </c>
      <c r="F49" s="9">
        <f t="shared" si="23"/>
        <v>1</v>
      </c>
      <c r="G49" s="9">
        <f t="shared" si="24"/>
        <v>0</v>
      </c>
      <c r="H49" s="9">
        <f t="shared" si="25"/>
        <v>0</v>
      </c>
      <c r="I49" s="9">
        <f t="shared" si="26"/>
        <v>2</v>
      </c>
      <c r="J49" s="9">
        <f t="shared" si="27"/>
        <v>2</v>
      </c>
      <c r="K49" s="9">
        <f t="shared" si="28"/>
        <v>1</v>
      </c>
      <c r="L49" s="9">
        <f t="shared" si="29"/>
        <v>2</v>
      </c>
      <c r="M49" s="9">
        <f t="shared" si="30"/>
        <v>1</v>
      </c>
      <c r="N49" s="9">
        <f t="shared" si="31"/>
        <v>1</v>
      </c>
      <c r="O49" s="9">
        <f t="shared" si="32"/>
        <v>2</v>
      </c>
      <c r="P49" s="9">
        <f t="shared" si="33"/>
        <v>0</v>
      </c>
      <c r="Q49" s="9">
        <f t="shared" si="34"/>
        <v>5</v>
      </c>
      <c r="R49" s="9">
        <f t="shared" si="35"/>
        <v>12</v>
      </c>
      <c r="S49" s="9"/>
      <c r="T49" s="11">
        <f t="shared" si="36"/>
        <v>0.5714285714285714</v>
      </c>
      <c r="U49" s="11">
        <f t="shared" si="37"/>
        <v>0.7142857142857143</v>
      </c>
    </row>
    <row r="50" spans="1:21" x14ac:dyDescent="0.3">
      <c r="A50" s="9" t="str">
        <f t="shared" si="19"/>
        <v>Luis Diaz</v>
      </c>
      <c r="B50" s="9">
        <f t="shared" si="19"/>
        <v>14</v>
      </c>
      <c r="C50" s="9">
        <f t="shared" si="20"/>
        <v>9</v>
      </c>
      <c r="D50" s="9">
        <f t="shared" si="21"/>
        <v>5</v>
      </c>
      <c r="E50" s="9">
        <f t="shared" si="22"/>
        <v>3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1</v>
      </c>
      <c r="J50" s="9">
        <f t="shared" si="27"/>
        <v>3</v>
      </c>
      <c r="K50" s="9">
        <f t="shared" si="28"/>
        <v>2</v>
      </c>
      <c r="L50" s="9">
        <f t="shared" si="29"/>
        <v>0</v>
      </c>
      <c r="M50" s="9">
        <f t="shared" si="30"/>
        <v>1</v>
      </c>
      <c r="N50" s="9">
        <f t="shared" si="31"/>
        <v>1</v>
      </c>
      <c r="O50" s="9">
        <f t="shared" si="32"/>
        <v>2</v>
      </c>
      <c r="P50" s="9">
        <f t="shared" si="33"/>
        <v>0</v>
      </c>
      <c r="Q50" s="9">
        <f t="shared" si="34"/>
        <v>3</v>
      </c>
      <c r="R50" s="9">
        <f t="shared" si="35"/>
        <v>15</v>
      </c>
      <c r="S50" s="9"/>
      <c r="T50" s="11">
        <f t="shared" si="36"/>
        <v>0.33333333333333331</v>
      </c>
      <c r="U50" s="11">
        <f t="shared" si="37"/>
        <v>0.33333333333333331</v>
      </c>
    </row>
    <row r="51" spans="1:21" x14ac:dyDescent="0.3">
      <c r="A51" s="9" t="str">
        <f t="shared" si="19"/>
        <v>Luis Reyes</v>
      </c>
      <c r="B51" s="9">
        <f t="shared" si="19"/>
        <v>15</v>
      </c>
      <c r="C51" s="9">
        <f t="shared" si="20"/>
        <v>6</v>
      </c>
      <c r="D51" s="9">
        <f t="shared" si="21"/>
        <v>2</v>
      </c>
      <c r="E51" s="9">
        <f t="shared" si="22"/>
        <v>3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3</v>
      </c>
      <c r="J51" s="9">
        <f t="shared" si="27"/>
        <v>3</v>
      </c>
      <c r="K51" s="9">
        <f t="shared" si="28"/>
        <v>3</v>
      </c>
      <c r="L51" s="9">
        <f t="shared" si="29"/>
        <v>2</v>
      </c>
      <c r="M51" s="9">
        <f t="shared" si="30"/>
        <v>1</v>
      </c>
      <c r="N51" s="9">
        <f t="shared" si="31"/>
        <v>2</v>
      </c>
      <c r="O51" s="9">
        <f t="shared" si="32"/>
        <v>2</v>
      </c>
      <c r="P51" s="9">
        <f t="shared" si="33"/>
        <v>0</v>
      </c>
      <c r="Q51" s="9">
        <f t="shared" si="34"/>
        <v>3</v>
      </c>
      <c r="R51" s="9">
        <f t="shared" si="35"/>
        <v>14</v>
      </c>
      <c r="S51" s="9"/>
      <c r="T51" s="11">
        <f t="shared" si="36"/>
        <v>0.5</v>
      </c>
      <c r="U51" s="11">
        <f t="shared" si="37"/>
        <v>0.5</v>
      </c>
    </row>
    <row r="52" spans="1:21" x14ac:dyDescent="0.3">
      <c r="A52" s="9" t="str">
        <f t="shared" si="19"/>
        <v>Luis Morales</v>
      </c>
      <c r="B52" s="9">
        <f t="shared" si="19"/>
        <v>16</v>
      </c>
      <c r="C52" s="9">
        <f t="shared" si="20"/>
        <v>8</v>
      </c>
      <c r="D52" s="9">
        <f t="shared" si="21"/>
        <v>6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2</v>
      </c>
      <c r="J52" s="9">
        <f t="shared" si="27"/>
        <v>2</v>
      </c>
      <c r="K52" s="9">
        <f t="shared" si="28"/>
        <v>4</v>
      </c>
      <c r="L52" s="9">
        <f t="shared" si="29"/>
        <v>1</v>
      </c>
      <c r="M52" s="9">
        <f t="shared" si="30"/>
        <v>1</v>
      </c>
      <c r="N52" s="9">
        <f t="shared" si="31"/>
        <v>1</v>
      </c>
      <c r="O52" s="9">
        <f t="shared" si="32"/>
        <v>1</v>
      </c>
      <c r="P52" s="9">
        <f t="shared" si="33"/>
        <v>0</v>
      </c>
      <c r="Q52" s="9">
        <f t="shared" si="34"/>
        <v>2</v>
      </c>
      <c r="R52" s="9">
        <f t="shared" si="35"/>
        <v>15</v>
      </c>
      <c r="S52" s="9"/>
      <c r="T52" s="11">
        <f t="shared" si="36"/>
        <v>0.25</v>
      </c>
      <c r="U52" s="11">
        <f t="shared" si="37"/>
        <v>0.25</v>
      </c>
    </row>
    <row r="53" spans="1:21" x14ac:dyDescent="0.3">
      <c r="A53" s="9" t="str">
        <f t="shared" si="19"/>
        <v>Luis Cruz</v>
      </c>
      <c r="B53" s="9">
        <f t="shared" si="19"/>
        <v>17</v>
      </c>
      <c r="C53" s="9">
        <f t="shared" si="20"/>
        <v>8</v>
      </c>
      <c r="D53" s="9">
        <f t="shared" si="21"/>
        <v>7</v>
      </c>
      <c r="E53" s="9">
        <f t="shared" si="22"/>
        <v>3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3</v>
      </c>
      <c r="J53" s="9">
        <f t="shared" si="27"/>
        <v>3</v>
      </c>
      <c r="K53" s="9">
        <f t="shared" si="28"/>
        <v>0</v>
      </c>
      <c r="L53" s="9">
        <f t="shared" si="29"/>
        <v>1</v>
      </c>
      <c r="M53" s="9">
        <f t="shared" si="30"/>
        <v>0</v>
      </c>
      <c r="N53" s="9">
        <f t="shared" si="31"/>
        <v>1</v>
      </c>
      <c r="O53" s="9">
        <f t="shared" si="32"/>
        <v>1</v>
      </c>
      <c r="P53" s="9">
        <f t="shared" si="33"/>
        <v>0</v>
      </c>
      <c r="Q53" s="9">
        <f t="shared" si="34"/>
        <v>3</v>
      </c>
      <c r="R53" s="9">
        <f t="shared" si="35"/>
        <v>10</v>
      </c>
      <c r="S53" s="9"/>
      <c r="T53" s="11">
        <f t="shared" si="36"/>
        <v>0.375</v>
      </c>
      <c r="U53" s="11">
        <f t="shared" si="37"/>
        <v>0.375</v>
      </c>
    </row>
    <row r="54" spans="1:21" x14ac:dyDescent="0.3">
      <c r="A54" s="9" t="str">
        <f t="shared" si="19"/>
        <v>Luis Ortiz</v>
      </c>
      <c r="B54" s="9">
        <f t="shared" si="19"/>
        <v>18</v>
      </c>
      <c r="C54" s="9">
        <f t="shared" si="20"/>
        <v>7</v>
      </c>
      <c r="D54" s="9">
        <f t="shared" si="21"/>
        <v>4</v>
      </c>
      <c r="E54" s="9">
        <f t="shared" si="22"/>
        <v>3</v>
      </c>
      <c r="F54" s="9">
        <f t="shared" si="23"/>
        <v>0</v>
      </c>
      <c r="G54" s="9">
        <f t="shared" si="24"/>
        <v>1</v>
      </c>
      <c r="H54" s="9">
        <f t="shared" si="25"/>
        <v>0</v>
      </c>
      <c r="I54" s="9">
        <f t="shared" si="26"/>
        <v>2</v>
      </c>
      <c r="J54" s="9">
        <f t="shared" si="27"/>
        <v>1</v>
      </c>
      <c r="K54" s="9">
        <f t="shared" si="28"/>
        <v>4</v>
      </c>
      <c r="L54" s="9">
        <f t="shared" si="29"/>
        <v>1</v>
      </c>
      <c r="M54" s="9">
        <f t="shared" si="30"/>
        <v>1</v>
      </c>
      <c r="N54" s="9">
        <f t="shared" si="31"/>
        <v>1</v>
      </c>
      <c r="O54" s="9">
        <f t="shared" si="32"/>
        <v>0</v>
      </c>
      <c r="P54" s="9">
        <f t="shared" si="33"/>
        <v>0</v>
      </c>
      <c r="Q54" s="9">
        <f t="shared" si="34"/>
        <v>5</v>
      </c>
      <c r="R54" s="9">
        <f t="shared" si="35"/>
        <v>13</v>
      </c>
      <c r="S54" s="9"/>
      <c r="T54" s="11">
        <f t="shared" si="36"/>
        <v>0.42857142857142855</v>
      </c>
      <c r="U54" s="11">
        <f t="shared" si="37"/>
        <v>0.7142857142857143</v>
      </c>
    </row>
    <row r="55" spans="1:21" x14ac:dyDescent="0.3">
      <c r="A55" s="9" t="str">
        <f t="shared" si="19"/>
        <v>Luis Gutierrez</v>
      </c>
      <c r="B55" s="9">
        <f t="shared" si="19"/>
        <v>19</v>
      </c>
      <c r="C55" s="9">
        <f t="shared" si="20"/>
        <v>6</v>
      </c>
      <c r="D55" s="9">
        <f t="shared" si="21"/>
        <v>3</v>
      </c>
      <c r="E55" s="9">
        <f t="shared" si="22"/>
        <v>2</v>
      </c>
      <c r="F55" s="9">
        <f t="shared" si="23"/>
        <v>0</v>
      </c>
      <c r="G55" s="9">
        <f t="shared" si="24"/>
        <v>1</v>
      </c>
      <c r="H55" s="9">
        <f t="shared" si="25"/>
        <v>0</v>
      </c>
      <c r="I55" s="9">
        <f t="shared" si="26"/>
        <v>2</v>
      </c>
      <c r="J55" s="9">
        <f t="shared" si="27"/>
        <v>2</v>
      </c>
      <c r="K55" s="9">
        <f t="shared" si="28"/>
        <v>2</v>
      </c>
      <c r="L55" s="9">
        <f t="shared" si="29"/>
        <v>1</v>
      </c>
      <c r="M55" s="9">
        <f t="shared" si="30"/>
        <v>0</v>
      </c>
      <c r="N55" s="9">
        <f t="shared" si="31"/>
        <v>1</v>
      </c>
      <c r="O55" s="9">
        <f t="shared" si="32"/>
        <v>0</v>
      </c>
      <c r="P55" s="9">
        <f t="shared" si="33"/>
        <v>0</v>
      </c>
      <c r="Q55" s="9">
        <f t="shared" si="34"/>
        <v>4</v>
      </c>
      <c r="R55" s="9">
        <f t="shared" si="35"/>
        <v>9</v>
      </c>
      <c r="S55" s="9"/>
      <c r="T55" s="11">
        <f t="shared" si="36"/>
        <v>0.33333333333333331</v>
      </c>
      <c r="U55" s="11">
        <f t="shared" si="37"/>
        <v>0.66666666666666663</v>
      </c>
    </row>
    <row r="56" spans="1:21" x14ac:dyDescent="0.3">
      <c r="A56" s="9" t="str">
        <f t="shared" si="19"/>
        <v>Luis Castillo</v>
      </c>
      <c r="B56" s="9">
        <f t="shared" si="19"/>
        <v>20</v>
      </c>
      <c r="C56" s="9">
        <f t="shared" si="20"/>
        <v>10</v>
      </c>
      <c r="D56" s="9">
        <f t="shared" si="21"/>
        <v>4</v>
      </c>
      <c r="E56" s="9">
        <f t="shared" si="22"/>
        <v>4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5</v>
      </c>
      <c r="J56" s="9">
        <f t="shared" si="27"/>
        <v>2</v>
      </c>
      <c r="K56" s="9">
        <f t="shared" si="28"/>
        <v>4</v>
      </c>
      <c r="L56" s="9">
        <f t="shared" si="29"/>
        <v>1</v>
      </c>
      <c r="M56" s="9">
        <f t="shared" si="30"/>
        <v>1</v>
      </c>
      <c r="N56" s="9">
        <f t="shared" si="31"/>
        <v>1</v>
      </c>
      <c r="O56" s="9">
        <f t="shared" si="32"/>
        <v>1</v>
      </c>
      <c r="P56" s="9">
        <f t="shared" si="33"/>
        <v>0</v>
      </c>
      <c r="Q56" s="9">
        <f t="shared" si="34"/>
        <v>4</v>
      </c>
      <c r="R56" s="9">
        <f t="shared" si="35"/>
        <v>17</v>
      </c>
      <c r="S56" s="9"/>
      <c r="T56" s="11">
        <f t="shared" si="36"/>
        <v>0.4</v>
      </c>
      <c r="U56" s="11">
        <f t="shared" si="37"/>
        <v>0.4</v>
      </c>
    </row>
    <row r="57" spans="1:21" x14ac:dyDescent="0.3">
      <c r="A57" s="9" t="str">
        <f t="shared" si="19"/>
        <v>Carlos Garcia</v>
      </c>
      <c r="B57" s="9">
        <f t="shared" si="19"/>
        <v>21</v>
      </c>
      <c r="C57" s="9">
        <f t="shared" si="20"/>
        <v>9</v>
      </c>
      <c r="D57" s="9">
        <f t="shared" si="21"/>
        <v>3</v>
      </c>
      <c r="E57" s="9">
        <f t="shared" si="22"/>
        <v>8</v>
      </c>
      <c r="F57" s="9">
        <f t="shared" si="23"/>
        <v>0</v>
      </c>
      <c r="G57" s="9">
        <f t="shared" si="24"/>
        <v>1</v>
      </c>
      <c r="H57" s="9">
        <f t="shared" si="25"/>
        <v>0</v>
      </c>
      <c r="I57" s="9">
        <f t="shared" si="26"/>
        <v>4</v>
      </c>
      <c r="J57" s="9">
        <f t="shared" si="27"/>
        <v>3</v>
      </c>
      <c r="K57" s="9">
        <f t="shared" si="28"/>
        <v>3</v>
      </c>
      <c r="L57" s="9">
        <f t="shared" si="29"/>
        <v>0</v>
      </c>
      <c r="M57" s="9">
        <f t="shared" si="30"/>
        <v>0</v>
      </c>
      <c r="N57" s="9">
        <f t="shared" si="31"/>
        <v>1</v>
      </c>
      <c r="O57" s="9">
        <f t="shared" si="32"/>
        <v>1</v>
      </c>
      <c r="P57" s="9">
        <f t="shared" si="33"/>
        <v>0</v>
      </c>
      <c r="Q57" s="9">
        <f t="shared" si="34"/>
        <v>10</v>
      </c>
      <c r="R57" s="9">
        <f t="shared" si="35"/>
        <v>14</v>
      </c>
      <c r="S57" s="9"/>
      <c r="T57" s="11">
        <f t="shared" si="36"/>
        <v>0.88888888888888884</v>
      </c>
      <c r="U57" s="11">
        <f t="shared" si="37"/>
        <v>1.1111111111111112</v>
      </c>
    </row>
    <row r="58" spans="1:21" x14ac:dyDescent="0.3">
      <c r="A58" s="9" t="str">
        <f t="shared" si="19"/>
        <v>Carlos Rodriguez</v>
      </c>
      <c r="B58" s="9">
        <f t="shared" si="19"/>
        <v>22</v>
      </c>
      <c r="C58" s="9">
        <f t="shared" si="20"/>
        <v>8</v>
      </c>
      <c r="D58" s="9">
        <f t="shared" si="21"/>
        <v>3</v>
      </c>
      <c r="E58" s="9">
        <f t="shared" si="22"/>
        <v>7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5</v>
      </c>
      <c r="J58" s="9">
        <f t="shared" si="27"/>
        <v>3</v>
      </c>
      <c r="K58" s="9">
        <f t="shared" si="28"/>
        <v>2</v>
      </c>
      <c r="L58" s="9">
        <f t="shared" si="29"/>
        <v>0</v>
      </c>
      <c r="M58" s="9">
        <f t="shared" si="30"/>
        <v>0</v>
      </c>
      <c r="N58" s="9">
        <f t="shared" si="31"/>
        <v>1</v>
      </c>
      <c r="O58" s="9">
        <f t="shared" si="32"/>
        <v>2</v>
      </c>
      <c r="P58" s="9">
        <f t="shared" si="33"/>
        <v>0</v>
      </c>
      <c r="Q58" s="9">
        <f t="shared" si="34"/>
        <v>7</v>
      </c>
      <c r="R58" s="9">
        <f t="shared" si="35"/>
        <v>13</v>
      </c>
      <c r="S58" s="9"/>
      <c r="T58" s="11">
        <f t="shared" si="36"/>
        <v>0.875</v>
      </c>
      <c r="U58" s="11">
        <f t="shared" si="37"/>
        <v>0.875</v>
      </c>
    </row>
    <row r="59" spans="1:21" x14ac:dyDescent="0.3">
      <c r="A59" s="9" t="str">
        <f t="shared" si="19"/>
        <v>Carlos Martinez</v>
      </c>
      <c r="B59" s="9">
        <f t="shared" si="19"/>
        <v>23</v>
      </c>
      <c r="C59" s="9">
        <f t="shared" si="20"/>
        <v>7</v>
      </c>
      <c r="D59" s="9">
        <f t="shared" si="21"/>
        <v>3</v>
      </c>
      <c r="E59" s="9">
        <f t="shared" si="22"/>
        <v>7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8</v>
      </c>
      <c r="J59" s="9">
        <f t="shared" si="27"/>
        <v>3</v>
      </c>
      <c r="K59" s="9">
        <f t="shared" si="28"/>
        <v>1</v>
      </c>
      <c r="L59" s="9">
        <f t="shared" si="29"/>
        <v>1</v>
      </c>
      <c r="M59" s="9">
        <f t="shared" si="30"/>
        <v>1</v>
      </c>
      <c r="N59" s="9">
        <f t="shared" si="31"/>
        <v>2</v>
      </c>
      <c r="O59" s="9">
        <f t="shared" si="32"/>
        <v>0</v>
      </c>
      <c r="P59" s="9">
        <f t="shared" si="33"/>
        <v>0</v>
      </c>
      <c r="Q59" s="9">
        <f t="shared" si="34"/>
        <v>7</v>
      </c>
      <c r="R59" s="9">
        <f t="shared" si="35"/>
        <v>11</v>
      </c>
      <c r="S59" s="9"/>
      <c r="T59" s="11">
        <f t="shared" si="36"/>
        <v>1</v>
      </c>
      <c r="U59" s="11">
        <f t="shared" si="37"/>
        <v>1</v>
      </c>
    </row>
    <row r="60" spans="1:21" x14ac:dyDescent="0.3">
      <c r="A60" s="9" t="str">
        <f t="shared" si="19"/>
        <v>Carlos Hernandez</v>
      </c>
      <c r="B60" s="9">
        <f t="shared" si="19"/>
        <v>24</v>
      </c>
      <c r="C60" s="9">
        <f t="shared" si="20"/>
        <v>6</v>
      </c>
      <c r="D60" s="9">
        <f t="shared" si="21"/>
        <v>4</v>
      </c>
      <c r="E60" s="9">
        <f t="shared" si="22"/>
        <v>3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3</v>
      </c>
      <c r="J60" s="9">
        <f t="shared" si="27"/>
        <v>2</v>
      </c>
      <c r="K60" s="9">
        <f t="shared" si="28"/>
        <v>4</v>
      </c>
      <c r="L60" s="9">
        <f t="shared" si="29"/>
        <v>1</v>
      </c>
      <c r="M60" s="9">
        <f t="shared" si="30"/>
        <v>1</v>
      </c>
      <c r="N60" s="9">
        <f t="shared" si="31"/>
        <v>2</v>
      </c>
      <c r="O60" s="9">
        <f t="shared" si="32"/>
        <v>1</v>
      </c>
      <c r="P60" s="9">
        <f t="shared" si="33"/>
        <v>0</v>
      </c>
      <c r="Q60" s="9">
        <f t="shared" si="34"/>
        <v>3</v>
      </c>
      <c r="R60" s="9">
        <f t="shared" si="35"/>
        <v>14</v>
      </c>
      <c r="S60" s="9"/>
      <c r="T60" s="11">
        <f t="shared" si="36"/>
        <v>0.5</v>
      </c>
      <c r="U60" s="11">
        <f t="shared" si="37"/>
        <v>0.5</v>
      </c>
    </row>
    <row r="61" spans="1:21" x14ac:dyDescent="0.3">
      <c r="A61" s="9" t="str">
        <f t="shared" si="19"/>
        <v>Carlos Lopez</v>
      </c>
      <c r="B61" s="9">
        <f t="shared" si="19"/>
        <v>25</v>
      </c>
      <c r="C61" s="9">
        <f t="shared" si="20"/>
        <v>5</v>
      </c>
      <c r="D61" s="9">
        <f t="shared" si="21"/>
        <v>2</v>
      </c>
      <c r="E61" s="9">
        <f t="shared" si="22"/>
        <v>1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2</v>
      </c>
      <c r="J61" s="9">
        <f t="shared" si="27"/>
        <v>2</v>
      </c>
      <c r="K61" s="9">
        <f t="shared" si="28"/>
        <v>2</v>
      </c>
      <c r="L61" s="9">
        <f t="shared" si="29"/>
        <v>1</v>
      </c>
      <c r="M61" s="9">
        <f t="shared" si="30"/>
        <v>2</v>
      </c>
      <c r="N61" s="9">
        <f t="shared" si="31"/>
        <v>2</v>
      </c>
      <c r="O61" s="9">
        <f t="shared" si="32"/>
        <v>0</v>
      </c>
      <c r="P61" s="9">
        <f t="shared" si="33"/>
        <v>0</v>
      </c>
      <c r="Q61" s="9">
        <f t="shared" si="34"/>
        <v>1</v>
      </c>
      <c r="R61" s="9">
        <f t="shared" si="35"/>
        <v>11</v>
      </c>
      <c r="S61" s="9"/>
      <c r="T61" s="11">
        <f t="shared" si="36"/>
        <v>0.2</v>
      </c>
      <c r="U61" s="11">
        <f t="shared" si="37"/>
        <v>0.2</v>
      </c>
    </row>
    <row r="62" spans="1:21" x14ac:dyDescent="0.3">
      <c r="A62" s="10" t="s">
        <v>48</v>
      </c>
      <c r="B62" s="10"/>
      <c r="C62" s="10">
        <f t="shared" ref="C62:R62" si="38">SUM(C37:C61)</f>
        <v>179</v>
      </c>
      <c r="D62" s="10">
        <f t="shared" si="38"/>
        <v>102</v>
      </c>
      <c r="E62" s="10">
        <f t="shared" si="38"/>
        <v>88</v>
      </c>
      <c r="F62" s="10">
        <f t="shared" si="38"/>
        <v>3</v>
      </c>
      <c r="G62" s="10">
        <f t="shared" si="38"/>
        <v>3</v>
      </c>
      <c r="H62" s="10">
        <f t="shared" si="38"/>
        <v>1</v>
      </c>
      <c r="I62" s="10">
        <f t="shared" si="38"/>
        <v>70</v>
      </c>
      <c r="J62" s="10">
        <f t="shared" si="38"/>
        <v>60</v>
      </c>
      <c r="K62" s="10">
        <f t="shared" si="38"/>
        <v>61</v>
      </c>
      <c r="L62" s="10">
        <f t="shared" si="38"/>
        <v>27</v>
      </c>
      <c r="M62" s="10">
        <f t="shared" si="38"/>
        <v>20</v>
      </c>
      <c r="N62" s="10">
        <f t="shared" si="38"/>
        <v>28</v>
      </c>
      <c r="O62" s="10">
        <f t="shared" si="38"/>
        <v>24</v>
      </c>
      <c r="P62" s="10">
        <f t="shared" si="38"/>
        <v>0</v>
      </c>
      <c r="Q62" s="10">
        <f t="shared" si="38"/>
        <v>100</v>
      </c>
      <c r="R62" s="10">
        <f t="shared" si="38"/>
        <v>312</v>
      </c>
      <c r="S62" s="10"/>
      <c r="T62" s="12">
        <f t="shared" si="36"/>
        <v>0.49162011173184356</v>
      </c>
      <c r="U62" s="12">
        <f t="shared" si="37"/>
        <v>0.55865921787709494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Luis Garcia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61</v>
      </c>
      <c r="K66" s="19">
        <v>1</v>
      </c>
      <c r="L66" s="19">
        <v>4</v>
      </c>
      <c r="M66" s="19">
        <v>6</v>
      </c>
      <c r="N66" s="19">
        <v>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1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3</v>
      </c>
      <c r="CT66" s="9">
        <f t="shared" ref="CT66:CT90" si="44">INT(CS66/3)+MOD(CS66,3)/10</f>
        <v>1</v>
      </c>
      <c r="CU66" s="9">
        <f t="shared" ref="CU66:CU90" si="45">F66+L66+R66+X66+AD66+AJ66+AP66+AV66+BB66+BH66+BN66+BT66+BZ66+CF66+CL66</f>
        <v>4</v>
      </c>
      <c r="CV66" s="9">
        <f t="shared" ref="CV66:CV90" si="46">G66+M66+S66+Y66+AE66+AK66+AQ66+AW66+BC66+BI66+BO66+BU66+CA66+CG66+CM66</f>
        <v>6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36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Luis Rodriguez</v>
      </c>
      <c r="B67" s="9">
        <f t="shared" si="39"/>
        <v>2</v>
      </c>
      <c r="C67" s="19">
        <v>1</v>
      </c>
      <c r="D67" s="19" t="s">
        <v>61</v>
      </c>
      <c r="E67" s="19">
        <v>3</v>
      </c>
      <c r="F67" s="19">
        <v>0</v>
      </c>
      <c r="G67" s="19">
        <v>5</v>
      </c>
      <c r="H67" s="19">
        <v>1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0</v>
      </c>
      <c r="CR67" s="9">
        <f t="shared" si="42"/>
        <v>1</v>
      </c>
      <c r="CS67" s="9">
        <f t="shared" si="43"/>
        <v>9</v>
      </c>
      <c r="CT67" s="9">
        <f t="shared" si="44"/>
        <v>3</v>
      </c>
      <c r="CU67" s="9">
        <f t="shared" si="45"/>
        <v>0</v>
      </c>
      <c r="CV67" s="9">
        <f t="shared" si="46"/>
        <v>5</v>
      </c>
      <c r="CW67" s="9">
        <f t="shared" si="47"/>
        <v>1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Luis Martinez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2.1</v>
      </c>
      <c r="L68" s="19">
        <v>0</v>
      </c>
      <c r="M68" s="19">
        <v>4</v>
      </c>
      <c r="N68" s="19">
        <v>3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7.0000000000000009</v>
      </c>
      <c r="CT68" s="9">
        <f t="shared" si="44"/>
        <v>2.1</v>
      </c>
      <c r="CU68" s="9">
        <f t="shared" si="45"/>
        <v>0</v>
      </c>
      <c r="CV68" s="9">
        <f t="shared" si="46"/>
        <v>4</v>
      </c>
      <c r="CW68" s="9">
        <f t="shared" si="47"/>
        <v>3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Luis Hernandez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0</v>
      </c>
      <c r="CQ69" s="9">
        <f t="shared" si="41"/>
        <v>0</v>
      </c>
      <c r="CR69" s="9">
        <f t="shared" si="42"/>
        <v>0</v>
      </c>
      <c r="CS69" s="9">
        <f t="shared" si="43"/>
        <v>0</v>
      </c>
      <c r="CT69" s="9">
        <f t="shared" si="44"/>
        <v>0</v>
      </c>
      <c r="CU69" s="9">
        <f t="shared" si="45"/>
        <v>0</v>
      </c>
      <c r="CV69" s="9">
        <f t="shared" si="46"/>
        <v>0</v>
      </c>
      <c r="CW69" s="9">
        <f t="shared" si="47"/>
        <v>0</v>
      </c>
      <c r="CX69" s="14">
        <f t="shared" si="48"/>
        <v>0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Luis Lopez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61</v>
      </c>
      <c r="K70" s="19">
        <v>1.1000000000000001</v>
      </c>
      <c r="L70" s="19">
        <v>0</v>
      </c>
      <c r="M70" s="19">
        <v>6</v>
      </c>
      <c r="N70" s="19">
        <v>5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0</v>
      </c>
      <c r="CR70" s="9">
        <f t="shared" si="42"/>
        <v>1</v>
      </c>
      <c r="CS70" s="9">
        <f t="shared" si="43"/>
        <v>4.0000000000000009</v>
      </c>
      <c r="CT70" s="9">
        <f t="shared" si="44"/>
        <v>1.1000000000000001</v>
      </c>
      <c r="CU70" s="9">
        <f t="shared" si="45"/>
        <v>0</v>
      </c>
      <c r="CV70" s="9">
        <f t="shared" si="46"/>
        <v>6</v>
      </c>
      <c r="CW70" s="9">
        <f t="shared" si="47"/>
        <v>5</v>
      </c>
      <c r="CX70" s="14">
        <f t="shared" si="48"/>
        <v>0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Luis Gonzalez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61</v>
      </c>
      <c r="K71" s="19">
        <v>2.2000000000000002</v>
      </c>
      <c r="L71" s="19">
        <v>4</v>
      </c>
      <c r="M71" s="19">
        <v>4</v>
      </c>
      <c r="N71" s="19">
        <v>0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0</v>
      </c>
      <c r="CR71" s="9">
        <f t="shared" si="42"/>
        <v>1</v>
      </c>
      <c r="CS71" s="9">
        <f t="shared" si="43"/>
        <v>8.0000000000000018</v>
      </c>
      <c r="CT71" s="9">
        <f t="shared" si="44"/>
        <v>2.2000000000000002</v>
      </c>
      <c r="CU71" s="9">
        <f t="shared" si="45"/>
        <v>4</v>
      </c>
      <c r="CV71" s="9">
        <f t="shared" si="46"/>
        <v>4</v>
      </c>
      <c r="CW71" s="9">
        <f t="shared" si="47"/>
        <v>0</v>
      </c>
      <c r="CX71" s="14">
        <f t="shared" si="48"/>
        <v>13.499999999999996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Luis Perez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1</v>
      </c>
      <c r="J72" s="19" t="s">
        <v>61</v>
      </c>
      <c r="K72" s="19">
        <v>3</v>
      </c>
      <c r="L72" s="19">
        <v>3</v>
      </c>
      <c r="M72" s="19">
        <v>1</v>
      </c>
      <c r="N72" s="19">
        <v>1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0</v>
      </c>
      <c r="CR72" s="9">
        <f t="shared" si="42"/>
        <v>1</v>
      </c>
      <c r="CS72" s="9">
        <f t="shared" si="43"/>
        <v>9</v>
      </c>
      <c r="CT72" s="9">
        <f t="shared" si="44"/>
        <v>3</v>
      </c>
      <c r="CU72" s="9">
        <f t="shared" si="45"/>
        <v>3</v>
      </c>
      <c r="CV72" s="9">
        <f t="shared" si="46"/>
        <v>1</v>
      </c>
      <c r="CW72" s="9">
        <f t="shared" si="47"/>
        <v>1</v>
      </c>
      <c r="CX72" s="14">
        <f t="shared" si="48"/>
        <v>9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Luis Sanchez</v>
      </c>
      <c r="B73" s="9">
        <f t="shared" si="39"/>
        <v>8</v>
      </c>
      <c r="C73" s="19">
        <v>1</v>
      </c>
      <c r="D73" s="19" t="s">
        <v>62</v>
      </c>
      <c r="E73" s="19">
        <v>2</v>
      </c>
      <c r="F73" s="19">
        <v>0</v>
      </c>
      <c r="G73" s="19">
        <v>6</v>
      </c>
      <c r="H73" s="19">
        <v>0</v>
      </c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6</v>
      </c>
      <c r="CT73" s="9">
        <f t="shared" si="44"/>
        <v>2</v>
      </c>
      <c r="CU73" s="9">
        <f t="shared" si="45"/>
        <v>0</v>
      </c>
      <c r="CV73" s="9">
        <f t="shared" si="46"/>
        <v>6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Luis Ramirez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0</v>
      </c>
      <c r="CQ74" s="9">
        <f t="shared" si="41"/>
        <v>0</v>
      </c>
      <c r="CR74" s="9">
        <f t="shared" si="42"/>
        <v>0</v>
      </c>
      <c r="CS74" s="9">
        <f t="shared" si="43"/>
        <v>0</v>
      </c>
      <c r="CT74" s="9">
        <f t="shared" si="44"/>
        <v>0</v>
      </c>
      <c r="CU74" s="9">
        <f t="shared" si="45"/>
        <v>0</v>
      </c>
      <c r="CV74" s="9">
        <f t="shared" si="46"/>
        <v>0</v>
      </c>
      <c r="CW74" s="9">
        <f t="shared" si="47"/>
        <v>0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Luis Torres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Luis Flores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61</v>
      </c>
      <c r="K76" s="19">
        <v>2</v>
      </c>
      <c r="L76" s="19">
        <v>2</v>
      </c>
      <c r="M76" s="19">
        <v>2</v>
      </c>
      <c r="N76" s="19">
        <v>2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6</v>
      </c>
      <c r="CT76" s="9">
        <f t="shared" si="44"/>
        <v>2</v>
      </c>
      <c r="CU76" s="9">
        <f t="shared" si="45"/>
        <v>2</v>
      </c>
      <c r="CV76" s="9">
        <f t="shared" si="46"/>
        <v>2</v>
      </c>
      <c r="CW76" s="9">
        <f t="shared" si="47"/>
        <v>2</v>
      </c>
      <c r="CX76" s="14">
        <f t="shared" si="48"/>
        <v>9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Luis Rivera</v>
      </c>
      <c r="B77" s="9">
        <f t="shared" si="39"/>
        <v>12</v>
      </c>
      <c r="C77" s="19">
        <v>1</v>
      </c>
      <c r="D77" s="19" t="s">
        <v>62</v>
      </c>
      <c r="E77" s="19">
        <v>1.2</v>
      </c>
      <c r="F77" s="19">
        <v>4</v>
      </c>
      <c r="G77" s="19">
        <v>4</v>
      </c>
      <c r="H77" s="19">
        <v>4</v>
      </c>
      <c r="I77" s="19">
        <v>1</v>
      </c>
      <c r="J77" s="19" t="s">
        <v>61</v>
      </c>
      <c r="K77" s="19">
        <v>3</v>
      </c>
      <c r="L77" s="19">
        <v>3</v>
      </c>
      <c r="M77" s="19">
        <v>5</v>
      </c>
      <c r="N77" s="19">
        <v>3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2</v>
      </c>
      <c r="CQ77" s="9">
        <f t="shared" si="41"/>
        <v>1</v>
      </c>
      <c r="CR77" s="9">
        <f t="shared" si="42"/>
        <v>1</v>
      </c>
      <c r="CS77" s="9">
        <f t="shared" si="43"/>
        <v>14</v>
      </c>
      <c r="CT77" s="9">
        <f t="shared" si="44"/>
        <v>4.2</v>
      </c>
      <c r="CU77" s="9">
        <f t="shared" si="45"/>
        <v>7</v>
      </c>
      <c r="CV77" s="9">
        <f t="shared" si="46"/>
        <v>9</v>
      </c>
      <c r="CW77" s="9">
        <f t="shared" si="47"/>
        <v>7</v>
      </c>
      <c r="CX77" s="14">
        <f t="shared" si="48"/>
        <v>13.5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Luis Gomez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61</v>
      </c>
      <c r="K78" s="19">
        <v>1</v>
      </c>
      <c r="L78" s="19">
        <v>0</v>
      </c>
      <c r="M78" s="19">
        <v>2</v>
      </c>
      <c r="N78" s="19">
        <v>1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3</v>
      </c>
      <c r="CT78" s="9">
        <f t="shared" si="44"/>
        <v>1</v>
      </c>
      <c r="CU78" s="9">
        <f t="shared" si="45"/>
        <v>0</v>
      </c>
      <c r="CV78" s="9">
        <f t="shared" si="46"/>
        <v>2</v>
      </c>
      <c r="CW78" s="9">
        <f t="shared" si="47"/>
        <v>1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Luis Diaz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Luis Reyes</v>
      </c>
      <c r="B80" s="9">
        <f t="shared" si="39"/>
        <v>15</v>
      </c>
      <c r="C80" s="19">
        <v>1</v>
      </c>
      <c r="D80" s="19" t="s">
        <v>61</v>
      </c>
      <c r="E80" s="19">
        <v>3</v>
      </c>
      <c r="F80" s="19">
        <v>0</v>
      </c>
      <c r="G80" s="19">
        <v>6</v>
      </c>
      <c r="H80" s="19">
        <v>5</v>
      </c>
      <c r="I80" s="19">
        <v>1</v>
      </c>
      <c r="J80" s="19" t="s">
        <v>62</v>
      </c>
      <c r="K80" s="19">
        <v>3</v>
      </c>
      <c r="L80" s="19">
        <v>3</v>
      </c>
      <c r="M80" s="19">
        <v>6</v>
      </c>
      <c r="N80" s="19">
        <v>3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2</v>
      </c>
      <c r="CQ80" s="9">
        <f t="shared" si="41"/>
        <v>1</v>
      </c>
      <c r="CR80" s="9">
        <f t="shared" si="42"/>
        <v>1</v>
      </c>
      <c r="CS80" s="9">
        <f t="shared" si="43"/>
        <v>18</v>
      </c>
      <c r="CT80" s="9">
        <f t="shared" si="44"/>
        <v>6</v>
      </c>
      <c r="CU80" s="9">
        <f t="shared" si="45"/>
        <v>3</v>
      </c>
      <c r="CV80" s="9">
        <f t="shared" si="46"/>
        <v>12</v>
      </c>
      <c r="CW80" s="9">
        <f t="shared" si="47"/>
        <v>8</v>
      </c>
      <c r="CX80" s="14">
        <f t="shared" si="48"/>
        <v>4.5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Luis Morales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61</v>
      </c>
      <c r="K81" s="19">
        <v>1.1000000000000001</v>
      </c>
      <c r="L81" s="19">
        <v>0</v>
      </c>
      <c r="M81" s="19">
        <v>4</v>
      </c>
      <c r="N81" s="19">
        <v>1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4.0000000000000009</v>
      </c>
      <c r="CT81" s="9">
        <f t="shared" si="44"/>
        <v>1.1000000000000001</v>
      </c>
      <c r="CU81" s="9">
        <f t="shared" si="45"/>
        <v>0</v>
      </c>
      <c r="CV81" s="9">
        <f t="shared" si="46"/>
        <v>4</v>
      </c>
      <c r="CW81" s="9">
        <f t="shared" si="47"/>
        <v>1</v>
      </c>
      <c r="CX81" s="14">
        <f t="shared" si="48"/>
        <v>0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Luis Cruz</v>
      </c>
      <c r="B82" s="9">
        <f t="shared" si="39"/>
        <v>17</v>
      </c>
      <c r="C82" s="19">
        <v>1</v>
      </c>
      <c r="D82" s="19" t="s">
        <v>62</v>
      </c>
      <c r="E82" s="19">
        <v>2</v>
      </c>
      <c r="F82" s="19">
        <v>3</v>
      </c>
      <c r="G82" s="19">
        <v>4</v>
      </c>
      <c r="H82" s="19">
        <v>3</v>
      </c>
      <c r="I82" s="19">
        <v>1</v>
      </c>
      <c r="J82" s="19" t="s">
        <v>62</v>
      </c>
      <c r="K82" s="19">
        <v>3</v>
      </c>
      <c r="L82" s="19">
        <v>4</v>
      </c>
      <c r="M82" s="19">
        <v>5</v>
      </c>
      <c r="N82" s="19">
        <v>5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2</v>
      </c>
      <c r="CQ82" s="9">
        <f t="shared" si="41"/>
        <v>2</v>
      </c>
      <c r="CR82" s="9">
        <f t="shared" si="42"/>
        <v>0</v>
      </c>
      <c r="CS82" s="9">
        <f t="shared" si="43"/>
        <v>15</v>
      </c>
      <c r="CT82" s="9">
        <f t="shared" si="44"/>
        <v>5</v>
      </c>
      <c r="CU82" s="9">
        <f t="shared" si="45"/>
        <v>7</v>
      </c>
      <c r="CV82" s="9">
        <f t="shared" si="46"/>
        <v>9</v>
      </c>
      <c r="CW82" s="9">
        <f t="shared" si="47"/>
        <v>8</v>
      </c>
      <c r="CX82" s="14">
        <f t="shared" si="48"/>
        <v>12.6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Luis Ortiz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1</v>
      </c>
      <c r="J83" s="19" t="s">
        <v>61</v>
      </c>
      <c r="K83" s="19">
        <v>2.2000000000000002</v>
      </c>
      <c r="L83" s="19">
        <v>4</v>
      </c>
      <c r="M83" s="19">
        <v>1</v>
      </c>
      <c r="N83" s="19">
        <v>2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0</v>
      </c>
      <c r="CR83" s="9">
        <f t="shared" si="42"/>
        <v>1</v>
      </c>
      <c r="CS83" s="9">
        <f t="shared" si="43"/>
        <v>8.0000000000000018</v>
      </c>
      <c r="CT83" s="9">
        <f t="shared" si="44"/>
        <v>2.2000000000000002</v>
      </c>
      <c r="CU83" s="9">
        <f t="shared" si="45"/>
        <v>4</v>
      </c>
      <c r="CV83" s="9">
        <f t="shared" si="46"/>
        <v>1</v>
      </c>
      <c r="CW83" s="9">
        <f t="shared" si="47"/>
        <v>2</v>
      </c>
      <c r="CX83" s="14">
        <f t="shared" si="48"/>
        <v>13.499999999999996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Luis Gutierrez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0</v>
      </c>
      <c r="CQ84" s="9">
        <f t="shared" si="41"/>
        <v>0</v>
      </c>
      <c r="CR84" s="9">
        <f t="shared" si="42"/>
        <v>0</v>
      </c>
      <c r="CS84" s="9">
        <f t="shared" si="43"/>
        <v>0</v>
      </c>
      <c r="CT84" s="9">
        <f t="shared" si="44"/>
        <v>0</v>
      </c>
      <c r="CU84" s="9">
        <f t="shared" si="45"/>
        <v>0</v>
      </c>
      <c r="CV84" s="9">
        <f t="shared" si="46"/>
        <v>0</v>
      </c>
      <c r="CW84" s="9">
        <f t="shared" si="47"/>
        <v>0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Luis Castillo</v>
      </c>
      <c r="B85" s="9">
        <f t="shared" si="39"/>
        <v>20</v>
      </c>
      <c r="C85" s="19">
        <v>1</v>
      </c>
      <c r="D85" s="19" t="s">
        <v>62</v>
      </c>
      <c r="E85" s="19">
        <v>2.2000000000000002</v>
      </c>
      <c r="F85" s="19">
        <v>0</v>
      </c>
      <c r="G85" s="19">
        <v>6</v>
      </c>
      <c r="H85" s="19">
        <v>5</v>
      </c>
      <c r="I85" s="19">
        <v>1</v>
      </c>
      <c r="J85" s="19" t="s">
        <v>61</v>
      </c>
      <c r="K85" s="19">
        <v>1.2</v>
      </c>
      <c r="L85" s="19">
        <v>0</v>
      </c>
      <c r="M85" s="19">
        <v>1</v>
      </c>
      <c r="N85" s="19">
        <v>4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2</v>
      </c>
      <c r="CQ85" s="9">
        <f t="shared" si="41"/>
        <v>1</v>
      </c>
      <c r="CR85" s="9">
        <f t="shared" si="42"/>
        <v>1</v>
      </c>
      <c r="CS85" s="9">
        <f t="shared" si="43"/>
        <v>13.000000000000002</v>
      </c>
      <c r="CT85" s="9">
        <f t="shared" si="44"/>
        <v>4.1000000000000005</v>
      </c>
      <c r="CU85" s="9">
        <f t="shared" si="45"/>
        <v>0</v>
      </c>
      <c r="CV85" s="9">
        <f t="shared" si="46"/>
        <v>7</v>
      </c>
      <c r="CW85" s="9">
        <f t="shared" si="47"/>
        <v>9</v>
      </c>
      <c r="CX85" s="14">
        <f t="shared" si="48"/>
        <v>0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Carlos Garcia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1</v>
      </c>
      <c r="J86" s="19" t="s">
        <v>62</v>
      </c>
      <c r="K86" s="19">
        <v>1</v>
      </c>
      <c r="L86" s="19">
        <v>2</v>
      </c>
      <c r="M86" s="19">
        <v>5</v>
      </c>
      <c r="N86" s="19">
        <v>4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1</v>
      </c>
      <c r="CR86" s="9">
        <f t="shared" si="42"/>
        <v>0</v>
      </c>
      <c r="CS86" s="9">
        <f t="shared" si="43"/>
        <v>3</v>
      </c>
      <c r="CT86" s="9">
        <f t="shared" si="44"/>
        <v>1</v>
      </c>
      <c r="CU86" s="9">
        <f t="shared" si="45"/>
        <v>2</v>
      </c>
      <c r="CV86" s="9">
        <f t="shared" si="46"/>
        <v>5</v>
      </c>
      <c r="CW86" s="9">
        <f t="shared" si="47"/>
        <v>4</v>
      </c>
      <c r="CX86" s="14">
        <f t="shared" si="48"/>
        <v>18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Carlos Rodriguez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1</v>
      </c>
      <c r="J87" s="19" t="s">
        <v>61</v>
      </c>
      <c r="K87" s="19">
        <v>2.1</v>
      </c>
      <c r="L87" s="19">
        <v>4</v>
      </c>
      <c r="M87" s="19">
        <v>4</v>
      </c>
      <c r="N87" s="19">
        <v>4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0</v>
      </c>
      <c r="CR87" s="9">
        <f t="shared" si="42"/>
        <v>1</v>
      </c>
      <c r="CS87" s="9">
        <f t="shared" si="43"/>
        <v>7.0000000000000009</v>
      </c>
      <c r="CT87" s="9">
        <f t="shared" si="44"/>
        <v>2.1</v>
      </c>
      <c r="CU87" s="9">
        <f t="shared" si="45"/>
        <v>4</v>
      </c>
      <c r="CV87" s="9">
        <f t="shared" si="46"/>
        <v>4</v>
      </c>
      <c r="CW87" s="9">
        <f t="shared" si="47"/>
        <v>4</v>
      </c>
      <c r="CX87" s="14">
        <f t="shared" si="48"/>
        <v>15.428571428571427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Carlos Martinez</v>
      </c>
      <c r="B88" s="9">
        <f t="shared" si="39"/>
        <v>23</v>
      </c>
      <c r="C88" s="19">
        <v>1</v>
      </c>
      <c r="D88" s="19" t="s">
        <v>61</v>
      </c>
      <c r="E88" s="19">
        <v>2.1</v>
      </c>
      <c r="F88" s="19">
        <v>2</v>
      </c>
      <c r="G88" s="19">
        <v>2</v>
      </c>
      <c r="H88" s="19">
        <v>2</v>
      </c>
      <c r="I88" s="19">
        <v>1</v>
      </c>
      <c r="J88" s="19" t="s">
        <v>61</v>
      </c>
      <c r="K88" s="19">
        <v>1</v>
      </c>
      <c r="L88" s="19">
        <v>2</v>
      </c>
      <c r="M88" s="19">
        <v>4</v>
      </c>
      <c r="N88" s="19">
        <v>2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2</v>
      </c>
      <c r="CQ88" s="9">
        <f t="shared" si="41"/>
        <v>0</v>
      </c>
      <c r="CR88" s="9">
        <f t="shared" si="42"/>
        <v>2</v>
      </c>
      <c r="CS88" s="9">
        <f t="shared" si="43"/>
        <v>10</v>
      </c>
      <c r="CT88" s="9">
        <f t="shared" si="44"/>
        <v>3.1</v>
      </c>
      <c r="CU88" s="9">
        <f t="shared" si="45"/>
        <v>4</v>
      </c>
      <c r="CV88" s="9">
        <f t="shared" si="46"/>
        <v>6</v>
      </c>
      <c r="CW88" s="9">
        <f t="shared" si="47"/>
        <v>4</v>
      </c>
      <c r="CX88" s="14">
        <f t="shared" si="48"/>
        <v>10.8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Carlos Hernandez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Carlos Lopez</v>
      </c>
      <c r="B90" s="9">
        <f t="shared" si="39"/>
        <v>25</v>
      </c>
      <c r="C90" s="19">
        <v>1</v>
      </c>
      <c r="D90" s="19" t="s">
        <v>61</v>
      </c>
      <c r="E90" s="19">
        <v>1.2</v>
      </c>
      <c r="F90" s="19">
        <v>0</v>
      </c>
      <c r="G90" s="19">
        <v>6</v>
      </c>
      <c r="H90" s="19">
        <v>5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5</v>
      </c>
      <c r="CT90" s="9">
        <f t="shared" si="44"/>
        <v>1.2</v>
      </c>
      <c r="CU90" s="9">
        <f t="shared" si="45"/>
        <v>0</v>
      </c>
      <c r="CV90" s="9">
        <f t="shared" si="46"/>
        <v>6</v>
      </c>
      <c r="CW90" s="9">
        <f t="shared" si="47"/>
        <v>5</v>
      </c>
      <c r="CX90" s="14">
        <f t="shared" si="48"/>
        <v>0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24</v>
      </c>
      <c r="CQ91" s="10">
        <f t="shared" si="49"/>
        <v>8</v>
      </c>
      <c r="CR91" s="10">
        <f t="shared" si="49"/>
        <v>16</v>
      </c>
      <c r="CS91" s="10">
        <f t="shared" si="49"/>
        <v>152</v>
      </c>
      <c r="CT91" s="10">
        <f t="shared" si="49"/>
        <v>47.400000000000013</v>
      </c>
      <c r="CU91" s="10">
        <f t="shared" si="49"/>
        <v>44</v>
      </c>
      <c r="CV91" s="10">
        <f t="shared" si="49"/>
        <v>99</v>
      </c>
      <c r="CW91" s="10">
        <f t="shared" si="49"/>
        <v>65</v>
      </c>
      <c r="CX91" s="10">
        <f t="shared" si="49"/>
        <v>155.82857142857142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67</v>
      </c>
      <c r="C96" s="19">
        <v>3</v>
      </c>
      <c r="D96" s="19">
        <v>3</v>
      </c>
    </row>
    <row r="97" spans="1:7" x14ac:dyDescent="0.3">
      <c r="A97" s="9">
        <v>2</v>
      </c>
      <c r="B97" s="19" t="s">
        <v>62</v>
      </c>
      <c r="C97" s="19">
        <v>4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0</v>
      </c>
      <c r="E111" s="10">
        <f>COUNTIF(B96:B110,"E")</f>
        <v>1</v>
      </c>
      <c r="F111" s="10">
        <f>SUM(C96:C110)</f>
        <v>7</v>
      </c>
      <c r="G111" s="10">
        <f>SUM(D96:D110)</f>
        <v>6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69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70</v>
      </c>
      <c r="B8" s="19">
        <v>1</v>
      </c>
      <c r="C8" s="19">
        <v>4</v>
      </c>
      <c r="D8" s="19">
        <v>0</v>
      </c>
      <c r="E8" s="19">
        <v>1</v>
      </c>
      <c r="F8" s="19">
        <v>0</v>
      </c>
      <c r="G8" s="19">
        <v>0</v>
      </c>
      <c r="H8" s="19">
        <v>0</v>
      </c>
      <c r="I8" s="19">
        <v>0</v>
      </c>
      <c r="J8" s="19">
        <v>2</v>
      </c>
      <c r="K8" s="19">
        <v>1</v>
      </c>
      <c r="L8" s="19">
        <v>1</v>
      </c>
      <c r="M8" s="19">
        <v>0</v>
      </c>
      <c r="N8" s="19">
        <v>0</v>
      </c>
      <c r="O8" s="19">
        <v>1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6</v>
      </c>
      <c r="S8" s="9"/>
      <c r="T8" s="19">
        <v>3</v>
      </c>
      <c r="U8" s="19">
        <v>1</v>
      </c>
      <c r="V8" s="19">
        <v>3</v>
      </c>
      <c r="W8" s="19">
        <v>0</v>
      </c>
      <c r="X8" s="19">
        <v>0</v>
      </c>
      <c r="Y8" s="19">
        <v>0</v>
      </c>
      <c r="Z8" s="19">
        <v>1</v>
      </c>
      <c r="AA8" s="19">
        <v>1</v>
      </c>
      <c r="AB8" s="19">
        <v>1</v>
      </c>
      <c r="AC8" s="19">
        <v>1</v>
      </c>
      <c r="AD8" s="19">
        <v>0</v>
      </c>
      <c r="AE8" s="19">
        <v>1</v>
      </c>
      <c r="AF8" s="19">
        <v>1</v>
      </c>
      <c r="AG8" s="19">
        <v>0</v>
      </c>
      <c r="AH8" s="9">
        <f t="shared" ref="AH8:AH32" si="2">(V8-(W8+X8+Y8))+(W8*2)+(X8*3)+(Y8*4)</f>
        <v>3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71</v>
      </c>
      <c r="B9" s="19">
        <v>2</v>
      </c>
      <c r="C9" s="19">
        <v>3</v>
      </c>
      <c r="D9" s="19">
        <v>0</v>
      </c>
      <c r="E9" s="19">
        <v>1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1</v>
      </c>
      <c r="M9" s="19">
        <v>1</v>
      </c>
      <c r="N9" s="19">
        <v>1</v>
      </c>
      <c r="O9" s="19">
        <v>1</v>
      </c>
      <c r="P9" s="19">
        <v>0</v>
      </c>
      <c r="Q9" s="9">
        <f t="shared" si="0"/>
        <v>1</v>
      </c>
      <c r="R9" s="9">
        <f t="shared" si="1"/>
        <v>6</v>
      </c>
      <c r="S9" s="9"/>
      <c r="T9" s="19">
        <v>4</v>
      </c>
      <c r="U9" s="19">
        <v>2</v>
      </c>
      <c r="V9" s="19">
        <v>2</v>
      </c>
      <c r="W9" s="19">
        <v>0</v>
      </c>
      <c r="X9" s="19">
        <v>0</v>
      </c>
      <c r="Y9" s="19">
        <v>1</v>
      </c>
      <c r="Z9" s="19">
        <v>3</v>
      </c>
      <c r="AA9" s="19">
        <v>2</v>
      </c>
      <c r="AB9" s="19">
        <v>1</v>
      </c>
      <c r="AC9" s="19">
        <v>1</v>
      </c>
      <c r="AD9" s="19">
        <v>1</v>
      </c>
      <c r="AE9" s="19">
        <v>1</v>
      </c>
      <c r="AF9" s="19">
        <v>0</v>
      </c>
      <c r="AG9" s="19">
        <v>0</v>
      </c>
      <c r="AH9" s="9">
        <f t="shared" si="2"/>
        <v>5</v>
      </c>
      <c r="AI9" s="9">
        <f t="shared" si="3"/>
        <v>7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72</v>
      </c>
      <c r="B10" s="19">
        <v>3</v>
      </c>
      <c r="C10" s="19">
        <v>5</v>
      </c>
      <c r="D10" s="19">
        <v>3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2</v>
      </c>
      <c r="K10" s="19">
        <v>1</v>
      </c>
      <c r="L10" s="19">
        <v>0</v>
      </c>
      <c r="M10" s="19">
        <v>1</v>
      </c>
      <c r="N10" s="19">
        <v>1</v>
      </c>
      <c r="O10" s="19">
        <v>1</v>
      </c>
      <c r="P10" s="19">
        <v>0</v>
      </c>
      <c r="Q10" s="9">
        <f t="shared" si="0"/>
        <v>0</v>
      </c>
      <c r="R10" s="9">
        <f t="shared" si="1"/>
        <v>9</v>
      </c>
      <c r="S10" s="9"/>
      <c r="T10" s="19">
        <v>2</v>
      </c>
      <c r="U10" s="19">
        <v>2</v>
      </c>
      <c r="V10" s="19">
        <v>1</v>
      </c>
      <c r="W10" s="19">
        <v>1</v>
      </c>
      <c r="X10" s="19">
        <v>0</v>
      </c>
      <c r="Y10" s="19">
        <v>0</v>
      </c>
      <c r="Z10" s="19">
        <v>2</v>
      </c>
      <c r="AA10" s="19">
        <v>2</v>
      </c>
      <c r="AB10" s="19">
        <v>2</v>
      </c>
      <c r="AC10" s="19">
        <v>0</v>
      </c>
      <c r="AD10" s="19">
        <v>0</v>
      </c>
      <c r="AE10" s="19">
        <v>1</v>
      </c>
      <c r="AF10" s="19">
        <v>1</v>
      </c>
      <c r="AG10" s="19">
        <v>0</v>
      </c>
      <c r="AH10" s="9">
        <f t="shared" si="2"/>
        <v>2</v>
      </c>
      <c r="AI10" s="9">
        <f t="shared" si="3"/>
        <v>6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73</v>
      </c>
      <c r="B11" s="19">
        <v>4</v>
      </c>
      <c r="C11" s="19">
        <v>3</v>
      </c>
      <c r="D11" s="19">
        <v>1</v>
      </c>
      <c r="E11" s="19">
        <v>0</v>
      </c>
      <c r="F11" s="19">
        <v>0</v>
      </c>
      <c r="G11" s="19">
        <v>0</v>
      </c>
      <c r="H11" s="19">
        <v>0</v>
      </c>
      <c r="I11" s="19">
        <v>1</v>
      </c>
      <c r="J11" s="19">
        <v>1</v>
      </c>
      <c r="K11" s="19">
        <v>2</v>
      </c>
      <c r="L11" s="19">
        <v>0</v>
      </c>
      <c r="M11" s="19">
        <v>0</v>
      </c>
      <c r="N11" s="19">
        <v>1</v>
      </c>
      <c r="O11" s="19">
        <v>1</v>
      </c>
      <c r="P11" s="19">
        <v>0</v>
      </c>
      <c r="Q11" s="9">
        <f t="shared" si="0"/>
        <v>0</v>
      </c>
      <c r="R11" s="9">
        <f t="shared" si="1"/>
        <v>7</v>
      </c>
      <c r="S11" s="9"/>
      <c r="T11" s="19">
        <v>4</v>
      </c>
      <c r="U11" s="19">
        <v>3</v>
      </c>
      <c r="V11" s="19">
        <v>3</v>
      </c>
      <c r="W11" s="19">
        <v>0</v>
      </c>
      <c r="X11" s="19">
        <v>0</v>
      </c>
      <c r="Y11" s="19">
        <v>1</v>
      </c>
      <c r="Z11" s="19">
        <v>4</v>
      </c>
      <c r="AA11" s="19">
        <v>1</v>
      </c>
      <c r="AB11" s="19">
        <v>2</v>
      </c>
      <c r="AC11" s="19">
        <v>0</v>
      </c>
      <c r="AD11" s="19">
        <v>0</v>
      </c>
      <c r="AE11" s="19">
        <v>0</v>
      </c>
      <c r="AF11" s="19">
        <v>1</v>
      </c>
      <c r="AG11" s="19">
        <v>0</v>
      </c>
      <c r="AH11" s="9">
        <f t="shared" si="2"/>
        <v>6</v>
      </c>
      <c r="AI11" s="9">
        <f t="shared" si="3"/>
        <v>7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74</v>
      </c>
      <c r="B12" s="19">
        <v>5</v>
      </c>
      <c r="C12" s="19">
        <v>5</v>
      </c>
      <c r="D12" s="19">
        <v>1</v>
      </c>
      <c r="E12" s="19">
        <v>3</v>
      </c>
      <c r="F12" s="19">
        <v>0</v>
      </c>
      <c r="G12" s="19">
        <v>0</v>
      </c>
      <c r="H12" s="19">
        <v>0</v>
      </c>
      <c r="I12" s="19">
        <v>4</v>
      </c>
      <c r="J12" s="19">
        <v>0</v>
      </c>
      <c r="K12" s="19">
        <v>0</v>
      </c>
      <c r="L12" s="19">
        <v>0</v>
      </c>
      <c r="M12" s="19">
        <v>1</v>
      </c>
      <c r="N12" s="19">
        <v>0</v>
      </c>
      <c r="O12" s="19">
        <v>0</v>
      </c>
      <c r="P12" s="19">
        <v>0</v>
      </c>
      <c r="Q12" s="9">
        <f t="shared" si="0"/>
        <v>3</v>
      </c>
      <c r="R12" s="9">
        <f t="shared" si="1"/>
        <v>6</v>
      </c>
      <c r="S12" s="9"/>
      <c r="T12" s="19">
        <v>5</v>
      </c>
      <c r="U12" s="19">
        <v>5</v>
      </c>
      <c r="V12" s="19">
        <v>3</v>
      </c>
      <c r="W12" s="19">
        <v>0</v>
      </c>
      <c r="X12" s="19">
        <v>1</v>
      </c>
      <c r="Y12" s="19">
        <v>0</v>
      </c>
      <c r="Z12" s="19">
        <v>0</v>
      </c>
      <c r="AA12" s="19">
        <v>1</v>
      </c>
      <c r="AB12" s="19">
        <v>0</v>
      </c>
      <c r="AC12" s="19">
        <v>0</v>
      </c>
      <c r="AD12" s="19">
        <v>0</v>
      </c>
      <c r="AE12" s="19">
        <v>0</v>
      </c>
      <c r="AF12" s="19">
        <v>1</v>
      </c>
      <c r="AG12" s="19">
        <v>0</v>
      </c>
      <c r="AH12" s="9">
        <f t="shared" si="2"/>
        <v>5</v>
      </c>
      <c r="AI12" s="9">
        <f t="shared" si="3"/>
        <v>6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75</v>
      </c>
      <c r="B13" s="19">
        <v>6</v>
      </c>
      <c r="C13" s="19">
        <v>4</v>
      </c>
      <c r="D13" s="19">
        <v>1</v>
      </c>
      <c r="E13" s="19">
        <v>0</v>
      </c>
      <c r="F13" s="19">
        <v>0</v>
      </c>
      <c r="G13" s="19">
        <v>0</v>
      </c>
      <c r="H13" s="19">
        <v>0</v>
      </c>
      <c r="I13" s="19">
        <v>1</v>
      </c>
      <c r="J13" s="19">
        <v>2</v>
      </c>
      <c r="K13" s="19">
        <v>2</v>
      </c>
      <c r="L13" s="19">
        <v>1</v>
      </c>
      <c r="M13" s="19">
        <v>1</v>
      </c>
      <c r="N13" s="19">
        <v>1</v>
      </c>
      <c r="O13" s="19">
        <v>1</v>
      </c>
      <c r="P13" s="19">
        <v>0</v>
      </c>
      <c r="Q13" s="9">
        <f t="shared" si="0"/>
        <v>0</v>
      </c>
      <c r="R13" s="9">
        <f t="shared" si="1"/>
        <v>9</v>
      </c>
      <c r="S13" s="9"/>
      <c r="T13" s="19">
        <v>5</v>
      </c>
      <c r="U13" s="19">
        <v>3</v>
      </c>
      <c r="V13" s="19">
        <v>0</v>
      </c>
      <c r="W13" s="19">
        <v>0</v>
      </c>
      <c r="X13" s="19">
        <v>0</v>
      </c>
      <c r="Y13" s="19">
        <v>0</v>
      </c>
      <c r="Z13" s="19">
        <v>1</v>
      </c>
      <c r="AA13" s="19">
        <v>0</v>
      </c>
      <c r="AB13" s="19">
        <v>0</v>
      </c>
      <c r="AC13" s="19">
        <v>0</v>
      </c>
      <c r="AD13" s="19">
        <v>0</v>
      </c>
      <c r="AE13" s="19">
        <v>1</v>
      </c>
      <c r="AF13" s="19">
        <v>1</v>
      </c>
      <c r="AG13" s="19">
        <v>0</v>
      </c>
      <c r="AH13" s="9">
        <f t="shared" si="2"/>
        <v>0</v>
      </c>
      <c r="AI13" s="9">
        <f t="shared" si="3"/>
        <v>7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76</v>
      </c>
      <c r="B14" s="19">
        <v>7</v>
      </c>
      <c r="C14" s="19">
        <v>5</v>
      </c>
      <c r="D14" s="19">
        <v>4</v>
      </c>
      <c r="E14" s="19">
        <v>4</v>
      </c>
      <c r="F14" s="19">
        <v>0</v>
      </c>
      <c r="G14" s="19">
        <v>0</v>
      </c>
      <c r="H14" s="19">
        <v>1</v>
      </c>
      <c r="I14" s="19">
        <v>4</v>
      </c>
      <c r="J14" s="19">
        <v>0</v>
      </c>
      <c r="K14" s="19">
        <v>1</v>
      </c>
      <c r="L14" s="19">
        <v>1</v>
      </c>
      <c r="M14" s="19">
        <v>1</v>
      </c>
      <c r="N14" s="19">
        <v>0</v>
      </c>
      <c r="O14" s="19">
        <v>0</v>
      </c>
      <c r="P14" s="19">
        <v>0</v>
      </c>
      <c r="Q14" s="9">
        <f t="shared" si="0"/>
        <v>7</v>
      </c>
      <c r="R14" s="9">
        <f t="shared" si="1"/>
        <v>7</v>
      </c>
      <c r="S14" s="9"/>
      <c r="T14" s="19">
        <v>3</v>
      </c>
      <c r="U14" s="19">
        <v>2</v>
      </c>
      <c r="V14" s="19">
        <v>0</v>
      </c>
      <c r="W14" s="19">
        <v>0</v>
      </c>
      <c r="X14" s="19">
        <v>0</v>
      </c>
      <c r="Y14" s="19">
        <v>0</v>
      </c>
      <c r="Z14" s="19">
        <v>1</v>
      </c>
      <c r="AA14" s="19">
        <v>0</v>
      </c>
      <c r="AB14" s="19">
        <v>1</v>
      </c>
      <c r="AC14" s="19">
        <v>0</v>
      </c>
      <c r="AD14" s="19">
        <v>0</v>
      </c>
      <c r="AE14" s="19">
        <v>1</v>
      </c>
      <c r="AF14" s="19">
        <v>1</v>
      </c>
      <c r="AG14" s="19">
        <v>0</v>
      </c>
      <c r="AH14" s="9">
        <f t="shared" si="2"/>
        <v>0</v>
      </c>
      <c r="AI14" s="9">
        <f t="shared" si="3"/>
        <v>6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77</v>
      </c>
      <c r="B15" s="19">
        <v>8</v>
      </c>
      <c r="C15" s="19">
        <v>5</v>
      </c>
      <c r="D15" s="19">
        <v>0</v>
      </c>
      <c r="E15" s="19">
        <v>4</v>
      </c>
      <c r="F15" s="19">
        <v>0</v>
      </c>
      <c r="G15" s="19">
        <v>0</v>
      </c>
      <c r="H15" s="19">
        <v>0</v>
      </c>
      <c r="I15" s="19">
        <v>4</v>
      </c>
      <c r="J15" s="19">
        <v>0</v>
      </c>
      <c r="K15" s="19">
        <v>0</v>
      </c>
      <c r="L15" s="19">
        <v>1</v>
      </c>
      <c r="M15" s="19">
        <v>1</v>
      </c>
      <c r="N15" s="19">
        <v>0</v>
      </c>
      <c r="O15" s="19">
        <v>1</v>
      </c>
      <c r="P15" s="19">
        <v>0</v>
      </c>
      <c r="Q15" s="9">
        <f t="shared" si="0"/>
        <v>4</v>
      </c>
      <c r="R15" s="9">
        <f t="shared" si="1"/>
        <v>7</v>
      </c>
      <c r="S15" s="9"/>
      <c r="T15" s="19">
        <v>2</v>
      </c>
      <c r="U15" s="19">
        <v>1</v>
      </c>
      <c r="V15" s="19">
        <v>1</v>
      </c>
      <c r="W15" s="19">
        <v>0</v>
      </c>
      <c r="X15" s="19">
        <v>0</v>
      </c>
      <c r="Y15" s="19">
        <v>0</v>
      </c>
      <c r="Z15" s="19">
        <v>1</v>
      </c>
      <c r="AA15" s="19">
        <v>0</v>
      </c>
      <c r="AB15" s="19">
        <v>1</v>
      </c>
      <c r="AC15" s="19">
        <v>0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1</v>
      </c>
      <c r="AI15" s="9">
        <f t="shared" si="3"/>
        <v>4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78</v>
      </c>
      <c r="B16" s="19">
        <v>9</v>
      </c>
      <c r="C16" s="19">
        <v>3</v>
      </c>
      <c r="D16" s="19">
        <v>3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2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9">
        <f t="shared" si="0"/>
        <v>0</v>
      </c>
      <c r="R16" s="9">
        <f t="shared" si="1"/>
        <v>3</v>
      </c>
      <c r="S16" s="9"/>
      <c r="T16" s="19">
        <v>2</v>
      </c>
      <c r="U16" s="19">
        <v>2</v>
      </c>
      <c r="V16" s="19">
        <v>1</v>
      </c>
      <c r="W16" s="19">
        <v>0</v>
      </c>
      <c r="X16" s="19">
        <v>0</v>
      </c>
      <c r="Y16" s="19">
        <v>1</v>
      </c>
      <c r="Z16" s="19">
        <v>1</v>
      </c>
      <c r="AA16" s="19">
        <v>1</v>
      </c>
      <c r="AB16" s="19">
        <v>1</v>
      </c>
      <c r="AC16" s="19">
        <v>1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4</v>
      </c>
      <c r="AI16" s="9">
        <f t="shared" si="3"/>
        <v>3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79</v>
      </c>
      <c r="B17" s="19">
        <v>10</v>
      </c>
      <c r="C17" s="19">
        <v>5</v>
      </c>
      <c r="D17" s="19">
        <v>2</v>
      </c>
      <c r="E17" s="19">
        <v>3</v>
      </c>
      <c r="F17" s="19">
        <v>0</v>
      </c>
      <c r="G17" s="19">
        <v>0</v>
      </c>
      <c r="H17" s="19">
        <v>0</v>
      </c>
      <c r="I17" s="19">
        <v>4</v>
      </c>
      <c r="J17" s="19">
        <v>1</v>
      </c>
      <c r="K17" s="19">
        <v>2</v>
      </c>
      <c r="L17" s="19">
        <v>1</v>
      </c>
      <c r="M17" s="19">
        <v>1</v>
      </c>
      <c r="N17" s="19">
        <v>0</v>
      </c>
      <c r="O17" s="19">
        <v>1</v>
      </c>
      <c r="P17" s="19">
        <v>0</v>
      </c>
      <c r="Q17" s="9">
        <f t="shared" si="0"/>
        <v>3</v>
      </c>
      <c r="R17" s="9">
        <f t="shared" si="1"/>
        <v>9</v>
      </c>
      <c r="S17" s="9"/>
      <c r="T17" s="19">
        <v>2</v>
      </c>
      <c r="U17" s="19">
        <v>1</v>
      </c>
      <c r="V17" s="19">
        <v>1</v>
      </c>
      <c r="W17" s="19">
        <v>0</v>
      </c>
      <c r="X17" s="19">
        <v>0</v>
      </c>
      <c r="Y17" s="19">
        <v>0</v>
      </c>
      <c r="Z17" s="19">
        <v>1</v>
      </c>
      <c r="AA17" s="19">
        <v>0</v>
      </c>
      <c r="AB17" s="19">
        <v>0</v>
      </c>
      <c r="AC17" s="19">
        <v>0</v>
      </c>
      <c r="AD17" s="19">
        <v>1</v>
      </c>
      <c r="AE17" s="19">
        <v>1</v>
      </c>
      <c r="AF17" s="19">
        <v>1</v>
      </c>
      <c r="AG17" s="19">
        <v>0</v>
      </c>
      <c r="AH17" s="9">
        <f t="shared" si="2"/>
        <v>1</v>
      </c>
      <c r="AI17" s="9">
        <f t="shared" si="3"/>
        <v>5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80</v>
      </c>
      <c r="B18" s="19">
        <v>11</v>
      </c>
      <c r="C18" s="19">
        <v>2</v>
      </c>
      <c r="D18" s="19">
        <v>2</v>
      </c>
      <c r="E18" s="19">
        <v>1</v>
      </c>
      <c r="F18" s="19">
        <v>0</v>
      </c>
      <c r="G18" s="19">
        <v>0</v>
      </c>
      <c r="H18" s="19">
        <v>0</v>
      </c>
      <c r="I18" s="19">
        <v>2</v>
      </c>
      <c r="J18" s="19">
        <v>0</v>
      </c>
      <c r="K18" s="19">
        <v>0</v>
      </c>
      <c r="L18" s="19">
        <v>1</v>
      </c>
      <c r="M18" s="19">
        <v>0</v>
      </c>
      <c r="N18" s="19">
        <v>1</v>
      </c>
      <c r="O18" s="19">
        <v>1</v>
      </c>
      <c r="P18" s="19">
        <v>0</v>
      </c>
      <c r="Q18" s="9">
        <f t="shared" si="0"/>
        <v>1</v>
      </c>
      <c r="R18" s="9">
        <f t="shared" si="1"/>
        <v>4</v>
      </c>
      <c r="S18" s="9"/>
      <c r="T18" s="19">
        <v>3</v>
      </c>
      <c r="U18" s="19">
        <v>3</v>
      </c>
      <c r="V18" s="19">
        <v>3</v>
      </c>
      <c r="W18" s="19">
        <v>0</v>
      </c>
      <c r="X18" s="19">
        <v>0</v>
      </c>
      <c r="Y18" s="19">
        <v>0</v>
      </c>
      <c r="Z18" s="19">
        <v>0</v>
      </c>
      <c r="AA18" s="19">
        <v>1</v>
      </c>
      <c r="AB18" s="19">
        <v>0</v>
      </c>
      <c r="AC18" s="19">
        <v>1</v>
      </c>
      <c r="AD18" s="19">
        <v>0</v>
      </c>
      <c r="AE18" s="19">
        <v>1</v>
      </c>
      <c r="AF18" s="19">
        <v>0</v>
      </c>
      <c r="AG18" s="19">
        <v>0</v>
      </c>
      <c r="AH18" s="9">
        <f t="shared" si="2"/>
        <v>3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81</v>
      </c>
      <c r="B19" s="19">
        <v>12</v>
      </c>
      <c r="C19" s="19">
        <v>4</v>
      </c>
      <c r="D19" s="19">
        <v>1</v>
      </c>
      <c r="E19" s="19">
        <v>1</v>
      </c>
      <c r="F19" s="19">
        <v>1</v>
      </c>
      <c r="G19" s="19">
        <v>0</v>
      </c>
      <c r="H19" s="19">
        <v>0</v>
      </c>
      <c r="I19" s="19">
        <v>2</v>
      </c>
      <c r="J19" s="19">
        <v>2</v>
      </c>
      <c r="K19" s="19">
        <v>0</v>
      </c>
      <c r="L19" s="19">
        <v>0</v>
      </c>
      <c r="M19" s="19">
        <v>1</v>
      </c>
      <c r="N19" s="19">
        <v>1</v>
      </c>
      <c r="O19" s="19">
        <v>1</v>
      </c>
      <c r="P19" s="19">
        <v>0</v>
      </c>
      <c r="Q19" s="9">
        <f t="shared" si="0"/>
        <v>2</v>
      </c>
      <c r="R19" s="9">
        <f t="shared" si="1"/>
        <v>7</v>
      </c>
      <c r="S19" s="9"/>
      <c r="T19" s="19">
        <v>4</v>
      </c>
      <c r="U19" s="19">
        <v>2</v>
      </c>
      <c r="V19" s="19">
        <v>0</v>
      </c>
      <c r="W19" s="19">
        <v>0</v>
      </c>
      <c r="X19" s="19">
        <v>0</v>
      </c>
      <c r="Y19" s="19">
        <v>0</v>
      </c>
      <c r="Z19" s="19">
        <v>1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9">
        <f t="shared" si="2"/>
        <v>0</v>
      </c>
      <c r="AI19" s="9">
        <f t="shared" si="3"/>
        <v>4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82</v>
      </c>
      <c r="B20" s="19">
        <v>13</v>
      </c>
      <c r="C20" s="19">
        <v>5</v>
      </c>
      <c r="D20" s="19">
        <v>5</v>
      </c>
      <c r="E20" s="19">
        <v>4</v>
      </c>
      <c r="F20" s="19">
        <v>1</v>
      </c>
      <c r="G20" s="19">
        <v>0</v>
      </c>
      <c r="H20" s="19">
        <v>0</v>
      </c>
      <c r="I20" s="19">
        <v>4</v>
      </c>
      <c r="J20" s="19">
        <v>2</v>
      </c>
      <c r="K20" s="19">
        <v>2</v>
      </c>
      <c r="L20" s="19">
        <v>0</v>
      </c>
      <c r="M20" s="19">
        <v>0</v>
      </c>
      <c r="N20" s="19">
        <v>1</v>
      </c>
      <c r="O20" s="19">
        <v>1</v>
      </c>
      <c r="P20" s="19">
        <v>0</v>
      </c>
      <c r="Q20" s="9">
        <f t="shared" si="0"/>
        <v>5</v>
      </c>
      <c r="R20" s="9">
        <f t="shared" si="1"/>
        <v>9</v>
      </c>
      <c r="S20" s="9"/>
      <c r="T20" s="19">
        <v>2</v>
      </c>
      <c r="U20" s="19">
        <v>2</v>
      </c>
      <c r="V20" s="19">
        <v>1</v>
      </c>
      <c r="W20" s="19">
        <v>0</v>
      </c>
      <c r="X20" s="19">
        <v>0</v>
      </c>
      <c r="Y20" s="19">
        <v>0</v>
      </c>
      <c r="Z20" s="19">
        <v>2</v>
      </c>
      <c r="AA20" s="19">
        <v>2</v>
      </c>
      <c r="AB20" s="19">
        <v>0</v>
      </c>
      <c r="AC20" s="19">
        <v>0</v>
      </c>
      <c r="AD20" s="19">
        <v>0</v>
      </c>
      <c r="AE20" s="19">
        <v>1</v>
      </c>
      <c r="AF20" s="19">
        <v>1</v>
      </c>
      <c r="AG20" s="19">
        <v>0</v>
      </c>
      <c r="AH20" s="9">
        <f t="shared" si="2"/>
        <v>1</v>
      </c>
      <c r="AI20" s="9">
        <f t="shared" si="3"/>
        <v>4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83</v>
      </c>
      <c r="B21" s="19">
        <v>14</v>
      </c>
      <c r="C21" s="19">
        <v>4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1</v>
      </c>
      <c r="J21" s="19">
        <v>1</v>
      </c>
      <c r="K21" s="19">
        <v>1</v>
      </c>
      <c r="L21" s="19">
        <v>1</v>
      </c>
      <c r="M21" s="19">
        <v>0</v>
      </c>
      <c r="N21" s="19">
        <v>1</v>
      </c>
      <c r="O21" s="19">
        <v>0</v>
      </c>
      <c r="P21" s="19">
        <v>0</v>
      </c>
      <c r="Q21" s="9">
        <f t="shared" si="0"/>
        <v>0</v>
      </c>
      <c r="R21" s="9">
        <f t="shared" si="1"/>
        <v>6</v>
      </c>
      <c r="S21" s="9"/>
      <c r="T21" s="19">
        <v>4</v>
      </c>
      <c r="U21" s="19">
        <v>1</v>
      </c>
      <c r="V21" s="19">
        <v>4</v>
      </c>
      <c r="W21" s="19">
        <v>0</v>
      </c>
      <c r="X21" s="19">
        <v>0</v>
      </c>
      <c r="Y21" s="19">
        <v>0</v>
      </c>
      <c r="Z21" s="19">
        <v>4</v>
      </c>
      <c r="AA21" s="19">
        <v>2</v>
      </c>
      <c r="AB21" s="19">
        <v>0</v>
      </c>
      <c r="AC21" s="19">
        <v>1</v>
      </c>
      <c r="AD21" s="19">
        <v>1</v>
      </c>
      <c r="AE21" s="19">
        <v>1</v>
      </c>
      <c r="AF21" s="19">
        <v>0</v>
      </c>
      <c r="AG21" s="19">
        <v>0</v>
      </c>
      <c r="AH21" s="9">
        <f t="shared" si="2"/>
        <v>4</v>
      </c>
      <c r="AI21" s="9">
        <f t="shared" si="3"/>
        <v>6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84</v>
      </c>
      <c r="B22" s="19">
        <v>15</v>
      </c>
      <c r="C22" s="19">
        <v>2</v>
      </c>
      <c r="D22" s="19">
        <v>2</v>
      </c>
      <c r="E22" s="19">
        <v>1</v>
      </c>
      <c r="F22" s="19">
        <v>1</v>
      </c>
      <c r="G22" s="19">
        <v>0</v>
      </c>
      <c r="H22" s="19">
        <v>0</v>
      </c>
      <c r="I22" s="19">
        <v>0</v>
      </c>
      <c r="J22" s="19">
        <v>1</v>
      </c>
      <c r="K22" s="19">
        <v>1</v>
      </c>
      <c r="L22" s="19">
        <v>1</v>
      </c>
      <c r="M22" s="19">
        <v>0</v>
      </c>
      <c r="N22" s="19">
        <v>0</v>
      </c>
      <c r="O22" s="19">
        <v>1</v>
      </c>
      <c r="P22" s="19">
        <v>0</v>
      </c>
      <c r="Q22" s="9">
        <f t="shared" si="0"/>
        <v>2</v>
      </c>
      <c r="R22" s="9">
        <f t="shared" si="1"/>
        <v>4</v>
      </c>
      <c r="S22" s="9"/>
      <c r="T22" s="19">
        <v>4</v>
      </c>
      <c r="U22" s="19">
        <v>1</v>
      </c>
      <c r="V22" s="19">
        <v>2</v>
      </c>
      <c r="W22" s="19">
        <v>0</v>
      </c>
      <c r="X22" s="19">
        <v>0</v>
      </c>
      <c r="Y22" s="19">
        <v>0</v>
      </c>
      <c r="Z22" s="19">
        <v>1</v>
      </c>
      <c r="AA22" s="19">
        <v>1</v>
      </c>
      <c r="AB22" s="19">
        <v>0</v>
      </c>
      <c r="AC22" s="19">
        <v>1</v>
      </c>
      <c r="AD22" s="19">
        <v>1</v>
      </c>
      <c r="AE22" s="19">
        <v>1</v>
      </c>
      <c r="AF22" s="19">
        <v>1</v>
      </c>
      <c r="AG22" s="19">
        <v>0</v>
      </c>
      <c r="AH22" s="9">
        <f t="shared" si="2"/>
        <v>2</v>
      </c>
      <c r="AI22" s="9">
        <f t="shared" si="3"/>
        <v>7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85</v>
      </c>
      <c r="B23" s="19">
        <v>16</v>
      </c>
      <c r="C23" s="19">
        <v>5</v>
      </c>
      <c r="D23" s="19">
        <v>4</v>
      </c>
      <c r="E23" s="19">
        <v>1</v>
      </c>
      <c r="F23" s="19">
        <v>0</v>
      </c>
      <c r="G23" s="19">
        <v>0</v>
      </c>
      <c r="H23" s="19">
        <v>0</v>
      </c>
      <c r="I23" s="19">
        <v>0</v>
      </c>
      <c r="J23" s="19">
        <v>2</v>
      </c>
      <c r="K23" s="19">
        <v>0</v>
      </c>
      <c r="L23" s="19">
        <v>0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1</v>
      </c>
      <c r="R23" s="9">
        <f t="shared" si="1"/>
        <v>6</v>
      </c>
      <c r="S23" s="9"/>
      <c r="T23" s="19">
        <v>4</v>
      </c>
      <c r="U23" s="19">
        <v>4</v>
      </c>
      <c r="V23" s="19">
        <v>4</v>
      </c>
      <c r="W23" s="19">
        <v>0</v>
      </c>
      <c r="X23" s="19">
        <v>1</v>
      </c>
      <c r="Y23" s="19">
        <v>0</v>
      </c>
      <c r="Z23" s="19">
        <v>3</v>
      </c>
      <c r="AA23" s="19">
        <v>2</v>
      </c>
      <c r="AB23" s="19">
        <v>2</v>
      </c>
      <c r="AC23" s="19">
        <v>1</v>
      </c>
      <c r="AD23" s="19">
        <v>1</v>
      </c>
      <c r="AE23" s="19">
        <v>1</v>
      </c>
      <c r="AF23" s="19">
        <v>0</v>
      </c>
      <c r="AG23" s="19">
        <v>0</v>
      </c>
      <c r="AH23" s="9">
        <f t="shared" si="2"/>
        <v>6</v>
      </c>
      <c r="AI23" s="9">
        <f t="shared" si="3"/>
        <v>8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86</v>
      </c>
      <c r="B24" s="19">
        <v>17</v>
      </c>
      <c r="C24" s="19">
        <v>4</v>
      </c>
      <c r="D24" s="19">
        <v>3</v>
      </c>
      <c r="E24" s="19">
        <v>4</v>
      </c>
      <c r="F24" s="19">
        <v>0</v>
      </c>
      <c r="G24" s="19">
        <v>0</v>
      </c>
      <c r="H24" s="19">
        <v>0</v>
      </c>
      <c r="I24" s="19">
        <v>1</v>
      </c>
      <c r="J24" s="19">
        <v>0</v>
      </c>
      <c r="K24" s="19">
        <v>1</v>
      </c>
      <c r="L24" s="19">
        <v>1</v>
      </c>
      <c r="M24" s="19">
        <v>0</v>
      </c>
      <c r="N24" s="19">
        <v>1</v>
      </c>
      <c r="O24" s="19">
        <v>0</v>
      </c>
      <c r="P24" s="19">
        <v>0</v>
      </c>
      <c r="Q24" s="9">
        <f t="shared" si="0"/>
        <v>4</v>
      </c>
      <c r="R24" s="9">
        <f t="shared" si="1"/>
        <v>6</v>
      </c>
      <c r="S24" s="9"/>
      <c r="T24" s="19">
        <v>4</v>
      </c>
      <c r="U24" s="19">
        <v>1</v>
      </c>
      <c r="V24" s="19">
        <v>1</v>
      </c>
      <c r="W24" s="19">
        <v>0</v>
      </c>
      <c r="X24" s="19">
        <v>0</v>
      </c>
      <c r="Y24" s="19">
        <v>0</v>
      </c>
      <c r="Z24" s="19">
        <v>0</v>
      </c>
      <c r="AA24" s="19">
        <v>2</v>
      </c>
      <c r="AB24" s="19">
        <v>2</v>
      </c>
      <c r="AC24" s="19">
        <v>1</v>
      </c>
      <c r="AD24" s="19">
        <v>1</v>
      </c>
      <c r="AE24" s="19">
        <v>0</v>
      </c>
      <c r="AF24" s="19">
        <v>0</v>
      </c>
      <c r="AG24" s="19">
        <v>0</v>
      </c>
      <c r="AH24" s="9">
        <f t="shared" si="2"/>
        <v>1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87</v>
      </c>
      <c r="B25" s="19">
        <v>18</v>
      </c>
      <c r="C25" s="19">
        <v>4</v>
      </c>
      <c r="D25" s="19">
        <v>4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2</v>
      </c>
      <c r="K25" s="19">
        <v>1</v>
      </c>
      <c r="L25" s="19">
        <v>0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0</v>
      </c>
      <c r="R25" s="9">
        <f t="shared" si="1"/>
        <v>8</v>
      </c>
      <c r="S25" s="9"/>
      <c r="T25" s="19">
        <v>2</v>
      </c>
      <c r="U25" s="19">
        <v>0</v>
      </c>
      <c r="V25" s="19">
        <v>1</v>
      </c>
      <c r="W25" s="19">
        <v>0</v>
      </c>
      <c r="X25" s="19">
        <v>0</v>
      </c>
      <c r="Y25" s="19">
        <v>1</v>
      </c>
      <c r="Z25" s="19">
        <v>2</v>
      </c>
      <c r="AA25" s="19">
        <v>1</v>
      </c>
      <c r="AB25" s="19">
        <v>0</v>
      </c>
      <c r="AC25" s="19">
        <v>0</v>
      </c>
      <c r="AD25" s="19">
        <v>1</v>
      </c>
      <c r="AE25" s="19">
        <v>0</v>
      </c>
      <c r="AF25" s="19">
        <v>1</v>
      </c>
      <c r="AG25" s="19">
        <v>0</v>
      </c>
      <c r="AH25" s="9">
        <f t="shared" si="2"/>
        <v>4</v>
      </c>
      <c r="AI25" s="9">
        <f t="shared" si="3"/>
        <v>4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88</v>
      </c>
      <c r="B26" s="19">
        <v>19</v>
      </c>
      <c r="C26" s="19">
        <v>5</v>
      </c>
      <c r="D26" s="19">
        <v>1</v>
      </c>
      <c r="E26" s="19">
        <v>2</v>
      </c>
      <c r="F26" s="19">
        <v>1</v>
      </c>
      <c r="G26" s="19">
        <v>0</v>
      </c>
      <c r="H26" s="19">
        <v>0</v>
      </c>
      <c r="I26" s="19">
        <v>2</v>
      </c>
      <c r="J26" s="19">
        <v>2</v>
      </c>
      <c r="K26" s="19">
        <v>1</v>
      </c>
      <c r="L26" s="19">
        <v>1</v>
      </c>
      <c r="M26" s="19">
        <v>1</v>
      </c>
      <c r="N26" s="19">
        <v>0</v>
      </c>
      <c r="O26" s="19">
        <v>0</v>
      </c>
      <c r="P26" s="19">
        <v>0</v>
      </c>
      <c r="Q26" s="9">
        <f t="shared" si="0"/>
        <v>3</v>
      </c>
      <c r="R26" s="9">
        <f t="shared" si="1"/>
        <v>7</v>
      </c>
      <c r="S26" s="9"/>
      <c r="T26" s="19">
        <v>4</v>
      </c>
      <c r="U26" s="19">
        <v>1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1</v>
      </c>
      <c r="AD26" s="19">
        <v>0</v>
      </c>
      <c r="AE26" s="19">
        <v>0</v>
      </c>
      <c r="AF26" s="19">
        <v>0</v>
      </c>
      <c r="AG26" s="19">
        <v>0</v>
      </c>
      <c r="AH26" s="9">
        <f t="shared" si="2"/>
        <v>0</v>
      </c>
      <c r="AI26" s="9">
        <f t="shared" si="3"/>
        <v>4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89</v>
      </c>
      <c r="B27" s="19">
        <v>20</v>
      </c>
      <c r="C27" s="19">
        <v>5</v>
      </c>
      <c r="D27" s="19">
        <v>5</v>
      </c>
      <c r="E27" s="19">
        <v>5</v>
      </c>
      <c r="F27" s="19">
        <v>0</v>
      </c>
      <c r="G27" s="19">
        <v>0</v>
      </c>
      <c r="H27" s="19">
        <v>0</v>
      </c>
      <c r="I27" s="19">
        <v>2</v>
      </c>
      <c r="J27" s="19">
        <v>0</v>
      </c>
      <c r="K27" s="19">
        <v>0</v>
      </c>
      <c r="L27" s="19">
        <v>1</v>
      </c>
      <c r="M27" s="19">
        <v>1</v>
      </c>
      <c r="N27" s="19">
        <v>1</v>
      </c>
      <c r="O27" s="19">
        <v>0</v>
      </c>
      <c r="P27" s="19">
        <v>0</v>
      </c>
      <c r="Q27" s="9">
        <f t="shared" si="0"/>
        <v>5</v>
      </c>
      <c r="R27" s="9">
        <f t="shared" si="1"/>
        <v>7</v>
      </c>
      <c r="S27" s="9"/>
      <c r="T27" s="19">
        <v>4</v>
      </c>
      <c r="U27" s="19">
        <v>3</v>
      </c>
      <c r="V27" s="19">
        <v>4</v>
      </c>
      <c r="W27" s="19">
        <v>0</v>
      </c>
      <c r="X27" s="19">
        <v>0</v>
      </c>
      <c r="Y27" s="19">
        <v>0</v>
      </c>
      <c r="Z27" s="19">
        <v>2</v>
      </c>
      <c r="AA27" s="19">
        <v>1</v>
      </c>
      <c r="AB27" s="19">
        <v>2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9">
        <f t="shared" si="2"/>
        <v>4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90</v>
      </c>
      <c r="B28" s="19">
        <v>21</v>
      </c>
      <c r="C28" s="19">
        <v>4</v>
      </c>
      <c r="D28" s="19">
        <v>0</v>
      </c>
      <c r="E28" s="19">
        <v>1</v>
      </c>
      <c r="F28" s="19">
        <v>0</v>
      </c>
      <c r="G28" s="19">
        <v>0</v>
      </c>
      <c r="H28" s="19">
        <v>0</v>
      </c>
      <c r="I28" s="19">
        <v>1</v>
      </c>
      <c r="J28" s="19">
        <v>1</v>
      </c>
      <c r="K28" s="19">
        <v>2</v>
      </c>
      <c r="L28" s="19">
        <v>0</v>
      </c>
      <c r="M28" s="19">
        <v>0</v>
      </c>
      <c r="N28" s="19">
        <v>1</v>
      </c>
      <c r="O28" s="19">
        <v>1</v>
      </c>
      <c r="P28" s="19">
        <v>0</v>
      </c>
      <c r="Q28" s="9">
        <f t="shared" si="0"/>
        <v>1</v>
      </c>
      <c r="R28" s="9">
        <f t="shared" si="1"/>
        <v>8</v>
      </c>
      <c r="S28" s="9"/>
      <c r="T28" s="19">
        <v>3</v>
      </c>
      <c r="U28" s="19">
        <v>3</v>
      </c>
      <c r="V28" s="19">
        <v>0</v>
      </c>
      <c r="W28" s="19">
        <v>0</v>
      </c>
      <c r="X28" s="19">
        <v>0</v>
      </c>
      <c r="Y28" s="19">
        <v>0</v>
      </c>
      <c r="Z28" s="19">
        <v>1</v>
      </c>
      <c r="AA28" s="19">
        <v>1</v>
      </c>
      <c r="AB28" s="19">
        <v>0</v>
      </c>
      <c r="AC28" s="19">
        <v>0</v>
      </c>
      <c r="AD28" s="19">
        <v>0</v>
      </c>
      <c r="AE28" s="19">
        <v>1</v>
      </c>
      <c r="AF28" s="19">
        <v>1</v>
      </c>
      <c r="AG28" s="19">
        <v>0</v>
      </c>
      <c r="AH28" s="9">
        <f t="shared" si="2"/>
        <v>0</v>
      </c>
      <c r="AI28" s="9">
        <f t="shared" si="3"/>
        <v>5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91</v>
      </c>
      <c r="B29" s="19">
        <v>22</v>
      </c>
      <c r="C29" s="19">
        <v>5</v>
      </c>
      <c r="D29" s="19">
        <v>3</v>
      </c>
      <c r="E29" s="19">
        <v>3</v>
      </c>
      <c r="F29" s="19">
        <v>0</v>
      </c>
      <c r="G29" s="19">
        <v>0</v>
      </c>
      <c r="H29" s="19">
        <v>0</v>
      </c>
      <c r="I29" s="19">
        <v>3</v>
      </c>
      <c r="J29" s="19">
        <v>0</v>
      </c>
      <c r="K29" s="19">
        <v>2</v>
      </c>
      <c r="L29" s="19">
        <v>0</v>
      </c>
      <c r="M29" s="19">
        <v>1</v>
      </c>
      <c r="N29" s="19">
        <v>1</v>
      </c>
      <c r="O29" s="19">
        <v>1</v>
      </c>
      <c r="P29" s="19">
        <v>0</v>
      </c>
      <c r="Q29" s="9">
        <f t="shared" si="0"/>
        <v>3</v>
      </c>
      <c r="R29" s="9">
        <f t="shared" si="1"/>
        <v>10</v>
      </c>
      <c r="S29" s="9"/>
      <c r="T29" s="19">
        <v>3</v>
      </c>
      <c r="U29" s="19">
        <v>0</v>
      </c>
      <c r="V29" s="19">
        <v>2</v>
      </c>
      <c r="W29" s="19">
        <v>0</v>
      </c>
      <c r="X29" s="19">
        <v>0</v>
      </c>
      <c r="Y29" s="19">
        <v>0</v>
      </c>
      <c r="Z29" s="19">
        <v>0</v>
      </c>
      <c r="AA29" s="19">
        <v>2</v>
      </c>
      <c r="AB29" s="19">
        <v>2</v>
      </c>
      <c r="AC29" s="19">
        <v>0</v>
      </c>
      <c r="AD29" s="19">
        <v>1</v>
      </c>
      <c r="AE29" s="19">
        <v>0</v>
      </c>
      <c r="AF29" s="19">
        <v>1</v>
      </c>
      <c r="AG29" s="19">
        <v>0</v>
      </c>
      <c r="AH29" s="9">
        <f t="shared" si="2"/>
        <v>2</v>
      </c>
      <c r="AI29" s="9">
        <f t="shared" si="3"/>
        <v>7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92</v>
      </c>
      <c r="B30" s="19">
        <v>23</v>
      </c>
      <c r="C30" s="19">
        <v>5</v>
      </c>
      <c r="D30" s="19">
        <v>4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2</v>
      </c>
      <c r="L30" s="19">
        <v>0</v>
      </c>
      <c r="M30" s="19">
        <v>1</v>
      </c>
      <c r="N30" s="19">
        <v>1</v>
      </c>
      <c r="O30" s="19">
        <v>1</v>
      </c>
      <c r="P30" s="19">
        <v>0</v>
      </c>
      <c r="Q30" s="9">
        <f t="shared" si="0"/>
        <v>0</v>
      </c>
      <c r="R30" s="9">
        <f t="shared" si="1"/>
        <v>10</v>
      </c>
      <c r="S30" s="9"/>
      <c r="T30" s="19">
        <v>3</v>
      </c>
      <c r="U30" s="19">
        <v>0</v>
      </c>
      <c r="V30" s="19">
        <v>3</v>
      </c>
      <c r="W30" s="19">
        <v>1</v>
      </c>
      <c r="X30" s="19">
        <v>0</v>
      </c>
      <c r="Y30" s="19">
        <v>0</v>
      </c>
      <c r="Z30" s="19">
        <v>3</v>
      </c>
      <c r="AA30" s="19">
        <v>1</v>
      </c>
      <c r="AB30" s="19">
        <v>1</v>
      </c>
      <c r="AC30" s="19">
        <v>1</v>
      </c>
      <c r="AD30" s="19">
        <v>1</v>
      </c>
      <c r="AE30" s="19">
        <v>1</v>
      </c>
      <c r="AF30" s="19">
        <v>1</v>
      </c>
      <c r="AG30" s="19">
        <v>0</v>
      </c>
      <c r="AH30" s="9">
        <f t="shared" si="2"/>
        <v>4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93</v>
      </c>
      <c r="B31" s="19">
        <v>24</v>
      </c>
      <c r="C31" s="19">
        <v>3</v>
      </c>
      <c r="D31" s="19">
        <v>2</v>
      </c>
      <c r="E31" s="19">
        <v>2</v>
      </c>
      <c r="F31" s="19">
        <v>1</v>
      </c>
      <c r="G31" s="19">
        <v>0</v>
      </c>
      <c r="H31" s="19">
        <v>0</v>
      </c>
      <c r="I31" s="19">
        <v>3</v>
      </c>
      <c r="J31" s="19">
        <v>1</v>
      </c>
      <c r="K31" s="19">
        <v>1</v>
      </c>
      <c r="L31" s="19">
        <v>0</v>
      </c>
      <c r="M31" s="19">
        <v>1</v>
      </c>
      <c r="N31" s="19">
        <v>1</v>
      </c>
      <c r="O31" s="19">
        <v>1</v>
      </c>
      <c r="P31" s="19">
        <v>0</v>
      </c>
      <c r="Q31" s="9">
        <f t="shared" si="0"/>
        <v>3</v>
      </c>
      <c r="R31" s="9">
        <f t="shared" si="1"/>
        <v>7</v>
      </c>
      <c r="S31" s="9"/>
      <c r="T31" s="19">
        <v>3</v>
      </c>
      <c r="U31" s="19">
        <v>0</v>
      </c>
      <c r="V31" s="19">
        <v>1</v>
      </c>
      <c r="W31" s="19">
        <v>0</v>
      </c>
      <c r="X31" s="19">
        <v>0</v>
      </c>
      <c r="Y31" s="19">
        <v>1</v>
      </c>
      <c r="Z31" s="19">
        <v>0</v>
      </c>
      <c r="AA31" s="19">
        <v>1</v>
      </c>
      <c r="AB31" s="19">
        <v>1</v>
      </c>
      <c r="AC31" s="19">
        <v>1</v>
      </c>
      <c r="AD31" s="19">
        <v>0</v>
      </c>
      <c r="AE31" s="19">
        <v>1</v>
      </c>
      <c r="AF31" s="19">
        <v>1</v>
      </c>
      <c r="AG31" s="19">
        <v>0</v>
      </c>
      <c r="AH31" s="9">
        <f t="shared" si="2"/>
        <v>4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94</v>
      </c>
      <c r="B32" s="19">
        <v>25</v>
      </c>
      <c r="C32" s="19">
        <v>3</v>
      </c>
      <c r="D32" s="19">
        <v>2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2</v>
      </c>
      <c r="K32" s="19">
        <v>2</v>
      </c>
      <c r="L32" s="19">
        <v>0</v>
      </c>
      <c r="M32" s="19">
        <v>0</v>
      </c>
      <c r="N32" s="19">
        <v>1</v>
      </c>
      <c r="O32" s="19">
        <v>1</v>
      </c>
      <c r="P32" s="19">
        <v>0</v>
      </c>
      <c r="Q32" s="9">
        <f t="shared" si="0"/>
        <v>0</v>
      </c>
      <c r="R32" s="9">
        <f t="shared" si="1"/>
        <v>7</v>
      </c>
      <c r="S32" s="9"/>
      <c r="T32" s="19">
        <v>3</v>
      </c>
      <c r="U32" s="19">
        <v>0</v>
      </c>
      <c r="V32" s="19">
        <v>3</v>
      </c>
      <c r="W32" s="19">
        <v>0</v>
      </c>
      <c r="X32" s="19">
        <v>0</v>
      </c>
      <c r="Y32" s="19">
        <v>1</v>
      </c>
      <c r="Z32" s="19">
        <v>0</v>
      </c>
      <c r="AA32" s="19">
        <v>1</v>
      </c>
      <c r="AB32" s="19">
        <v>2</v>
      </c>
      <c r="AC32" s="19">
        <v>1</v>
      </c>
      <c r="AD32" s="19">
        <v>1</v>
      </c>
      <c r="AE32" s="19">
        <v>1</v>
      </c>
      <c r="AF32" s="19">
        <v>0</v>
      </c>
      <c r="AG32" s="19">
        <v>0</v>
      </c>
      <c r="AH32" s="9">
        <f t="shared" si="2"/>
        <v>6</v>
      </c>
      <c r="AI32" s="9">
        <f t="shared" si="3"/>
        <v>7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102</v>
      </c>
      <c r="D33" s="10">
        <f t="shared" si="4"/>
        <v>53</v>
      </c>
      <c r="E33" s="10">
        <f t="shared" si="4"/>
        <v>41</v>
      </c>
      <c r="F33" s="10">
        <f t="shared" si="4"/>
        <v>5</v>
      </c>
      <c r="G33" s="10">
        <f t="shared" si="4"/>
        <v>0</v>
      </c>
      <c r="H33" s="10">
        <f t="shared" si="4"/>
        <v>1</v>
      </c>
      <c r="I33" s="10">
        <f t="shared" si="4"/>
        <v>39</v>
      </c>
      <c r="J33" s="10">
        <f t="shared" si="4"/>
        <v>26</v>
      </c>
      <c r="K33" s="10">
        <f t="shared" si="4"/>
        <v>25</v>
      </c>
      <c r="L33" s="10">
        <f t="shared" si="4"/>
        <v>12</v>
      </c>
      <c r="M33" s="10">
        <f t="shared" si="4"/>
        <v>14</v>
      </c>
      <c r="N33" s="10">
        <f t="shared" si="4"/>
        <v>16</v>
      </c>
      <c r="O33" s="10">
        <f t="shared" si="4"/>
        <v>18</v>
      </c>
      <c r="P33" s="10">
        <f t="shared" si="4"/>
        <v>0</v>
      </c>
      <c r="Q33" s="10">
        <f t="shared" si="4"/>
        <v>49</v>
      </c>
      <c r="R33" s="10">
        <f t="shared" si="4"/>
        <v>175</v>
      </c>
      <c r="S33" s="10"/>
      <c r="T33" s="10">
        <f t="shared" ref="T33:AI33" si="5">SUM(T8:T32)</f>
        <v>82</v>
      </c>
      <c r="U33" s="10">
        <f t="shared" si="5"/>
        <v>43</v>
      </c>
      <c r="V33" s="10">
        <f t="shared" si="5"/>
        <v>44</v>
      </c>
      <c r="W33" s="10">
        <f t="shared" si="5"/>
        <v>2</v>
      </c>
      <c r="X33" s="10">
        <f t="shared" si="5"/>
        <v>2</v>
      </c>
      <c r="Y33" s="10">
        <f t="shared" si="5"/>
        <v>6</v>
      </c>
      <c r="Z33" s="10">
        <f t="shared" si="5"/>
        <v>34</v>
      </c>
      <c r="AA33" s="10">
        <f t="shared" si="5"/>
        <v>26</v>
      </c>
      <c r="AB33" s="10">
        <f t="shared" si="5"/>
        <v>21</v>
      </c>
      <c r="AC33" s="10">
        <f t="shared" si="5"/>
        <v>12</v>
      </c>
      <c r="AD33" s="10">
        <f t="shared" si="5"/>
        <v>10</v>
      </c>
      <c r="AE33" s="10">
        <f t="shared" si="5"/>
        <v>16</v>
      </c>
      <c r="AF33" s="10">
        <f t="shared" si="5"/>
        <v>14</v>
      </c>
      <c r="AG33" s="10">
        <f t="shared" si="5"/>
        <v>0</v>
      </c>
      <c r="AH33" s="10">
        <f t="shared" si="5"/>
        <v>68</v>
      </c>
      <c r="AI33" s="10">
        <f t="shared" si="5"/>
        <v>143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Carlos Gonzalez</v>
      </c>
      <c r="B37" s="9">
        <f t="shared" si="19"/>
        <v>1</v>
      </c>
      <c r="C37" s="9">
        <f t="shared" ref="C37:C61" si="20">C8+T8+AK8+BB8+BS8+CJ8+DA8+DR8+EI8+EZ8+FQ8+GH8+GY8+HP8+IG8</f>
        <v>7</v>
      </c>
      <c r="D37" s="9">
        <f t="shared" ref="D37:D61" si="21">D8+U8+AL8+BC8+BT8+CK8+DB8+DS8+EJ8+FA8+FR8+GI8+GZ8+HQ8+IH8</f>
        <v>1</v>
      </c>
      <c r="E37" s="9">
        <f t="shared" ref="E37:E61" si="22">E8+V8+AM8+BD8+BU8+CL8+DC8+DT8+EK8+FB8+FS8+GJ8+HA8+HR8+II8</f>
        <v>4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1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2</v>
      </c>
      <c r="L37" s="9">
        <f t="shared" ref="L37:L61" si="29">L8+AC8+AT8+BK8+CB8+CS8+DJ8+EA8+ER8+FI8+FZ8+GQ8+HH8+HY8+IP8</f>
        <v>2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2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4</v>
      </c>
      <c r="R37" s="9">
        <f t="shared" ref="R37:R61" si="35">R8+AI8+AZ8+BQ8+CH8+CY8+DP8+EG8+EX8+FO8+GF8+GW8+HN8+IE8+IV8</f>
        <v>12</v>
      </c>
      <c r="S37" s="9"/>
      <c r="T37" s="11">
        <f t="shared" ref="T37:T62" si="36">IFERROR(E37/C37,0)</f>
        <v>0.5714285714285714</v>
      </c>
      <c r="U37" s="11">
        <f t="shared" ref="U37:U62" si="37">IFERROR(Q37/C37,0)</f>
        <v>0.5714285714285714</v>
      </c>
    </row>
    <row r="38" spans="1:256" x14ac:dyDescent="0.3">
      <c r="A38" s="9" t="str">
        <f t="shared" si="19"/>
        <v>Carlos Perez</v>
      </c>
      <c r="B38" s="9">
        <f t="shared" si="19"/>
        <v>2</v>
      </c>
      <c r="C38" s="9">
        <f t="shared" si="20"/>
        <v>7</v>
      </c>
      <c r="D38" s="9">
        <f t="shared" si="21"/>
        <v>2</v>
      </c>
      <c r="E38" s="9">
        <f t="shared" si="22"/>
        <v>3</v>
      </c>
      <c r="F38" s="9">
        <f t="shared" si="23"/>
        <v>0</v>
      </c>
      <c r="G38" s="9">
        <f t="shared" si="24"/>
        <v>0</v>
      </c>
      <c r="H38" s="9">
        <f t="shared" si="25"/>
        <v>1</v>
      </c>
      <c r="I38" s="9">
        <f t="shared" si="26"/>
        <v>3</v>
      </c>
      <c r="J38" s="9">
        <f t="shared" si="27"/>
        <v>2</v>
      </c>
      <c r="K38" s="9">
        <f t="shared" si="28"/>
        <v>1</v>
      </c>
      <c r="L38" s="9">
        <f t="shared" si="29"/>
        <v>2</v>
      </c>
      <c r="M38" s="9">
        <f t="shared" si="30"/>
        <v>2</v>
      </c>
      <c r="N38" s="9">
        <f t="shared" si="31"/>
        <v>2</v>
      </c>
      <c r="O38" s="9">
        <f t="shared" si="32"/>
        <v>1</v>
      </c>
      <c r="P38" s="9">
        <f t="shared" si="33"/>
        <v>0</v>
      </c>
      <c r="Q38" s="9">
        <f t="shared" si="34"/>
        <v>6</v>
      </c>
      <c r="R38" s="9">
        <f t="shared" si="35"/>
        <v>13</v>
      </c>
      <c r="S38" s="9"/>
      <c r="T38" s="11">
        <f t="shared" si="36"/>
        <v>0.42857142857142855</v>
      </c>
      <c r="U38" s="11">
        <f t="shared" si="37"/>
        <v>0.8571428571428571</v>
      </c>
    </row>
    <row r="39" spans="1:256" x14ac:dyDescent="0.3">
      <c r="A39" s="9" t="str">
        <f t="shared" si="19"/>
        <v>Carlos Sanchez</v>
      </c>
      <c r="B39" s="9">
        <f t="shared" si="19"/>
        <v>3</v>
      </c>
      <c r="C39" s="9">
        <f t="shared" si="20"/>
        <v>7</v>
      </c>
      <c r="D39" s="9">
        <f t="shared" si="21"/>
        <v>5</v>
      </c>
      <c r="E39" s="9">
        <f t="shared" si="22"/>
        <v>1</v>
      </c>
      <c r="F39" s="9">
        <f t="shared" si="23"/>
        <v>1</v>
      </c>
      <c r="G39" s="9">
        <f t="shared" si="24"/>
        <v>0</v>
      </c>
      <c r="H39" s="9">
        <f t="shared" si="25"/>
        <v>0</v>
      </c>
      <c r="I39" s="9">
        <f t="shared" si="26"/>
        <v>2</v>
      </c>
      <c r="J39" s="9">
        <f t="shared" si="27"/>
        <v>4</v>
      </c>
      <c r="K39" s="9">
        <f t="shared" si="28"/>
        <v>3</v>
      </c>
      <c r="L39" s="9">
        <f t="shared" si="29"/>
        <v>0</v>
      </c>
      <c r="M39" s="9">
        <f t="shared" si="30"/>
        <v>1</v>
      </c>
      <c r="N39" s="9">
        <f t="shared" si="31"/>
        <v>2</v>
      </c>
      <c r="O39" s="9">
        <f t="shared" si="32"/>
        <v>2</v>
      </c>
      <c r="P39" s="9">
        <f t="shared" si="33"/>
        <v>0</v>
      </c>
      <c r="Q39" s="9">
        <f t="shared" si="34"/>
        <v>2</v>
      </c>
      <c r="R39" s="9">
        <f t="shared" si="35"/>
        <v>15</v>
      </c>
      <c r="S39" s="9"/>
      <c r="T39" s="11">
        <f t="shared" si="36"/>
        <v>0.14285714285714285</v>
      </c>
      <c r="U39" s="11">
        <f t="shared" si="37"/>
        <v>0.2857142857142857</v>
      </c>
    </row>
    <row r="40" spans="1:256" x14ac:dyDescent="0.3">
      <c r="A40" s="9" t="str">
        <f t="shared" si="19"/>
        <v>Carlos Ramirez</v>
      </c>
      <c r="B40" s="9">
        <f t="shared" si="19"/>
        <v>4</v>
      </c>
      <c r="C40" s="9">
        <f t="shared" si="20"/>
        <v>7</v>
      </c>
      <c r="D40" s="9">
        <f t="shared" si="21"/>
        <v>4</v>
      </c>
      <c r="E40" s="9">
        <f t="shared" si="22"/>
        <v>3</v>
      </c>
      <c r="F40" s="9">
        <f t="shared" si="23"/>
        <v>0</v>
      </c>
      <c r="G40" s="9">
        <f t="shared" si="24"/>
        <v>0</v>
      </c>
      <c r="H40" s="9">
        <f t="shared" si="25"/>
        <v>1</v>
      </c>
      <c r="I40" s="9">
        <f t="shared" si="26"/>
        <v>5</v>
      </c>
      <c r="J40" s="9">
        <f t="shared" si="27"/>
        <v>2</v>
      </c>
      <c r="K40" s="9">
        <f t="shared" si="28"/>
        <v>4</v>
      </c>
      <c r="L40" s="9">
        <f t="shared" si="29"/>
        <v>0</v>
      </c>
      <c r="M40" s="9">
        <f t="shared" si="30"/>
        <v>0</v>
      </c>
      <c r="N40" s="9">
        <f t="shared" si="31"/>
        <v>1</v>
      </c>
      <c r="O40" s="9">
        <f t="shared" si="32"/>
        <v>2</v>
      </c>
      <c r="P40" s="9">
        <f t="shared" si="33"/>
        <v>0</v>
      </c>
      <c r="Q40" s="9">
        <f t="shared" si="34"/>
        <v>6</v>
      </c>
      <c r="R40" s="9">
        <f t="shared" si="35"/>
        <v>14</v>
      </c>
      <c r="S40" s="9"/>
      <c r="T40" s="11">
        <f t="shared" si="36"/>
        <v>0.42857142857142855</v>
      </c>
      <c r="U40" s="11">
        <f t="shared" si="37"/>
        <v>0.8571428571428571</v>
      </c>
    </row>
    <row r="41" spans="1:256" x14ac:dyDescent="0.3">
      <c r="A41" s="9" t="str">
        <f t="shared" si="19"/>
        <v>Carlos Torres</v>
      </c>
      <c r="B41" s="9">
        <f t="shared" si="19"/>
        <v>5</v>
      </c>
      <c r="C41" s="9">
        <f t="shared" si="20"/>
        <v>10</v>
      </c>
      <c r="D41" s="9">
        <f t="shared" si="21"/>
        <v>6</v>
      </c>
      <c r="E41" s="9">
        <f t="shared" si="22"/>
        <v>6</v>
      </c>
      <c r="F41" s="9">
        <f t="shared" si="23"/>
        <v>0</v>
      </c>
      <c r="G41" s="9">
        <f t="shared" si="24"/>
        <v>1</v>
      </c>
      <c r="H41" s="9">
        <f t="shared" si="25"/>
        <v>0</v>
      </c>
      <c r="I41" s="9">
        <f t="shared" si="26"/>
        <v>4</v>
      </c>
      <c r="J41" s="9">
        <f t="shared" si="27"/>
        <v>1</v>
      </c>
      <c r="K41" s="9">
        <f t="shared" si="28"/>
        <v>0</v>
      </c>
      <c r="L41" s="9">
        <f t="shared" si="29"/>
        <v>0</v>
      </c>
      <c r="M41" s="9">
        <f t="shared" si="30"/>
        <v>1</v>
      </c>
      <c r="N41" s="9">
        <f t="shared" si="31"/>
        <v>0</v>
      </c>
      <c r="O41" s="9">
        <f t="shared" si="32"/>
        <v>1</v>
      </c>
      <c r="P41" s="9">
        <f t="shared" si="33"/>
        <v>0</v>
      </c>
      <c r="Q41" s="9">
        <f t="shared" si="34"/>
        <v>8</v>
      </c>
      <c r="R41" s="9">
        <f t="shared" si="35"/>
        <v>12</v>
      </c>
      <c r="S41" s="9"/>
      <c r="T41" s="11">
        <f t="shared" si="36"/>
        <v>0.6</v>
      </c>
      <c r="U41" s="11">
        <f t="shared" si="37"/>
        <v>0.8</v>
      </c>
    </row>
    <row r="42" spans="1:256" x14ac:dyDescent="0.3">
      <c r="A42" s="9" t="str">
        <f t="shared" si="19"/>
        <v>Carlos Flores</v>
      </c>
      <c r="B42" s="9">
        <f t="shared" si="19"/>
        <v>6</v>
      </c>
      <c r="C42" s="9">
        <f t="shared" si="20"/>
        <v>9</v>
      </c>
      <c r="D42" s="9">
        <f t="shared" si="21"/>
        <v>4</v>
      </c>
      <c r="E42" s="9">
        <f t="shared" si="22"/>
        <v>0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2</v>
      </c>
      <c r="J42" s="9">
        <f t="shared" si="27"/>
        <v>2</v>
      </c>
      <c r="K42" s="9">
        <f t="shared" si="28"/>
        <v>2</v>
      </c>
      <c r="L42" s="9">
        <f t="shared" si="29"/>
        <v>1</v>
      </c>
      <c r="M42" s="9">
        <f t="shared" si="30"/>
        <v>1</v>
      </c>
      <c r="N42" s="9">
        <f t="shared" si="31"/>
        <v>2</v>
      </c>
      <c r="O42" s="9">
        <f t="shared" si="32"/>
        <v>2</v>
      </c>
      <c r="P42" s="9">
        <f t="shared" si="33"/>
        <v>0</v>
      </c>
      <c r="Q42" s="9">
        <f t="shared" si="34"/>
        <v>0</v>
      </c>
      <c r="R42" s="9">
        <f t="shared" si="35"/>
        <v>16</v>
      </c>
      <c r="S42" s="9"/>
      <c r="T42" s="11">
        <f t="shared" si="36"/>
        <v>0</v>
      </c>
      <c r="U42" s="11">
        <f t="shared" si="37"/>
        <v>0</v>
      </c>
    </row>
    <row r="43" spans="1:256" x14ac:dyDescent="0.3">
      <c r="A43" s="9" t="str">
        <f t="shared" si="19"/>
        <v>Carlos Rivera</v>
      </c>
      <c r="B43" s="9">
        <f t="shared" si="19"/>
        <v>7</v>
      </c>
      <c r="C43" s="9">
        <f t="shared" si="20"/>
        <v>8</v>
      </c>
      <c r="D43" s="9">
        <f t="shared" si="21"/>
        <v>6</v>
      </c>
      <c r="E43" s="9">
        <f t="shared" si="22"/>
        <v>4</v>
      </c>
      <c r="F43" s="9">
        <f t="shared" si="23"/>
        <v>0</v>
      </c>
      <c r="G43" s="9">
        <f t="shared" si="24"/>
        <v>0</v>
      </c>
      <c r="H43" s="9">
        <f t="shared" si="25"/>
        <v>1</v>
      </c>
      <c r="I43" s="9">
        <f t="shared" si="26"/>
        <v>5</v>
      </c>
      <c r="J43" s="9">
        <f t="shared" si="27"/>
        <v>0</v>
      </c>
      <c r="K43" s="9">
        <f t="shared" si="28"/>
        <v>2</v>
      </c>
      <c r="L43" s="9">
        <f t="shared" si="29"/>
        <v>1</v>
      </c>
      <c r="M43" s="9">
        <f t="shared" si="30"/>
        <v>1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7</v>
      </c>
      <c r="R43" s="9">
        <f t="shared" si="35"/>
        <v>13</v>
      </c>
      <c r="S43" s="9"/>
      <c r="T43" s="11">
        <f t="shared" si="36"/>
        <v>0.5</v>
      </c>
      <c r="U43" s="11">
        <f t="shared" si="37"/>
        <v>0.875</v>
      </c>
    </row>
    <row r="44" spans="1:256" x14ac:dyDescent="0.3">
      <c r="A44" s="9" t="str">
        <f t="shared" si="19"/>
        <v>Carlos Gomez</v>
      </c>
      <c r="B44" s="9">
        <f t="shared" si="19"/>
        <v>8</v>
      </c>
      <c r="C44" s="9">
        <f t="shared" si="20"/>
        <v>7</v>
      </c>
      <c r="D44" s="9">
        <f t="shared" si="21"/>
        <v>1</v>
      </c>
      <c r="E44" s="9">
        <f t="shared" si="22"/>
        <v>5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5</v>
      </c>
      <c r="J44" s="9">
        <f t="shared" si="27"/>
        <v>0</v>
      </c>
      <c r="K44" s="9">
        <f t="shared" si="28"/>
        <v>1</v>
      </c>
      <c r="L44" s="9">
        <f t="shared" si="29"/>
        <v>1</v>
      </c>
      <c r="M44" s="9">
        <f t="shared" si="30"/>
        <v>1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5</v>
      </c>
      <c r="R44" s="9">
        <f t="shared" si="35"/>
        <v>11</v>
      </c>
      <c r="S44" s="9"/>
      <c r="T44" s="11">
        <f t="shared" si="36"/>
        <v>0.7142857142857143</v>
      </c>
      <c r="U44" s="11">
        <f t="shared" si="37"/>
        <v>0.7142857142857143</v>
      </c>
    </row>
    <row r="45" spans="1:256" x14ac:dyDescent="0.3">
      <c r="A45" s="9" t="str">
        <f t="shared" si="19"/>
        <v>Carlos Diaz</v>
      </c>
      <c r="B45" s="9">
        <f t="shared" si="19"/>
        <v>9</v>
      </c>
      <c r="C45" s="9">
        <f t="shared" si="20"/>
        <v>5</v>
      </c>
      <c r="D45" s="9">
        <f t="shared" si="21"/>
        <v>5</v>
      </c>
      <c r="E45" s="9">
        <f t="shared" si="22"/>
        <v>1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1</v>
      </c>
      <c r="J45" s="9">
        <f t="shared" si="27"/>
        <v>3</v>
      </c>
      <c r="K45" s="9">
        <f t="shared" si="28"/>
        <v>1</v>
      </c>
      <c r="L45" s="9">
        <f t="shared" si="29"/>
        <v>1</v>
      </c>
      <c r="M45" s="9">
        <f t="shared" si="30"/>
        <v>0</v>
      </c>
      <c r="N45" s="9">
        <f t="shared" si="31"/>
        <v>0</v>
      </c>
      <c r="O45" s="9">
        <f t="shared" si="32"/>
        <v>0</v>
      </c>
      <c r="P45" s="9">
        <f t="shared" si="33"/>
        <v>0</v>
      </c>
      <c r="Q45" s="9">
        <f t="shared" si="34"/>
        <v>4</v>
      </c>
      <c r="R45" s="9">
        <f t="shared" si="35"/>
        <v>6</v>
      </c>
      <c r="S45" s="9"/>
      <c r="T45" s="11">
        <f t="shared" si="36"/>
        <v>0.2</v>
      </c>
      <c r="U45" s="11">
        <f t="shared" si="37"/>
        <v>0.8</v>
      </c>
    </row>
    <row r="46" spans="1:256" x14ac:dyDescent="0.3">
      <c r="A46" s="9" t="str">
        <f t="shared" si="19"/>
        <v>Carlos Reyes</v>
      </c>
      <c r="B46" s="9">
        <f t="shared" si="19"/>
        <v>10</v>
      </c>
      <c r="C46" s="9">
        <f t="shared" si="20"/>
        <v>7</v>
      </c>
      <c r="D46" s="9">
        <f t="shared" si="21"/>
        <v>3</v>
      </c>
      <c r="E46" s="9">
        <f t="shared" si="22"/>
        <v>4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5</v>
      </c>
      <c r="J46" s="9">
        <f t="shared" si="27"/>
        <v>1</v>
      </c>
      <c r="K46" s="9">
        <f t="shared" si="28"/>
        <v>2</v>
      </c>
      <c r="L46" s="9">
        <f t="shared" si="29"/>
        <v>1</v>
      </c>
      <c r="M46" s="9">
        <f t="shared" si="30"/>
        <v>2</v>
      </c>
      <c r="N46" s="9">
        <f t="shared" si="31"/>
        <v>1</v>
      </c>
      <c r="O46" s="9">
        <f t="shared" si="32"/>
        <v>2</v>
      </c>
      <c r="P46" s="9">
        <f t="shared" si="33"/>
        <v>0</v>
      </c>
      <c r="Q46" s="9">
        <f t="shared" si="34"/>
        <v>4</v>
      </c>
      <c r="R46" s="9">
        <f t="shared" si="35"/>
        <v>14</v>
      </c>
      <c r="S46" s="9"/>
      <c r="T46" s="11">
        <f t="shared" si="36"/>
        <v>0.5714285714285714</v>
      </c>
      <c r="U46" s="11">
        <f t="shared" si="37"/>
        <v>0.5714285714285714</v>
      </c>
    </row>
    <row r="47" spans="1:256" x14ac:dyDescent="0.3">
      <c r="A47" s="9" t="str">
        <f t="shared" si="19"/>
        <v>Carlos Morales</v>
      </c>
      <c r="B47" s="9">
        <f t="shared" si="19"/>
        <v>11</v>
      </c>
      <c r="C47" s="9">
        <f t="shared" si="20"/>
        <v>5</v>
      </c>
      <c r="D47" s="9">
        <f t="shared" si="21"/>
        <v>5</v>
      </c>
      <c r="E47" s="9">
        <f t="shared" si="22"/>
        <v>4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2</v>
      </c>
      <c r="J47" s="9">
        <f t="shared" si="27"/>
        <v>1</v>
      </c>
      <c r="K47" s="9">
        <f t="shared" si="28"/>
        <v>0</v>
      </c>
      <c r="L47" s="9">
        <f t="shared" si="29"/>
        <v>2</v>
      </c>
      <c r="M47" s="9">
        <f t="shared" si="30"/>
        <v>0</v>
      </c>
      <c r="N47" s="9">
        <f t="shared" si="31"/>
        <v>2</v>
      </c>
      <c r="O47" s="9">
        <f t="shared" si="32"/>
        <v>1</v>
      </c>
      <c r="P47" s="9">
        <f t="shared" si="33"/>
        <v>0</v>
      </c>
      <c r="Q47" s="9">
        <f t="shared" si="34"/>
        <v>4</v>
      </c>
      <c r="R47" s="9">
        <f t="shared" si="35"/>
        <v>8</v>
      </c>
      <c r="S47" s="9"/>
      <c r="T47" s="11">
        <f t="shared" si="36"/>
        <v>0.8</v>
      </c>
      <c r="U47" s="11">
        <f t="shared" si="37"/>
        <v>0.8</v>
      </c>
    </row>
    <row r="48" spans="1:256" x14ac:dyDescent="0.3">
      <c r="A48" s="9" t="str">
        <f t="shared" si="19"/>
        <v>Carlos Cruz</v>
      </c>
      <c r="B48" s="9">
        <f t="shared" si="19"/>
        <v>12</v>
      </c>
      <c r="C48" s="9">
        <f t="shared" si="20"/>
        <v>8</v>
      </c>
      <c r="D48" s="9">
        <f t="shared" si="21"/>
        <v>3</v>
      </c>
      <c r="E48" s="9">
        <f t="shared" si="22"/>
        <v>1</v>
      </c>
      <c r="F48" s="9">
        <f t="shared" si="23"/>
        <v>1</v>
      </c>
      <c r="G48" s="9">
        <f t="shared" si="24"/>
        <v>0</v>
      </c>
      <c r="H48" s="9">
        <f t="shared" si="25"/>
        <v>0</v>
      </c>
      <c r="I48" s="9">
        <f t="shared" si="26"/>
        <v>3</v>
      </c>
      <c r="J48" s="9">
        <f t="shared" si="27"/>
        <v>2</v>
      </c>
      <c r="K48" s="9">
        <f t="shared" si="28"/>
        <v>0</v>
      </c>
      <c r="L48" s="9">
        <f t="shared" si="29"/>
        <v>0</v>
      </c>
      <c r="M48" s="9">
        <f t="shared" si="30"/>
        <v>1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2</v>
      </c>
      <c r="R48" s="9">
        <f t="shared" si="35"/>
        <v>11</v>
      </c>
      <c r="S48" s="9"/>
      <c r="T48" s="11">
        <f t="shared" si="36"/>
        <v>0.125</v>
      </c>
      <c r="U48" s="11">
        <f t="shared" si="37"/>
        <v>0.25</v>
      </c>
    </row>
    <row r="49" spans="1:21" x14ac:dyDescent="0.3">
      <c r="A49" s="9" t="str">
        <f t="shared" si="19"/>
        <v>Carlos Ortiz</v>
      </c>
      <c r="B49" s="9">
        <f t="shared" si="19"/>
        <v>13</v>
      </c>
      <c r="C49" s="9">
        <f t="shared" si="20"/>
        <v>7</v>
      </c>
      <c r="D49" s="9">
        <f t="shared" si="21"/>
        <v>7</v>
      </c>
      <c r="E49" s="9">
        <f t="shared" si="22"/>
        <v>5</v>
      </c>
      <c r="F49" s="9">
        <f t="shared" si="23"/>
        <v>1</v>
      </c>
      <c r="G49" s="9">
        <f t="shared" si="24"/>
        <v>0</v>
      </c>
      <c r="H49" s="9">
        <f t="shared" si="25"/>
        <v>0</v>
      </c>
      <c r="I49" s="9">
        <f t="shared" si="26"/>
        <v>6</v>
      </c>
      <c r="J49" s="9">
        <f t="shared" si="27"/>
        <v>4</v>
      </c>
      <c r="K49" s="9">
        <f t="shared" si="28"/>
        <v>2</v>
      </c>
      <c r="L49" s="9">
        <f t="shared" si="29"/>
        <v>0</v>
      </c>
      <c r="M49" s="9">
        <f t="shared" si="30"/>
        <v>0</v>
      </c>
      <c r="N49" s="9">
        <f t="shared" si="31"/>
        <v>2</v>
      </c>
      <c r="O49" s="9">
        <f t="shared" si="32"/>
        <v>2</v>
      </c>
      <c r="P49" s="9">
        <f t="shared" si="33"/>
        <v>0</v>
      </c>
      <c r="Q49" s="9">
        <f t="shared" si="34"/>
        <v>6</v>
      </c>
      <c r="R49" s="9">
        <f t="shared" si="35"/>
        <v>13</v>
      </c>
      <c r="S49" s="9"/>
      <c r="T49" s="11">
        <f t="shared" si="36"/>
        <v>0.7142857142857143</v>
      </c>
      <c r="U49" s="11">
        <f t="shared" si="37"/>
        <v>0.8571428571428571</v>
      </c>
    </row>
    <row r="50" spans="1:21" x14ac:dyDescent="0.3">
      <c r="A50" s="9" t="str">
        <f t="shared" si="19"/>
        <v>Carlos Gutierrez</v>
      </c>
      <c r="B50" s="9">
        <f t="shared" si="19"/>
        <v>14</v>
      </c>
      <c r="C50" s="9">
        <f t="shared" si="20"/>
        <v>8</v>
      </c>
      <c r="D50" s="9">
        <f t="shared" si="21"/>
        <v>1</v>
      </c>
      <c r="E50" s="9">
        <f t="shared" si="22"/>
        <v>4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5</v>
      </c>
      <c r="J50" s="9">
        <f t="shared" si="27"/>
        <v>3</v>
      </c>
      <c r="K50" s="9">
        <f t="shared" si="28"/>
        <v>1</v>
      </c>
      <c r="L50" s="9">
        <f t="shared" si="29"/>
        <v>2</v>
      </c>
      <c r="M50" s="9">
        <f t="shared" si="30"/>
        <v>1</v>
      </c>
      <c r="N50" s="9">
        <f t="shared" si="31"/>
        <v>2</v>
      </c>
      <c r="O50" s="9">
        <f t="shared" si="32"/>
        <v>0</v>
      </c>
      <c r="P50" s="9">
        <f t="shared" si="33"/>
        <v>0</v>
      </c>
      <c r="Q50" s="9">
        <f t="shared" si="34"/>
        <v>4</v>
      </c>
      <c r="R50" s="9">
        <f t="shared" si="35"/>
        <v>12</v>
      </c>
      <c r="S50" s="9"/>
      <c r="T50" s="11">
        <f t="shared" si="36"/>
        <v>0.5</v>
      </c>
      <c r="U50" s="11">
        <f t="shared" si="37"/>
        <v>0.5</v>
      </c>
    </row>
    <row r="51" spans="1:21" x14ac:dyDescent="0.3">
      <c r="A51" s="9" t="str">
        <f t="shared" si="19"/>
        <v>Carlos Castillo</v>
      </c>
      <c r="B51" s="9">
        <f t="shared" si="19"/>
        <v>15</v>
      </c>
      <c r="C51" s="9">
        <f t="shared" si="20"/>
        <v>6</v>
      </c>
      <c r="D51" s="9">
        <f t="shared" si="21"/>
        <v>3</v>
      </c>
      <c r="E51" s="9">
        <f t="shared" si="22"/>
        <v>3</v>
      </c>
      <c r="F51" s="9">
        <f t="shared" si="23"/>
        <v>1</v>
      </c>
      <c r="G51" s="9">
        <f t="shared" si="24"/>
        <v>0</v>
      </c>
      <c r="H51" s="9">
        <f t="shared" si="25"/>
        <v>0</v>
      </c>
      <c r="I51" s="9">
        <f t="shared" si="26"/>
        <v>1</v>
      </c>
      <c r="J51" s="9">
        <f t="shared" si="27"/>
        <v>2</v>
      </c>
      <c r="K51" s="9">
        <f t="shared" si="28"/>
        <v>1</v>
      </c>
      <c r="L51" s="9">
        <f t="shared" si="29"/>
        <v>2</v>
      </c>
      <c r="M51" s="9">
        <f t="shared" si="30"/>
        <v>1</v>
      </c>
      <c r="N51" s="9">
        <f t="shared" si="31"/>
        <v>1</v>
      </c>
      <c r="O51" s="9">
        <f t="shared" si="32"/>
        <v>2</v>
      </c>
      <c r="P51" s="9">
        <f t="shared" si="33"/>
        <v>0</v>
      </c>
      <c r="Q51" s="9">
        <f t="shared" si="34"/>
        <v>4</v>
      </c>
      <c r="R51" s="9">
        <f t="shared" si="35"/>
        <v>11</v>
      </c>
      <c r="S51" s="9"/>
      <c r="T51" s="11">
        <f t="shared" si="36"/>
        <v>0.5</v>
      </c>
      <c r="U51" s="11">
        <f t="shared" si="37"/>
        <v>0.66666666666666663</v>
      </c>
    </row>
    <row r="52" spans="1:21" x14ac:dyDescent="0.3">
      <c r="A52" s="9" t="str">
        <f t="shared" si="19"/>
        <v>Jose Garcia</v>
      </c>
      <c r="B52" s="9">
        <f t="shared" si="19"/>
        <v>16</v>
      </c>
      <c r="C52" s="9">
        <f t="shared" si="20"/>
        <v>9</v>
      </c>
      <c r="D52" s="9">
        <f t="shared" si="21"/>
        <v>8</v>
      </c>
      <c r="E52" s="9">
        <f t="shared" si="22"/>
        <v>5</v>
      </c>
      <c r="F52" s="9">
        <f t="shared" si="23"/>
        <v>0</v>
      </c>
      <c r="G52" s="9">
        <f t="shared" si="24"/>
        <v>1</v>
      </c>
      <c r="H52" s="9">
        <f t="shared" si="25"/>
        <v>0</v>
      </c>
      <c r="I52" s="9">
        <f t="shared" si="26"/>
        <v>3</v>
      </c>
      <c r="J52" s="9">
        <f t="shared" si="27"/>
        <v>4</v>
      </c>
      <c r="K52" s="9">
        <f t="shared" si="28"/>
        <v>2</v>
      </c>
      <c r="L52" s="9">
        <f t="shared" si="29"/>
        <v>1</v>
      </c>
      <c r="M52" s="9">
        <f t="shared" si="30"/>
        <v>1</v>
      </c>
      <c r="N52" s="9">
        <f t="shared" si="31"/>
        <v>1</v>
      </c>
      <c r="O52" s="9">
        <f t="shared" si="32"/>
        <v>1</v>
      </c>
      <c r="P52" s="9">
        <f t="shared" si="33"/>
        <v>0</v>
      </c>
      <c r="Q52" s="9">
        <f t="shared" si="34"/>
        <v>7</v>
      </c>
      <c r="R52" s="9">
        <f t="shared" si="35"/>
        <v>14</v>
      </c>
      <c r="S52" s="9"/>
      <c r="T52" s="11">
        <f t="shared" si="36"/>
        <v>0.55555555555555558</v>
      </c>
      <c r="U52" s="11">
        <f t="shared" si="37"/>
        <v>0.77777777777777779</v>
      </c>
    </row>
    <row r="53" spans="1:21" x14ac:dyDescent="0.3">
      <c r="A53" s="9" t="str">
        <f t="shared" si="19"/>
        <v>Jose Rodriguez</v>
      </c>
      <c r="B53" s="9">
        <f t="shared" si="19"/>
        <v>17</v>
      </c>
      <c r="C53" s="9">
        <f t="shared" si="20"/>
        <v>8</v>
      </c>
      <c r="D53" s="9">
        <f t="shared" si="21"/>
        <v>4</v>
      </c>
      <c r="E53" s="9">
        <f t="shared" si="22"/>
        <v>5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1</v>
      </c>
      <c r="J53" s="9">
        <f t="shared" si="27"/>
        <v>2</v>
      </c>
      <c r="K53" s="9">
        <f t="shared" si="28"/>
        <v>3</v>
      </c>
      <c r="L53" s="9">
        <f t="shared" si="29"/>
        <v>2</v>
      </c>
      <c r="M53" s="9">
        <f t="shared" si="30"/>
        <v>1</v>
      </c>
      <c r="N53" s="9">
        <f t="shared" si="31"/>
        <v>1</v>
      </c>
      <c r="O53" s="9">
        <f t="shared" si="32"/>
        <v>0</v>
      </c>
      <c r="P53" s="9">
        <f t="shared" si="33"/>
        <v>0</v>
      </c>
      <c r="Q53" s="9">
        <f t="shared" si="34"/>
        <v>5</v>
      </c>
      <c r="R53" s="9">
        <f t="shared" si="35"/>
        <v>13</v>
      </c>
      <c r="S53" s="9"/>
      <c r="T53" s="11">
        <f t="shared" si="36"/>
        <v>0.625</v>
      </c>
      <c r="U53" s="11">
        <f t="shared" si="37"/>
        <v>0.625</v>
      </c>
    </row>
    <row r="54" spans="1:21" x14ac:dyDescent="0.3">
      <c r="A54" s="9" t="str">
        <f t="shared" si="19"/>
        <v>Jose Martinez</v>
      </c>
      <c r="B54" s="9">
        <f t="shared" si="19"/>
        <v>18</v>
      </c>
      <c r="C54" s="9">
        <f t="shared" si="20"/>
        <v>6</v>
      </c>
      <c r="D54" s="9">
        <f t="shared" si="21"/>
        <v>4</v>
      </c>
      <c r="E54" s="9">
        <f t="shared" si="22"/>
        <v>1</v>
      </c>
      <c r="F54" s="9">
        <f t="shared" si="23"/>
        <v>0</v>
      </c>
      <c r="G54" s="9">
        <f t="shared" si="24"/>
        <v>0</v>
      </c>
      <c r="H54" s="9">
        <f t="shared" si="25"/>
        <v>1</v>
      </c>
      <c r="I54" s="9">
        <f t="shared" si="26"/>
        <v>2</v>
      </c>
      <c r="J54" s="9">
        <f t="shared" si="27"/>
        <v>3</v>
      </c>
      <c r="K54" s="9">
        <f t="shared" si="28"/>
        <v>1</v>
      </c>
      <c r="L54" s="9">
        <f t="shared" si="29"/>
        <v>0</v>
      </c>
      <c r="M54" s="9">
        <f t="shared" si="30"/>
        <v>2</v>
      </c>
      <c r="N54" s="9">
        <f t="shared" si="31"/>
        <v>1</v>
      </c>
      <c r="O54" s="9">
        <f t="shared" si="32"/>
        <v>2</v>
      </c>
      <c r="P54" s="9">
        <f t="shared" si="33"/>
        <v>0</v>
      </c>
      <c r="Q54" s="9">
        <f t="shared" si="34"/>
        <v>4</v>
      </c>
      <c r="R54" s="9">
        <f t="shared" si="35"/>
        <v>12</v>
      </c>
      <c r="S54" s="9"/>
      <c r="T54" s="11">
        <f t="shared" si="36"/>
        <v>0.16666666666666666</v>
      </c>
      <c r="U54" s="11">
        <f t="shared" si="37"/>
        <v>0.66666666666666663</v>
      </c>
    </row>
    <row r="55" spans="1:21" x14ac:dyDescent="0.3">
      <c r="A55" s="9" t="str">
        <f t="shared" si="19"/>
        <v>Jose Hernandez</v>
      </c>
      <c r="B55" s="9">
        <f t="shared" si="19"/>
        <v>19</v>
      </c>
      <c r="C55" s="9">
        <f t="shared" si="20"/>
        <v>9</v>
      </c>
      <c r="D55" s="9">
        <f t="shared" si="21"/>
        <v>2</v>
      </c>
      <c r="E55" s="9">
        <f t="shared" si="22"/>
        <v>2</v>
      </c>
      <c r="F55" s="9">
        <f t="shared" si="23"/>
        <v>1</v>
      </c>
      <c r="G55" s="9">
        <f t="shared" si="24"/>
        <v>0</v>
      </c>
      <c r="H55" s="9">
        <f t="shared" si="25"/>
        <v>0</v>
      </c>
      <c r="I55" s="9">
        <f t="shared" si="26"/>
        <v>2</v>
      </c>
      <c r="J55" s="9">
        <f t="shared" si="27"/>
        <v>2</v>
      </c>
      <c r="K55" s="9">
        <f t="shared" si="28"/>
        <v>1</v>
      </c>
      <c r="L55" s="9">
        <f t="shared" si="29"/>
        <v>2</v>
      </c>
      <c r="M55" s="9">
        <f t="shared" si="30"/>
        <v>1</v>
      </c>
      <c r="N55" s="9">
        <f t="shared" si="31"/>
        <v>0</v>
      </c>
      <c r="O55" s="9">
        <f t="shared" si="32"/>
        <v>0</v>
      </c>
      <c r="P55" s="9">
        <f t="shared" si="33"/>
        <v>0</v>
      </c>
      <c r="Q55" s="9">
        <f t="shared" si="34"/>
        <v>3</v>
      </c>
      <c r="R55" s="9">
        <f t="shared" si="35"/>
        <v>11</v>
      </c>
      <c r="S55" s="9"/>
      <c r="T55" s="11">
        <f t="shared" si="36"/>
        <v>0.22222222222222221</v>
      </c>
      <c r="U55" s="11">
        <f t="shared" si="37"/>
        <v>0.33333333333333331</v>
      </c>
    </row>
    <row r="56" spans="1:21" x14ac:dyDescent="0.3">
      <c r="A56" s="9" t="str">
        <f t="shared" si="19"/>
        <v>Jose Lopez</v>
      </c>
      <c r="B56" s="9">
        <f t="shared" si="19"/>
        <v>20</v>
      </c>
      <c r="C56" s="9">
        <f t="shared" si="20"/>
        <v>9</v>
      </c>
      <c r="D56" s="9">
        <f t="shared" si="21"/>
        <v>8</v>
      </c>
      <c r="E56" s="9">
        <f t="shared" si="22"/>
        <v>9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4</v>
      </c>
      <c r="J56" s="9">
        <f t="shared" si="27"/>
        <v>1</v>
      </c>
      <c r="K56" s="9">
        <f t="shared" si="28"/>
        <v>2</v>
      </c>
      <c r="L56" s="9">
        <f t="shared" si="29"/>
        <v>1</v>
      </c>
      <c r="M56" s="9">
        <f t="shared" si="30"/>
        <v>1</v>
      </c>
      <c r="N56" s="9">
        <f t="shared" si="31"/>
        <v>1</v>
      </c>
      <c r="O56" s="9">
        <f t="shared" si="32"/>
        <v>0</v>
      </c>
      <c r="P56" s="9">
        <f t="shared" si="33"/>
        <v>0</v>
      </c>
      <c r="Q56" s="9">
        <f t="shared" si="34"/>
        <v>9</v>
      </c>
      <c r="R56" s="9">
        <f t="shared" si="35"/>
        <v>13</v>
      </c>
      <c r="S56" s="9"/>
      <c r="T56" s="11">
        <f t="shared" si="36"/>
        <v>1</v>
      </c>
      <c r="U56" s="11">
        <f t="shared" si="37"/>
        <v>1</v>
      </c>
    </row>
    <row r="57" spans="1:21" x14ac:dyDescent="0.3">
      <c r="A57" s="9" t="str">
        <f t="shared" si="19"/>
        <v>Jose Gonzalez</v>
      </c>
      <c r="B57" s="9">
        <f t="shared" si="19"/>
        <v>21</v>
      </c>
      <c r="C57" s="9">
        <f t="shared" si="20"/>
        <v>7</v>
      </c>
      <c r="D57" s="9">
        <f t="shared" si="21"/>
        <v>3</v>
      </c>
      <c r="E57" s="9">
        <f t="shared" si="22"/>
        <v>1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2</v>
      </c>
      <c r="J57" s="9">
        <f t="shared" si="27"/>
        <v>2</v>
      </c>
      <c r="K57" s="9">
        <f t="shared" si="28"/>
        <v>2</v>
      </c>
      <c r="L57" s="9">
        <f t="shared" si="29"/>
        <v>0</v>
      </c>
      <c r="M57" s="9">
        <f t="shared" si="30"/>
        <v>0</v>
      </c>
      <c r="N57" s="9">
        <f t="shared" si="31"/>
        <v>2</v>
      </c>
      <c r="O57" s="9">
        <f t="shared" si="32"/>
        <v>2</v>
      </c>
      <c r="P57" s="9">
        <f t="shared" si="33"/>
        <v>0</v>
      </c>
      <c r="Q57" s="9">
        <f t="shared" si="34"/>
        <v>1</v>
      </c>
      <c r="R57" s="9">
        <f t="shared" si="35"/>
        <v>13</v>
      </c>
      <c r="S57" s="9"/>
      <c r="T57" s="11">
        <f t="shared" si="36"/>
        <v>0.14285714285714285</v>
      </c>
      <c r="U57" s="11">
        <f t="shared" si="37"/>
        <v>0.14285714285714285</v>
      </c>
    </row>
    <row r="58" spans="1:21" x14ac:dyDescent="0.3">
      <c r="A58" s="9" t="str">
        <f t="shared" si="19"/>
        <v>Jose Perez</v>
      </c>
      <c r="B58" s="9">
        <f t="shared" si="19"/>
        <v>22</v>
      </c>
      <c r="C58" s="9">
        <f t="shared" si="20"/>
        <v>8</v>
      </c>
      <c r="D58" s="9">
        <f t="shared" si="21"/>
        <v>3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3</v>
      </c>
      <c r="J58" s="9">
        <f t="shared" si="27"/>
        <v>2</v>
      </c>
      <c r="K58" s="9">
        <f t="shared" si="28"/>
        <v>4</v>
      </c>
      <c r="L58" s="9">
        <f t="shared" si="29"/>
        <v>0</v>
      </c>
      <c r="M58" s="9">
        <f t="shared" si="30"/>
        <v>2</v>
      </c>
      <c r="N58" s="9">
        <f t="shared" si="31"/>
        <v>1</v>
      </c>
      <c r="O58" s="9">
        <f t="shared" si="32"/>
        <v>2</v>
      </c>
      <c r="P58" s="9">
        <f t="shared" si="33"/>
        <v>0</v>
      </c>
      <c r="Q58" s="9">
        <f t="shared" si="34"/>
        <v>5</v>
      </c>
      <c r="R58" s="9">
        <f t="shared" si="35"/>
        <v>17</v>
      </c>
      <c r="S58" s="9"/>
      <c r="T58" s="11">
        <f t="shared" si="36"/>
        <v>0.625</v>
      </c>
      <c r="U58" s="11">
        <f t="shared" si="37"/>
        <v>0.625</v>
      </c>
    </row>
    <row r="59" spans="1:21" x14ac:dyDescent="0.3">
      <c r="A59" s="9" t="str">
        <f t="shared" si="19"/>
        <v>Jose Sanchez</v>
      </c>
      <c r="B59" s="9">
        <f t="shared" si="19"/>
        <v>23</v>
      </c>
      <c r="C59" s="9">
        <f t="shared" si="20"/>
        <v>8</v>
      </c>
      <c r="D59" s="9">
        <f t="shared" si="21"/>
        <v>4</v>
      </c>
      <c r="E59" s="9">
        <f t="shared" si="22"/>
        <v>3</v>
      </c>
      <c r="F59" s="9">
        <f t="shared" si="23"/>
        <v>1</v>
      </c>
      <c r="G59" s="9">
        <f t="shared" si="24"/>
        <v>0</v>
      </c>
      <c r="H59" s="9">
        <f t="shared" si="25"/>
        <v>0</v>
      </c>
      <c r="I59" s="9">
        <f t="shared" si="26"/>
        <v>3</v>
      </c>
      <c r="J59" s="9">
        <f t="shared" si="27"/>
        <v>1</v>
      </c>
      <c r="K59" s="9">
        <f t="shared" si="28"/>
        <v>3</v>
      </c>
      <c r="L59" s="9">
        <f t="shared" si="29"/>
        <v>1</v>
      </c>
      <c r="M59" s="9">
        <f t="shared" si="30"/>
        <v>2</v>
      </c>
      <c r="N59" s="9">
        <f t="shared" si="31"/>
        <v>2</v>
      </c>
      <c r="O59" s="9">
        <f t="shared" si="32"/>
        <v>2</v>
      </c>
      <c r="P59" s="9">
        <f t="shared" si="33"/>
        <v>0</v>
      </c>
      <c r="Q59" s="9">
        <f t="shared" si="34"/>
        <v>4</v>
      </c>
      <c r="R59" s="9">
        <f t="shared" si="35"/>
        <v>17</v>
      </c>
      <c r="S59" s="9"/>
      <c r="T59" s="11">
        <f t="shared" si="36"/>
        <v>0.375</v>
      </c>
      <c r="U59" s="11">
        <f t="shared" si="37"/>
        <v>0.5</v>
      </c>
    </row>
    <row r="60" spans="1:21" x14ac:dyDescent="0.3">
      <c r="A60" s="9" t="str">
        <f t="shared" si="19"/>
        <v>Jose Ramirez</v>
      </c>
      <c r="B60" s="9">
        <f t="shared" si="19"/>
        <v>24</v>
      </c>
      <c r="C60" s="9">
        <f t="shared" si="20"/>
        <v>6</v>
      </c>
      <c r="D60" s="9">
        <f t="shared" si="21"/>
        <v>2</v>
      </c>
      <c r="E60" s="9">
        <f t="shared" si="22"/>
        <v>3</v>
      </c>
      <c r="F60" s="9">
        <f t="shared" si="23"/>
        <v>1</v>
      </c>
      <c r="G60" s="9">
        <f t="shared" si="24"/>
        <v>0</v>
      </c>
      <c r="H60" s="9">
        <f t="shared" si="25"/>
        <v>1</v>
      </c>
      <c r="I60" s="9">
        <f t="shared" si="26"/>
        <v>3</v>
      </c>
      <c r="J60" s="9">
        <f t="shared" si="27"/>
        <v>2</v>
      </c>
      <c r="K60" s="9">
        <f t="shared" si="28"/>
        <v>2</v>
      </c>
      <c r="L60" s="9">
        <f t="shared" si="29"/>
        <v>1</v>
      </c>
      <c r="M60" s="9">
        <f t="shared" si="30"/>
        <v>1</v>
      </c>
      <c r="N60" s="9">
        <f t="shared" si="31"/>
        <v>2</v>
      </c>
      <c r="O60" s="9">
        <f t="shared" si="32"/>
        <v>2</v>
      </c>
      <c r="P60" s="9">
        <f t="shared" si="33"/>
        <v>0</v>
      </c>
      <c r="Q60" s="9">
        <f t="shared" si="34"/>
        <v>7</v>
      </c>
      <c r="R60" s="9">
        <f t="shared" si="35"/>
        <v>13</v>
      </c>
      <c r="S60" s="9"/>
      <c r="T60" s="11">
        <f t="shared" si="36"/>
        <v>0.5</v>
      </c>
      <c r="U60" s="11">
        <f t="shared" si="37"/>
        <v>1.1666666666666667</v>
      </c>
    </row>
    <row r="61" spans="1:21" x14ac:dyDescent="0.3">
      <c r="A61" s="9" t="str">
        <f t="shared" si="19"/>
        <v>Jose Torres</v>
      </c>
      <c r="B61" s="9">
        <f t="shared" si="19"/>
        <v>25</v>
      </c>
      <c r="C61" s="9">
        <f t="shared" si="20"/>
        <v>6</v>
      </c>
      <c r="D61" s="9">
        <f t="shared" si="21"/>
        <v>2</v>
      </c>
      <c r="E61" s="9">
        <f t="shared" si="22"/>
        <v>3</v>
      </c>
      <c r="F61" s="9">
        <f t="shared" si="23"/>
        <v>0</v>
      </c>
      <c r="G61" s="9">
        <f t="shared" si="24"/>
        <v>0</v>
      </c>
      <c r="H61" s="9">
        <f t="shared" si="25"/>
        <v>1</v>
      </c>
      <c r="I61" s="9">
        <f t="shared" si="26"/>
        <v>0</v>
      </c>
      <c r="J61" s="9">
        <f t="shared" si="27"/>
        <v>3</v>
      </c>
      <c r="K61" s="9">
        <f t="shared" si="28"/>
        <v>4</v>
      </c>
      <c r="L61" s="9">
        <f t="shared" si="29"/>
        <v>1</v>
      </c>
      <c r="M61" s="9">
        <f t="shared" si="30"/>
        <v>1</v>
      </c>
      <c r="N61" s="9">
        <f t="shared" si="31"/>
        <v>2</v>
      </c>
      <c r="O61" s="9">
        <f t="shared" si="32"/>
        <v>1</v>
      </c>
      <c r="P61" s="9">
        <f t="shared" si="33"/>
        <v>0</v>
      </c>
      <c r="Q61" s="9">
        <f t="shared" si="34"/>
        <v>6</v>
      </c>
      <c r="R61" s="9">
        <f t="shared" si="35"/>
        <v>14</v>
      </c>
      <c r="S61" s="9"/>
      <c r="T61" s="11">
        <f t="shared" si="36"/>
        <v>0.5</v>
      </c>
      <c r="U61" s="11">
        <f t="shared" si="37"/>
        <v>1</v>
      </c>
    </row>
    <row r="62" spans="1:21" x14ac:dyDescent="0.3">
      <c r="A62" s="10" t="s">
        <v>48</v>
      </c>
      <c r="B62" s="10"/>
      <c r="C62" s="10">
        <f t="shared" ref="C62:R62" si="38">SUM(C37:C61)</f>
        <v>184</v>
      </c>
      <c r="D62" s="10">
        <f t="shared" si="38"/>
        <v>96</v>
      </c>
      <c r="E62" s="10">
        <f t="shared" si="38"/>
        <v>85</v>
      </c>
      <c r="F62" s="10">
        <f t="shared" si="38"/>
        <v>7</v>
      </c>
      <c r="G62" s="10">
        <f t="shared" si="38"/>
        <v>2</v>
      </c>
      <c r="H62" s="10">
        <f t="shared" si="38"/>
        <v>7</v>
      </c>
      <c r="I62" s="10">
        <f t="shared" si="38"/>
        <v>73</v>
      </c>
      <c r="J62" s="10">
        <f t="shared" si="38"/>
        <v>52</v>
      </c>
      <c r="K62" s="10">
        <f t="shared" si="38"/>
        <v>46</v>
      </c>
      <c r="L62" s="10">
        <f t="shared" si="38"/>
        <v>24</v>
      </c>
      <c r="M62" s="10">
        <f t="shared" si="38"/>
        <v>24</v>
      </c>
      <c r="N62" s="10">
        <f t="shared" si="38"/>
        <v>32</v>
      </c>
      <c r="O62" s="10">
        <f t="shared" si="38"/>
        <v>32</v>
      </c>
      <c r="P62" s="10">
        <f t="shared" si="38"/>
        <v>0</v>
      </c>
      <c r="Q62" s="10">
        <f t="shared" si="38"/>
        <v>117</v>
      </c>
      <c r="R62" s="10">
        <f t="shared" si="38"/>
        <v>318</v>
      </c>
      <c r="S62" s="10"/>
      <c r="T62" s="12">
        <f t="shared" si="36"/>
        <v>0.46195652173913043</v>
      </c>
      <c r="U62" s="12">
        <f t="shared" si="37"/>
        <v>0.63586956521739135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Carlos Gonzalez</v>
      </c>
      <c r="B66" s="9">
        <f t="shared" si="39"/>
        <v>1</v>
      </c>
      <c r="C66" s="19">
        <v>1</v>
      </c>
      <c r="D66" s="19" t="s">
        <v>62</v>
      </c>
      <c r="E66" s="19">
        <v>2.1</v>
      </c>
      <c r="F66" s="19">
        <v>4</v>
      </c>
      <c r="G66" s="19">
        <v>4</v>
      </c>
      <c r="H66" s="19">
        <v>3</v>
      </c>
      <c r="I66" s="19">
        <v>1</v>
      </c>
      <c r="J66" s="19" t="s">
        <v>62</v>
      </c>
      <c r="K66" s="19">
        <v>2.1</v>
      </c>
      <c r="L66" s="19">
        <v>0</v>
      </c>
      <c r="M66" s="19">
        <v>1</v>
      </c>
      <c r="N66" s="19">
        <v>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2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2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14.000000000000002</v>
      </c>
      <c r="CT66" s="9">
        <f t="shared" ref="CT66:CT90" si="44">INT(CS66/3)+MOD(CS66,3)/10</f>
        <v>4.2</v>
      </c>
      <c r="CU66" s="9">
        <f t="shared" ref="CU66:CU90" si="45">F66+L66+R66+X66+AD66+AJ66+AP66+AV66+BB66+BH66+BN66+BT66+BZ66+CF66+CL66</f>
        <v>4</v>
      </c>
      <c r="CV66" s="9">
        <f t="shared" ref="CV66:CV90" si="46">G66+M66+S66+Y66+AE66+AK66+AQ66+AW66+BC66+BI66+BO66+BU66+CA66+CG66+CM66</f>
        <v>5</v>
      </c>
      <c r="CW66" s="9">
        <f t="shared" ref="CW66:CW90" si="47">H66+N66+T66+Z66+AF66+AL66+AR66+AX66+BD66+BJ66+BP66+BV66+CB66+CH66+CN66</f>
        <v>3</v>
      </c>
      <c r="CX66" s="14">
        <f t="shared" ref="CX66:CX90" si="48">IFERROR(CU66*27/CS66,0)</f>
        <v>7.7142857142857135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Carlos Perez</v>
      </c>
      <c r="B67" s="9">
        <f t="shared" si="39"/>
        <v>2</v>
      </c>
      <c r="C67" s="19">
        <v>1</v>
      </c>
      <c r="D67" s="19" t="s">
        <v>62</v>
      </c>
      <c r="E67" s="19">
        <v>1</v>
      </c>
      <c r="F67" s="19">
        <v>2</v>
      </c>
      <c r="G67" s="19">
        <v>5</v>
      </c>
      <c r="H67" s="19">
        <v>2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3</v>
      </c>
      <c r="CT67" s="9">
        <f t="shared" si="44"/>
        <v>1</v>
      </c>
      <c r="CU67" s="9">
        <f t="shared" si="45"/>
        <v>2</v>
      </c>
      <c r="CV67" s="9">
        <f t="shared" si="46"/>
        <v>5</v>
      </c>
      <c r="CW67" s="9">
        <f t="shared" si="47"/>
        <v>2</v>
      </c>
      <c r="CX67" s="14">
        <f t="shared" si="48"/>
        <v>18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Carlos Sanchez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1</v>
      </c>
      <c r="L68" s="19">
        <v>0</v>
      </c>
      <c r="M68" s="19">
        <v>5</v>
      </c>
      <c r="N68" s="19">
        <v>4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3</v>
      </c>
      <c r="CT68" s="9">
        <f t="shared" si="44"/>
        <v>1</v>
      </c>
      <c r="CU68" s="9">
        <f t="shared" si="45"/>
        <v>0</v>
      </c>
      <c r="CV68" s="9">
        <f t="shared" si="46"/>
        <v>5</v>
      </c>
      <c r="CW68" s="9">
        <f t="shared" si="47"/>
        <v>4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Carlos Ramirez</v>
      </c>
      <c r="B69" s="9">
        <f t="shared" si="39"/>
        <v>4</v>
      </c>
      <c r="C69" s="19">
        <v>1</v>
      </c>
      <c r="D69" s="19" t="s">
        <v>61</v>
      </c>
      <c r="E69" s="19">
        <v>2.1</v>
      </c>
      <c r="F69" s="19">
        <v>0</v>
      </c>
      <c r="G69" s="19">
        <v>4</v>
      </c>
      <c r="H69" s="19">
        <v>0</v>
      </c>
      <c r="I69" s="19">
        <v>1</v>
      </c>
      <c r="J69" s="19" t="s">
        <v>62</v>
      </c>
      <c r="K69" s="19">
        <v>2.1</v>
      </c>
      <c r="L69" s="19">
        <v>0</v>
      </c>
      <c r="M69" s="19">
        <v>5</v>
      </c>
      <c r="N69" s="19">
        <v>4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1</v>
      </c>
      <c r="CR69" s="9">
        <f t="shared" si="42"/>
        <v>1</v>
      </c>
      <c r="CS69" s="9">
        <f t="shared" si="43"/>
        <v>14.000000000000002</v>
      </c>
      <c r="CT69" s="9">
        <f t="shared" si="44"/>
        <v>4.2</v>
      </c>
      <c r="CU69" s="9">
        <f t="shared" si="45"/>
        <v>0</v>
      </c>
      <c r="CV69" s="9">
        <f t="shared" si="46"/>
        <v>9</v>
      </c>
      <c r="CW69" s="9">
        <f t="shared" si="47"/>
        <v>4</v>
      </c>
      <c r="CX69" s="14">
        <f t="shared" si="48"/>
        <v>0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Carlos Torres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61</v>
      </c>
      <c r="K70" s="19">
        <v>3</v>
      </c>
      <c r="L70" s="19">
        <v>1</v>
      </c>
      <c r="M70" s="19">
        <v>6</v>
      </c>
      <c r="N70" s="19">
        <v>2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0</v>
      </c>
      <c r="CR70" s="9">
        <f t="shared" si="42"/>
        <v>1</v>
      </c>
      <c r="CS70" s="9">
        <f t="shared" si="43"/>
        <v>9</v>
      </c>
      <c r="CT70" s="9">
        <f t="shared" si="44"/>
        <v>3</v>
      </c>
      <c r="CU70" s="9">
        <f t="shared" si="45"/>
        <v>1</v>
      </c>
      <c r="CV70" s="9">
        <f t="shared" si="46"/>
        <v>6</v>
      </c>
      <c r="CW70" s="9">
        <f t="shared" si="47"/>
        <v>2</v>
      </c>
      <c r="CX70" s="14">
        <f t="shared" si="48"/>
        <v>3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Carlos Flores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0</v>
      </c>
      <c r="CQ71" s="9">
        <f t="shared" si="41"/>
        <v>0</v>
      </c>
      <c r="CR71" s="9">
        <f t="shared" si="42"/>
        <v>0</v>
      </c>
      <c r="CS71" s="9">
        <f t="shared" si="43"/>
        <v>0</v>
      </c>
      <c r="CT71" s="9">
        <f t="shared" si="44"/>
        <v>0</v>
      </c>
      <c r="CU71" s="9">
        <f t="shared" si="45"/>
        <v>0</v>
      </c>
      <c r="CV71" s="9">
        <f t="shared" si="46"/>
        <v>0</v>
      </c>
      <c r="CW71" s="9">
        <f t="shared" si="47"/>
        <v>0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Carlos Rivera</v>
      </c>
      <c r="B72" s="9">
        <f t="shared" si="39"/>
        <v>7</v>
      </c>
      <c r="C72" s="19">
        <v>1</v>
      </c>
      <c r="D72" s="19" t="s">
        <v>61</v>
      </c>
      <c r="E72" s="19">
        <v>1</v>
      </c>
      <c r="F72" s="19">
        <v>4</v>
      </c>
      <c r="G72" s="19">
        <v>4</v>
      </c>
      <c r="H72" s="19">
        <v>0</v>
      </c>
      <c r="I72" s="19">
        <v>1</v>
      </c>
      <c r="J72" s="19" t="s">
        <v>62</v>
      </c>
      <c r="K72" s="19">
        <v>1</v>
      </c>
      <c r="L72" s="19">
        <v>2</v>
      </c>
      <c r="M72" s="19">
        <v>2</v>
      </c>
      <c r="N72" s="19">
        <v>2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2</v>
      </c>
      <c r="CQ72" s="9">
        <f t="shared" si="41"/>
        <v>1</v>
      </c>
      <c r="CR72" s="9">
        <f t="shared" si="42"/>
        <v>1</v>
      </c>
      <c r="CS72" s="9">
        <f t="shared" si="43"/>
        <v>6</v>
      </c>
      <c r="CT72" s="9">
        <f t="shared" si="44"/>
        <v>2</v>
      </c>
      <c r="CU72" s="9">
        <f t="shared" si="45"/>
        <v>6</v>
      </c>
      <c r="CV72" s="9">
        <f t="shared" si="46"/>
        <v>6</v>
      </c>
      <c r="CW72" s="9">
        <f t="shared" si="47"/>
        <v>2</v>
      </c>
      <c r="CX72" s="14">
        <f t="shared" si="48"/>
        <v>27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Carlos Gomez</v>
      </c>
      <c r="B73" s="9">
        <f t="shared" si="39"/>
        <v>8</v>
      </c>
      <c r="C73" s="19">
        <v>1</v>
      </c>
      <c r="D73" s="19" t="s">
        <v>61</v>
      </c>
      <c r="E73" s="19">
        <v>2.2000000000000002</v>
      </c>
      <c r="F73" s="19">
        <v>4</v>
      </c>
      <c r="G73" s="19">
        <v>3</v>
      </c>
      <c r="H73" s="19">
        <v>1</v>
      </c>
      <c r="I73" s="19">
        <v>1</v>
      </c>
      <c r="J73" s="19" t="s">
        <v>62</v>
      </c>
      <c r="K73" s="19">
        <v>2</v>
      </c>
      <c r="L73" s="19">
        <v>0</v>
      </c>
      <c r="M73" s="19">
        <v>1</v>
      </c>
      <c r="N73" s="19">
        <v>5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2</v>
      </c>
      <c r="CQ73" s="9">
        <f t="shared" si="41"/>
        <v>1</v>
      </c>
      <c r="CR73" s="9">
        <f t="shared" si="42"/>
        <v>1</v>
      </c>
      <c r="CS73" s="9">
        <f t="shared" si="43"/>
        <v>14.000000000000002</v>
      </c>
      <c r="CT73" s="9">
        <f t="shared" si="44"/>
        <v>4.2</v>
      </c>
      <c r="CU73" s="9">
        <f t="shared" si="45"/>
        <v>4</v>
      </c>
      <c r="CV73" s="9">
        <f t="shared" si="46"/>
        <v>4</v>
      </c>
      <c r="CW73" s="9">
        <f t="shared" si="47"/>
        <v>6</v>
      </c>
      <c r="CX73" s="14">
        <f t="shared" si="48"/>
        <v>7.7142857142857135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Carlos Diaz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1</v>
      </c>
      <c r="J74" s="19" t="s">
        <v>62</v>
      </c>
      <c r="K74" s="19">
        <v>2.2000000000000002</v>
      </c>
      <c r="L74" s="19">
        <v>2</v>
      </c>
      <c r="M74" s="19">
        <v>2</v>
      </c>
      <c r="N74" s="19">
        <v>1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1</v>
      </c>
      <c r="CR74" s="9">
        <f t="shared" si="42"/>
        <v>0</v>
      </c>
      <c r="CS74" s="9">
        <f t="shared" si="43"/>
        <v>8.0000000000000018</v>
      </c>
      <c r="CT74" s="9">
        <f t="shared" si="44"/>
        <v>2.2000000000000002</v>
      </c>
      <c r="CU74" s="9">
        <f t="shared" si="45"/>
        <v>2</v>
      </c>
      <c r="CV74" s="9">
        <f t="shared" si="46"/>
        <v>2</v>
      </c>
      <c r="CW74" s="9">
        <f t="shared" si="47"/>
        <v>1</v>
      </c>
      <c r="CX74" s="14">
        <f t="shared" si="48"/>
        <v>6.7499999999999982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Carlos Reyes</v>
      </c>
      <c r="B75" s="9">
        <f t="shared" si="39"/>
        <v>10</v>
      </c>
      <c r="C75" s="19">
        <v>1</v>
      </c>
      <c r="D75" s="19" t="s">
        <v>62</v>
      </c>
      <c r="E75" s="19">
        <v>2</v>
      </c>
      <c r="F75" s="19">
        <v>3</v>
      </c>
      <c r="G75" s="19">
        <v>1</v>
      </c>
      <c r="H75" s="19">
        <v>0</v>
      </c>
      <c r="I75" s="19">
        <v>1</v>
      </c>
      <c r="J75" s="19" t="s">
        <v>62</v>
      </c>
      <c r="K75" s="19">
        <v>1</v>
      </c>
      <c r="L75" s="19">
        <v>0</v>
      </c>
      <c r="M75" s="19">
        <v>6</v>
      </c>
      <c r="N75" s="19">
        <v>0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2</v>
      </c>
      <c r="CQ75" s="9">
        <f t="shared" si="41"/>
        <v>2</v>
      </c>
      <c r="CR75" s="9">
        <f t="shared" si="42"/>
        <v>0</v>
      </c>
      <c r="CS75" s="9">
        <f t="shared" si="43"/>
        <v>9</v>
      </c>
      <c r="CT75" s="9">
        <f t="shared" si="44"/>
        <v>3</v>
      </c>
      <c r="CU75" s="9">
        <f t="shared" si="45"/>
        <v>3</v>
      </c>
      <c r="CV75" s="9">
        <f t="shared" si="46"/>
        <v>7</v>
      </c>
      <c r="CW75" s="9">
        <f t="shared" si="47"/>
        <v>0</v>
      </c>
      <c r="CX75" s="14">
        <f t="shared" si="48"/>
        <v>9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Carlos Morales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62</v>
      </c>
      <c r="K76" s="19">
        <v>2.1</v>
      </c>
      <c r="L76" s="19">
        <v>0</v>
      </c>
      <c r="M76" s="19">
        <v>2</v>
      </c>
      <c r="N76" s="19">
        <v>2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1</v>
      </c>
      <c r="CR76" s="9">
        <f t="shared" si="42"/>
        <v>0</v>
      </c>
      <c r="CS76" s="9">
        <f t="shared" si="43"/>
        <v>7.0000000000000009</v>
      </c>
      <c r="CT76" s="9">
        <f t="shared" si="44"/>
        <v>2.1</v>
      </c>
      <c r="CU76" s="9">
        <f t="shared" si="45"/>
        <v>0</v>
      </c>
      <c r="CV76" s="9">
        <f t="shared" si="46"/>
        <v>2</v>
      </c>
      <c r="CW76" s="9">
        <f t="shared" si="47"/>
        <v>2</v>
      </c>
      <c r="CX76" s="14">
        <f t="shared" si="48"/>
        <v>0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Carlos Cruz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1</v>
      </c>
      <c r="J77" s="19" t="s">
        <v>61</v>
      </c>
      <c r="K77" s="19">
        <v>2.1</v>
      </c>
      <c r="L77" s="19">
        <v>2</v>
      </c>
      <c r="M77" s="19">
        <v>5</v>
      </c>
      <c r="N77" s="19">
        <v>2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0</v>
      </c>
      <c r="CR77" s="9">
        <f t="shared" si="42"/>
        <v>1</v>
      </c>
      <c r="CS77" s="9">
        <f t="shared" si="43"/>
        <v>7.0000000000000009</v>
      </c>
      <c r="CT77" s="9">
        <f t="shared" si="44"/>
        <v>2.1</v>
      </c>
      <c r="CU77" s="9">
        <f t="shared" si="45"/>
        <v>2</v>
      </c>
      <c r="CV77" s="9">
        <f t="shared" si="46"/>
        <v>5</v>
      </c>
      <c r="CW77" s="9">
        <f t="shared" si="47"/>
        <v>2</v>
      </c>
      <c r="CX77" s="14">
        <f t="shared" si="48"/>
        <v>7.7142857142857135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Carlos Ortiz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Carlos Gutierrez</v>
      </c>
      <c r="B79" s="9">
        <f t="shared" si="39"/>
        <v>14</v>
      </c>
      <c r="C79" s="19">
        <v>1</v>
      </c>
      <c r="D79" s="19" t="s">
        <v>61</v>
      </c>
      <c r="E79" s="19">
        <v>2.2000000000000002</v>
      </c>
      <c r="F79" s="19">
        <v>3</v>
      </c>
      <c r="G79" s="19">
        <v>2</v>
      </c>
      <c r="H79" s="19">
        <v>3</v>
      </c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8.0000000000000018</v>
      </c>
      <c r="CT79" s="9">
        <f t="shared" si="44"/>
        <v>2.2000000000000002</v>
      </c>
      <c r="CU79" s="9">
        <f t="shared" si="45"/>
        <v>3</v>
      </c>
      <c r="CV79" s="9">
        <f t="shared" si="46"/>
        <v>2</v>
      </c>
      <c r="CW79" s="9">
        <f t="shared" si="47"/>
        <v>3</v>
      </c>
      <c r="CX79" s="14">
        <f t="shared" si="48"/>
        <v>10.124999999999998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Carlos Castillo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1</v>
      </c>
      <c r="J80" s="19" t="s">
        <v>61</v>
      </c>
      <c r="K80" s="19">
        <v>2.1</v>
      </c>
      <c r="L80" s="19">
        <v>2</v>
      </c>
      <c r="M80" s="19">
        <v>5</v>
      </c>
      <c r="N80" s="19">
        <v>5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7.0000000000000009</v>
      </c>
      <c r="CT80" s="9">
        <f t="shared" si="44"/>
        <v>2.1</v>
      </c>
      <c r="CU80" s="9">
        <f t="shared" si="45"/>
        <v>2</v>
      </c>
      <c r="CV80" s="9">
        <f t="shared" si="46"/>
        <v>5</v>
      </c>
      <c r="CW80" s="9">
        <f t="shared" si="47"/>
        <v>5</v>
      </c>
      <c r="CX80" s="14">
        <f t="shared" si="48"/>
        <v>7.7142857142857135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Jose Garcia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61</v>
      </c>
      <c r="K81" s="19">
        <v>2</v>
      </c>
      <c r="L81" s="19">
        <v>4</v>
      </c>
      <c r="M81" s="19">
        <v>4</v>
      </c>
      <c r="N81" s="19">
        <v>5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6</v>
      </c>
      <c r="CT81" s="9">
        <f t="shared" si="44"/>
        <v>2</v>
      </c>
      <c r="CU81" s="9">
        <f t="shared" si="45"/>
        <v>4</v>
      </c>
      <c r="CV81" s="9">
        <f t="shared" si="46"/>
        <v>4</v>
      </c>
      <c r="CW81" s="9">
        <f t="shared" si="47"/>
        <v>5</v>
      </c>
      <c r="CX81" s="14">
        <f t="shared" si="48"/>
        <v>18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Jose Rodriguez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0</v>
      </c>
      <c r="CQ82" s="9">
        <f t="shared" si="41"/>
        <v>0</v>
      </c>
      <c r="CR82" s="9">
        <f t="shared" si="42"/>
        <v>0</v>
      </c>
      <c r="CS82" s="9">
        <f t="shared" si="43"/>
        <v>0</v>
      </c>
      <c r="CT82" s="9">
        <f t="shared" si="44"/>
        <v>0</v>
      </c>
      <c r="CU82" s="9">
        <f t="shared" si="45"/>
        <v>0</v>
      </c>
      <c r="CV82" s="9">
        <f t="shared" si="46"/>
        <v>0</v>
      </c>
      <c r="CW82" s="9">
        <f t="shared" si="47"/>
        <v>0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Jose Martinez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0</v>
      </c>
      <c r="CQ83" s="9">
        <f t="shared" si="41"/>
        <v>0</v>
      </c>
      <c r="CR83" s="9">
        <f t="shared" si="42"/>
        <v>0</v>
      </c>
      <c r="CS83" s="9">
        <f t="shared" si="43"/>
        <v>0</v>
      </c>
      <c r="CT83" s="9">
        <f t="shared" si="44"/>
        <v>0</v>
      </c>
      <c r="CU83" s="9">
        <f t="shared" si="45"/>
        <v>0</v>
      </c>
      <c r="CV83" s="9">
        <f t="shared" si="46"/>
        <v>0</v>
      </c>
      <c r="CW83" s="9">
        <f t="shared" si="47"/>
        <v>0</v>
      </c>
      <c r="CX83" s="14">
        <f t="shared" si="48"/>
        <v>0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Jose Hernandez</v>
      </c>
      <c r="B84" s="9">
        <f t="shared" si="39"/>
        <v>19</v>
      </c>
      <c r="C84" s="19">
        <v>1</v>
      </c>
      <c r="D84" s="19" t="s">
        <v>61</v>
      </c>
      <c r="E84" s="19">
        <v>1.2</v>
      </c>
      <c r="F84" s="19">
        <v>2</v>
      </c>
      <c r="G84" s="19">
        <v>2</v>
      </c>
      <c r="H84" s="19">
        <v>3</v>
      </c>
      <c r="I84" s="19">
        <v>1</v>
      </c>
      <c r="J84" s="19" t="s">
        <v>61</v>
      </c>
      <c r="K84" s="19">
        <v>1.2</v>
      </c>
      <c r="L84" s="19">
        <v>2</v>
      </c>
      <c r="M84" s="19">
        <v>5</v>
      </c>
      <c r="N84" s="19">
        <v>2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2</v>
      </c>
      <c r="CQ84" s="9">
        <f t="shared" si="41"/>
        <v>0</v>
      </c>
      <c r="CR84" s="9">
        <f t="shared" si="42"/>
        <v>2</v>
      </c>
      <c r="CS84" s="9">
        <f t="shared" si="43"/>
        <v>10</v>
      </c>
      <c r="CT84" s="9">
        <f t="shared" si="44"/>
        <v>3.1</v>
      </c>
      <c r="CU84" s="9">
        <f t="shared" si="45"/>
        <v>4</v>
      </c>
      <c r="CV84" s="9">
        <f t="shared" si="46"/>
        <v>7</v>
      </c>
      <c r="CW84" s="9">
        <f t="shared" si="47"/>
        <v>5</v>
      </c>
      <c r="CX84" s="14">
        <f t="shared" si="48"/>
        <v>10.8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Jose Lopez</v>
      </c>
      <c r="B85" s="9">
        <f t="shared" si="39"/>
        <v>20</v>
      </c>
      <c r="C85" s="19">
        <v>1</v>
      </c>
      <c r="D85" s="19" t="s">
        <v>61</v>
      </c>
      <c r="E85" s="19">
        <v>3</v>
      </c>
      <c r="F85" s="19">
        <v>4</v>
      </c>
      <c r="G85" s="19">
        <v>1</v>
      </c>
      <c r="H85" s="19">
        <v>5</v>
      </c>
      <c r="I85" s="19">
        <v>1</v>
      </c>
      <c r="J85" s="19" t="s">
        <v>61</v>
      </c>
      <c r="K85" s="19">
        <v>1.2</v>
      </c>
      <c r="L85" s="19">
        <v>3</v>
      </c>
      <c r="M85" s="19">
        <v>6</v>
      </c>
      <c r="N85" s="19">
        <v>5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2</v>
      </c>
      <c r="CQ85" s="9">
        <f t="shared" si="41"/>
        <v>0</v>
      </c>
      <c r="CR85" s="9">
        <f t="shared" si="42"/>
        <v>2</v>
      </c>
      <c r="CS85" s="9">
        <f t="shared" si="43"/>
        <v>14</v>
      </c>
      <c r="CT85" s="9">
        <f t="shared" si="44"/>
        <v>4.2</v>
      </c>
      <c r="CU85" s="9">
        <f t="shared" si="45"/>
        <v>7</v>
      </c>
      <c r="CV85" s="9">
        <f t="shared" si="46"/>
        <v>7</v>
      </c>
      <c r="CW85" s="9">
        <f t="shared" si="47"/>
        <v>10</v>
      </c>
      <c r="CX85" s="14">
        <f t="shared" si="48"/>
        <v>13.5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Jose Gonzalez</v>
      </c>
      <c r="B86" s="9">
        <f t="shared" si="39"/>
        <v>21</v>
      </c>
      <c r="C86" s="19">
        <v>1</v>
      </c>
      <c r="D86" s="19" t="s">
        <v>62</v>
      </c>
      <c r="E86" s="19">
        <v>1.1000000000000001</v>
      </c>
      <c r="F86" s="19">
        <v>4</v>
      </c>
      <c r="G86" s="19">
        <v>1</v>
      </c>
      <c r="H86" s="19">
        <v>4</v>
      </c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1</v>
      </c>
      <c r="CR86" s="9">
        <f t="shared" si="42"/>
        <v>0</v>
      </c>
      <c r="CS86" s="9">
        <f t="shared" si="43"/>
        <v>4.0000000000000009</v>
      </c>
      <c r="CT86" s="9">
        <f t="shared" si="44"/>
        <v>1.1000000000000001</v>
      </c>
      <c r="CU86" s="9">
        <f t="shared" si="45"/>
        <v>4</v>
      </c>
      <c r="CV86" s="9">
        <f t="shared" si="46"/>
        <v>1</v>
      </c>
      <c r="CW86" s="9">
        <f t="shared" si="47"/>
        <v>4</v>
      </c>
      <c r="CX86" s="14">
        <f t="shared" si="48"/>
        <v>26.999999999999993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Jose Perez</v>
      </c>
      <c r="B87" s="9">
        <f t="shared" si="39"/>
        <v>22</v>
      </c>
      <c r="C87" s="19">
        <v>1</v>
      </c>
      <c r="D87" s="19" t="s">
        <v>62</v>
      </c>
      <c r="E87" s="19">
        <v>2.1</v>
      </c>
      <c r="F87" s="19">
        <v>0</v>
      </c>
      <c r="G87" s="19">
        <v>4</v>
      </c>
      <c r="H87" s="19">
        <v>4</v>
      </c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7.0000000000000009</v>
      </c>
      <c r="CT87" s="9">
        <f t="shared" si="44"/>
        <v>2.1</v>
      </c>
      <c r="CU87" s="9">
        <f t="shared" si="45"/>
        <v>0</v>
      </c>
      <c r="CV87" s="9">
        <f t="shared" si="46"/>
        <v>4</v>
      </c>
      <c r="CW87" s="9">
        <f t="shared" si="47"/>
        <v>4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Jose Sanchez</v>
      </c>
      <c r="B88" s="9">
        <f t="shared" si="39"/>
        <v>23</v>
      </c>
      <c r="C88" s="19">
        <v>1</v>
      </c>
      <c r="D88" s="19" t="s">
        <v>61</v>
      </c>
      <c r="E88" s="19">
        <v>1.2</v>
      </c>
      <c r="F88" s="19">
        <v>1</v>
      </c>
      <c r="G88" s="19">
        <v>5</v>
      </c>
      <c r="H88" s="19">
        <v>4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0</v>
      </c>
      <c r="CR88" s="9">
        <f t="shared" si="42"/>
        <v>1</v>
      </c>
      <c r="CS88" s="9">
        <f t="shared" si="43"/>
        <v>5</v>
      </c>
      <c r="CT88" s="9">
        <f t="shared" si="44"/>
        <v>1.2</v>
      </c>
      <c r="CU88" s="9">
        <f t="shared" si="45"/>
        <v>1</v>
      </c>
      <c r="CV88" s="9">
        <f t="shared" si="46"/>
        <v>5</v>
      </c>
      <c r="CW88" s="9">
        <f t="shared" si="47"/>
        <v>4</v>
      </c>
      <c r="CX88" s="14">
        <f t="shared" si="48"/>
        <v>5.4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Jose Ramirez</v>
      </c>
      <c r="B89" s="9">
        <f t="shared" si="39"/>
        <v>24</v>
      </c>
      <c r="C89" s="19">
        <v>1</v>
      </c>
      <c r="D89" s="19" t="s">
        <v>62</v>
      </c>
      <c r="E89" s="19">
        <v>1</v>
      </c>
      <c r="F89" s="19">
        <v>0</v>
      </c>
      <c r="G89" s="19">
        <v>5</v>
      </c>
      <c r="H89" s="19">
        <v>5</v>
      </c>
      <c r="I89" s="19">
        <v>1</v>
      </c>
      <c r="J89" s="19" t="s">
        <v>61</v>
      </c>
      <c r="K89" s="19">
        <v>2</v>
      </c>
      <c r="L89" s="19">
        <v>4</v>
      </c>
      <c r="M89" s="19">
        <v>6</v>
      </c>
      <c r="N89" s="19">
        <v>4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2</v>
      </c>
      <c r="CQ89" s="9">
        <f t="shared" si="41"/>
        <v>1</v>
      </c>
      <c r="CR89" s="9">
        <f t="shared" si="42"/>
        <v>1</v>
      </c>
      <c r="CS89" s="9">
        <f t="shared" si="43"/>
        <v>9</v>
      </c>
      <c r="CT89" s="9">
        <f t="shared" si="44"/>
        <v>3</v>
      </c>
      <c r="CU89" s="9">
        <f t="shared" si="45"/>
        <v>4</v>
      </c>
      <c r="CV89" s="9">
        <f t="shared" si="46"/>
        <v>11</v>
      </c>
      <c r="CW89" s="9">
        <f t="shared" si="47"/>
        <v>9</v>
      </c>
      <c r="CX89" s="14">
        <f t="shared" si="48"/>
        <v>12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Jose Torres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0</v>
      </c>
      <c r="CQ90" s="9">
        <f t="shared" si="41"/>
        <v>0</v>
      </c>
      <c r="CR90" s="9">
        <f t="shared" si="42"/>
        <v>0</v>
      </c>
      <c r="CS90" s="9">
        <f t="shared" si="43"/>
        <v>0</v>
      </c>
      <c r="CT90" s="9">
        <f t="shared" si="44"/>
        <v>0</v>
      </c>
      <c r="CU90" s="9">
        <f t="shared" si="45"/>
        <v>0</v>
      </c>
      <c r="CV90" s="9">
        <f t="shared" si="46"/>
        <v>0</v>
      </c>
      <c r="CW90" s="9">
        <f t="shared" si="47"/>
        <v>0</v>
      </c>
      <c r="CX90" s="14">
        <f t="shared" si="48"/>
        <v>0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28</v>
      </c>
      <c r="CQ91" s="10">
        <f t="shared" si="49"/>
        <v>14</v>
      </c>
      <c r="CR91" s="10">
        <f t="shared" si="49"/>
        <v>14</v>
      </c>
      <c r="CS91" s="10">
        <f t="shared" si="49"/>
        <v>164</v>
      </c>
      <c r="CT91" s="10">
        <f t="shared" si="49"/>
        <v>50.000000000000014</v>
      </c>
      <c r="CU91" s="10">
        <f t="shared" si="49"/>
        <v>53</v>
      </c>
      <c r="CV91" s="10">
        <f t="shared" si="49"/>
        <v>102</v>
      </c>
      <c r="CW91" s="10">
        <f t="shared" si="49"/>
        <v>77</v>
      </c>
      <c r="CX91" s="10">
        <f t="shared" si="49"/>
        <v>191.43214285714285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61</v>
      </c>
      <c r="C96" s="19">
        <v>1</v>
      </c>
      <c r="D96" s="19">
        <v>8</v>
      </c>
    </row>
    <row r="97" spans="1:7" x14ac:dyDescent="0.3">
      <c r="A97" s="9">
        <v>2</v>
      </c>
      <c r="B97" s="19" t="s">
        <v>61</v>
      </c>
      <c r="C97" s="19">
        <v>2</v>
      </c>
      <c r="D97" s="19">
        <v>7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0</v>
      </c>
      <c r="D111" s="10">
        <f>COUNTIF(B96:B110,"P")</f>
        <v>2</v>
      </c>
      <c r="E111" s="10">
        <f>COUNTIF(B96:B110,"E")</f>
        <v>0</v>
      </c>
      <c r="F111" s="10">
        <f>SUM(C96:C110)</f>
        <v>3</v>
      </c>
      <c r="G111" s="10">
        <f>SUM(D96:D110)</f>
        <v>15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95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96</v>
      </c>
      <c r="B8" s="19">
        <v>1</v>
      </c>
      <c r="C8" s="19">
        <v>2</v>
      </c>
      <c r="D8" s="19">
        <v>0</v>
      </c>
      <c r="E8" s="19">
        <v>1</v>
      </c>
      <c r="F8" s="19">
        <v>0</v>
      </c>
      <c r="G8" s="19">
        <v>0</v>
      </c>
      <c r="H8" s="19">
        <v>0</v>
      </c>
      <c r="I8" s="19">
        <v>1</v>
      </c>
      <c r="J8" s="19">
        <v>0</v>
      </c>
      <c r="K8" s="19">
        <v>0</v>
      </c>
      <c r="L8" s="19">
        <v>0</v>
      </c>
      <c r="M8" s="19">
        <v>1</v>
      </c>
      <c r="N8" s="19">
        <v>1</v>
      </c>
      <c r="O8" s="19">
        <v>0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4</v>
      </c>
      <c r="S8" s="9"/>
      <c r="T8" s="19">
        <v>2</v>
      </c>
      <c r="U8" s="19">
        <v>1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1</v>
      </c>
      <c r="AD8" s="19">
        <v>0</v>
      </c>
      <c r="AE8" s="19">
        <v>0</v>
      </c>
      <c r="AF8" s="19">
        <v>0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2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97</v>
      </c>
      <c r="B9" s="19">
        <v>2</v>
      </c>
      <c r="C9" s="19">
        <v>5</v>
      </c>
      <c r="D9" s="19">
        <v>2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2</v>
      </c>
      <c r="K9" s="19">
        <v>2</v>
      </c>
      <c r="L9" s="19">
        <v>0</v>
      </c>
      <c r="M9" s="19">
        <v>0</v>
      </c>
      <c r="N9" s="19">
        <v>1</v>
      </c>
      <c r="O9" s="19">
        <v>0</v>
      </c>
      <c r="P9" s="19">
        <v>0</v>
      </c>
      <c r="Q9" s="9">
        <f t="shared" si="0"/>
        <v>0</v>
      </c>
      <c r="R9" s="9">
        <f t="shared" si="1"/>
        <v>8</v>
      </c>
      <c r="S9" s="9"/>
      <c r="T9" s="19">
        <v>3</v>
      </c>
      <c r="U9" s="19">
        <v>2</v>
      </c>
      <c r="V9" s="19">
        <v>2</v>
      </c>
      <c r="W9" s="19">
        <v>0</v>
      </c>
      <c r="X9" s="19">
        <v>0</v>
      </c>
      <c r="Y9" s="19">
        <v>0</v>
      </c>
      <c r="Z9" s="19">
        <v>3</v>
      </c>
      <c r="AA9" s="19">
        <v>0</v>
      </c>
      <c r="AB9" s="19">
        <v>0</v>
      </c>
      <c r="AC9" s="19">
        <v>1</v>
      </c>
      <c r="AD9" s="19">
        <v>1</v>
      </c>
      <c r="AE9" s="19">
        <v>1</v>
      </c>
      <c r="AF9" s="19">
        <v>0</v>
      </c>
      <c r="AG9" s="19">
        <v>0</v>
      </c>
      <c r="AH9" s="9">
        <f t="shared" si="2"/>
        <v>2</v>
      </c>
      <c r="AI9" s="9">
        <f t="shared" si="3"/>
        <v>5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98</v>
      </c>
      <c r="B10" s="19">
        <v>3</v>
      </c>
      <c r="C10" s="19">
        <v>5</v>
      </c>
      <c r="D10" s="19">
        <v>1</v>
      </c>
      <c r="E10" s="19">
        <v>4</v>
      </c>
      <c r="F10" s="19">
        <v>0</v>
      </c>
      <c r="G10" s="19">
        <v>0</v>
      </c>
      <c r="H10" s="19">
        <v>0</v>
      </c>
      <c r="I10" s="19">
        <v>1</v>
      </c>
      <c r="J10" s="19">
        <v>1</v>
      </c>
      <c r="K10" s="19">
        <v>1</v>
      </c>
      <c r="L10" s="19">
        <v>0</v>
      </c>
      <c r="M10" s="19">
        <v>0</v>
      </c>
      <c r="N10" s="19">
        <v>1</v>
      </c>
      <c r="O10" s="19">
        <v>0</v>
      </c>
      <c r="P10" s="19">
        <v>0</v>
      </c>
      <c r="Q10" s="9">
        <f t="shared" si="0"/>
        <v>4</v>
      </c>
      <c r="R10" s="9">
        <f t="shared" si="1"/>
        <v>7</v>
      </c>
      <c r="S10" s="9"/>
      <c r="T10" s="19">
        <v>5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1</v>
      </c>
      <c r="AA10" s="19">
        <v>1</v>
      </c>
      <c r="AB10" s="19">
        <v>0</v>
      </c>
      <c r="AC10" s="19">
        <v>1</v>
      </c>
      <c r="AD10" s="19">
        <v>0</v>
      </c>
      <c r="AE10" s="19">
        <v>1</v>
      </c>
      <c r="AF10" s="19">
        <v>0</v>
      </c>
      <c r="AG10" s="19">
        <v>0</v>
      </c>
      <c r="AH10" s="9">
        <f t="shared" si="2"/>
        <v>0</v>
      </c>
      <c r="AI10" s="9">
        <f t="shared" si="3"/>
        <v>6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99</v>
      </c>
      <c r="B11" s="19">
        <v>4</v>
      </c>
      <c r="C11" s="19">
        <v>3</v>
      </c>
      <c r="D11" s="19">
        <v>3</v>
      </c>
      <c r="E11" s="19">
        <v>1</v>
      </c>
      <c r="F11" s="19">
        <v>0</v>
      </c>
      <c r="G11" s="19">
        <v>0</v>
      </c>
      <c r="H11" s="19">
        <v>0</v>
      </c>
      <c r="I11" s="19">
        <v>0</v>
      </c>
      <c r="J11" s="19">
        <v>2</v>
      </c>
      <c r="K11" s="19">
        <v>0</v>
      </c>
      <c r="L11" s="19">
        <v>1</v>
      </c>
      <c r="M11" s="19">
        <v>0</v>
      </c>
      <c r="N11" s="19">
        <v>0</v>
      </c>
      <c r="O11" s="19">
        <v>1</v>
      </c>
      <c r="P11" s="19">
        <v>0</v>
      </c>
      <c r="Q11" s="9">
        <f t="shared" si="0"/>
        <v>1</v>
      </c>
      <c r="R11" s="9">
        <f t="shared" si="1"/>
        <v>4</v>
      </c>
      <c r="S11" s="9"/>
      <c r="T11" s="19">
        <v>3</v>
      </c>
      <c r="U11" s="19">
        <v>3</v>
      </c>
      <c r="V11" s="19">
        <v>0</v>
      </c>
      <c r="W11" s="19">
        <v>0</v>
      </c>
      <c r="X11" s="19">
        <v>0</v>
      </c>
      <c r="Y11" s="19">
        <v>0</v>
      </c>
      <c r="Z11" s="19">
        <v>1</v>
      </c>
      <c r="AA11" s="19">
        <v>2</v>
      </c>
      <c r="AB11" s="19">
        <v>2</v>
      </c>
      <c r="AC11" s="19">
        <v>1</v>
      </c>
      <c r="AD11" s="19">
        <v>0</v>
      </c>
      <c r="AE11" s="19">
        <v>0</v>
      </c>
      <c r="AF11" s="19">
        <v>1</v>
      </c>
      <c r="AG11" s="19">
        <v>0</v>
      </c>
      <c r="AH11" s="9">
        <f t="shared" si="2"/>
        <v>0</v>
      </c>
      <c r="AI11" s="9">
        <f t="shared" si="3"/>
        <v>6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100</v>
      </c>
      <c r="B12" s="19">
        <v>5</v>
      </c>
      <c r="C12" s="19">
        <v>2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2</v>
      </c>
      <c r="K12" s="19">
        <v>1</v>
      </c>
      <c r="L12" s="19">
        <v>0</v>
      </c>
      <c r="M12" s="19">
        <v>0</v>
      </c>
      <c r="N12" s="19">
        <v>1</v>
      </c>
      <c r="O12" s="19">
        <v>1</v>
      </c>
      <c r="P12" s="19">
        <v>0</v>
      </c>
      <c r="Q12" s="9">
        <f t="shared" si="0"/>
        <v>0</v>
      </c>
      <c r="R12" s="9">
        <f t="shared" si="1"/>
        <v>5</v>
      </c>
      <c r="S12" s="9"/>
      <c r="T12" s="19">
        <v>3</v>
      </c>
      <c r="U12" s="19">
        <v>0</v>
      </c>
      <c r="V12" s="19">
        <v>1</v>
      </c>
      <c r="W12" s="19">
        <v>1</v>
      </c>
      <c r="X12" s="19">
        <v>0</v>
      </c>
      <c r="Y12" s="19">
        <v>0</v>
      </c>
      <c r="Z12" s="19">
        <v>2</v>
      </c>
      <c r="AA12" s="19">
        <v>1</v>
      </c>
      <c r="AB12" s="19">
        <v>0</v>
      </c>
      <c r="AC12" s="19">
        <v>0</v>
      </c>
      <c r="AD12" s="19">
        <v>1</v>
      </c>
      <c r="AE12" s="19">
        <v>0</v>
      </c>
      <c r="AF12" s="19">
        <v>0</v>
      </c>
      <c r="AG12" s="19">
        <v>0</v>
      </c>
      <c r="AH12" s="9">
        <f t="shared" si="2"/>
        <v>2</v>
      </c>
      <c r="AI12" s="9">
        <f t="shared" si="3"/>
        <v>4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101</v>
      </c>
      <c r="B13" s="19">
        <v>6</v>
      </c>
      <c r="C13" s="19">
        <v>4</v>
      </c>
      <c r="D13" s="19">
        <v>2</v>
      </c>
      <c r="E13" s="19">
        <v>2</v>
      </c>
      <c r="F13" s="19">
        <v>0</v>
      </c>
      <c r="G13" s="19">
        <v>0</v>
      </c>
      <c r="H13" s="19">
        <v>0</v>
      </c>
      <c r="I13" s="19">
        <v>2</v>
      </c>
      <c r="J13" s="19">
        <v>2</v>
      </c>
      <c r="K13" s="19">
        <v>0</v>
      </c>
      <c r="L13" s="19">
        <v>0</v>
      </c>
      <c r="M13" s="19">
        <v>1</v>
      </c>
      <c r="N13" s="19">
        <v>1</v>
      </c>
      <c r="O13" s="19">
        <v>1</v>
      </c>
      <c r="P13" s="19">
        <v>0</v>
      </c>
      <c r="Q13" s="9">
        <f t="shared" si="0"/>
        <v>2</v>
      </c>
      <c r="R13" s="9">
        <f t="shared" si="1"/>
        <v>7</v>
      </c>
      <c r="S13" s="9"/>
      <c r="T13" s="19">
        <v>4</v>
      </c>
      <c r="U13" s="19">
        <v>1</v>
      </c>
      <c r="V13" s="19">
        <v>4</v>
      </c>
      <c r="W13" s="19">
        <v>0</v>
      </c>
      <c r="X13" s="19">
        <v>0</v>
      </c>
      <c r="Y13" s="19">
        <v>0</v>
      </c>
      <c r="Z13" s="19">
        <v>4</v>
      </c>
      <c r="AA13" s="19">
        <v>1</v>
      </c>
      <c r="AB13" s="19">
        <v>0</v>
      </c>
      <c r="AC13" s="19">
        <v>1</v>
      </c>
      <c r="AD13" s="19">
        <v>1</v>
      </c>
      <c r="AE13" s="19">
        <v>1</v>
      </c>
      <c r="AF13" s="19">
        <v>1</v>
      </c>
      <c r="AG13" s="19">
        <v>0</v>
      </c>
      <c r="AH13" s="9">
        <f t="shared" si="2"/>
        <v>4</v>
      </c>
      <c r="AI13" s="9">
        <f t="shared" si="3"/>
        <v>7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102</v>
      </c>
      <c r="B14" s="19">
        <v>7</v>
      </c>
      <c r="C14" s="19">
        <v>2</v>
      </c>
      <c r="D14" s="19">
        <v>2</v>
      </c>
      <c r="E14" s="19">
        <v>0</v>
      </c>
      <c r="F14" s="19">
        <v>0</v>
      </c>
      <c r="G14" s="19">
        <v>0</v>
      </c>
      <c r="H14" s="19">
        <v>0</v>
      </c>
      <c r="I14" s="19">
        <v>1</v>
      </c>
      <c r="J14" s="19">
        <v>2</v>
      </c>
      <c r="K14" s="19">
        <v>2</v>
      </c>
      <c r="L14" s="19">
        <v>1</v>
      </c>
      <c r="M14" s="19">
        <v>1</v>
      </c>
      <c r="N14" s="19">
        <v>0</v>
      </c>
      <c r="O14" s="19">
        <v>1</v>
      </c>
      <c r="P14" s="19">
        <v>0</v>
      </c>
      <c r="Q14" s="9">
        <f t="shared" si="0"/>
        <v>0</v>
      </c>
      <c r="R14" s="9">
        <f t="shared" si="1"/>
        <v>6</v>
      </c>
      <c r="S14" s="9"/>
      <c r="T14" s="19">
        <v>3</v>
      </c>
      <c r="U14" s="19">
        <v>0</v>
      </c>
      <c r="V14" s="19">
        <v>3</v>
      </c>
      <c r="W14" s="19">
        <v>0</v>
      </c>
      <c r="X14" s="19">
        <v>1</v>
      </c>
      <c r="Y14" s="19">
        <v>0</v>
      </c>
      <c r="Z14" s="19">
        <v>3</v>
      </c>
      <c r="AA14" s="19">
        <v>2</v>
      </c>
      <c r="AB14" s="19">
        <v>2</v>
      </c>
      <c r="AC14" s="19">
        <v>0</v>
      </c>
      <c r="AD14" s="19">
        <v>1</v>
      </c>
      <c r="AE14" s="19">
        <v>0</v>
      </c>
      <c r="AF14" s="19">
        <v>0</v>
      </c>
      <c r="AG14" s="19">
        <v>0</v>
      </c>
      <c r="AH14" s="9">
        <f t="shared" si="2"/>
        <v>5</v>
      </c>
      <c r="AI14" s="9">
        <f t="shared" si="3"/>
        <v>6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103</v>
      </c>
      <c r="B15" s="19">
        <v>8</v>
      </c>
      <c r="C15" s="19">
        <v>2</v>
      </c>
      <c r="D15" s="19">
        <v>0</v>
      </c>
      <c r="E15" s="19">
        <v>1</v>
      </c>
      <c r="F15" s="19">
        <v>0</v>
      </c>
      <c r="G15" s="19">
        <v>0</v>
      </c>
      <c r="H15" s="19">
        <v>0</v>
      </c>
      <c r="I15" s="19">
        <v>2</v>
      </c>
      <c r="J15" s="19">
        <v>0</v>
      </c>
      <c r="K15" s="19">
        <v>0</v>
      </c>
      <c r="L15" s="19">
        <v>1</v>
      </c>
      <c r="M15" s="19">
        <v>0</v>
      </c>
      <c r="N15" s="19">
        <v>1</v>
      </c>
      <c r="O15" s="19">
        <v>0</v>
      </c>
      <c r="P15" s="19">
        <v>0</v>
      </c>
      <c r="Q15" s="9">
        <f t="shared" si="0"/>
        <v>1</v>
      </c>
      <c r="R15" s="9">
        <f t="shared" si="1"/>
        <v>3</v>
      </c>
      <c r="S15" s="9"/>
      <c r="T15" s="19">
        <v>4</v>
      </c>
      <c r="U15" s="19">
        <v>4</v>
      </c>
      <c r="V15" s="19">
        <v>0</v>
      </c>
      <c r="W15" s="19">
        <v>0</v>
      </c>
      <c r="X15" s="19">
        <v>0</v>
      </c>
      <c r="Y15" s="19">
        <v>0</v>
      </c>
      <c r="Z15" s="19">
        <v>1</v>
      </c>
      <c r="AA15" s="19">
        <v>2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9">
        <f t="shared" si="2"/>
        <v>0</v>
      </c>
      <c r="AI15" s="9">
        <f t="shared" si="3"/>
        <v>4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104</v>
      </c>
      <c r="B16" s="19">
        <v>9</v>
      </c>
      <c r="C16" s="19">
        <v>4</v>
      </c>
      <c r="D16" s="19">
        <v>1</v>
      </c>
      <c r="E16" s="19">
        <v>0</v>
      </c>
      <c r="F16" s="19">
        <v>0</v>
      </c>
      <c r="G16" s="19">
        <v>0</v>
      </c>
      <c r="H16" s="19">
        <v>0</v>
      </c>
      <c r="I16" s="19">
        <v>1</v>
      </c>
      <c r="J16" s="19">
        <v>0</v>
      </c>
      <c r="K16" s="19">
        <v>1</v>
      </c>
      <c r="L16" s="19">
        <v>1</v>
      </c>
      <c r="M16" s="19">
        <v>1</v>
      </c>
      <c r="N16" s="19">
        <v>0</v>
      </c>
      <c r="O16" s="19">
        <v>1</v>
      </c>
      <c r="P16" s="19">
        <v>0</v>
      </c>
      <c r="Q16" s="9">
        <f t="shared" si="0"/>
        <v>0</v>
      </c>
      <c r="R16" s="9">
        <f t="shared" si="1"/>
        <v>7</v>
      </c>
      <c r="S16" s="9"/>
      <c r="T16" s="19">
        <v>5</v>
      </c>
      <c r="U16" s="19">
        <v>2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2</v>
      </c>
      <c r="AB16" s="19">
        <v>2</v>
      </c>
      <c r="AC16" s="19">
        <v>1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0</v>
      </c>
      <c r="AI16" s="9">
        <f t="shared" si="3"/>
        <v>7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105</v>
      </c>
      <c r="B17" s="19">
        <v>10</v>
      </c>
      <c r="C17" s="19">
        <v>2</v>
      </c>
      <c r="D17" s="19">
        <v>2</v>
      </c>
      <c r="E17" s="19">
        <v>2</v>
      </c>
      <c r="F17" s="19">
        <v>0</v>
      </c>
      <c r="G17" s="19">
        <v>0</v>
      </c>
      <c r="H17" s="19">
        <v>0</v>
      </c>
      <c r="I17" s="19">
        <v>2</v>
      </c>
      <c r="J17" s="19">
        <v>0</v>
      </c>
      <c r="K17" s="19">
        <v>2</v>
      </c>
      <c r="L17" s="19">
        <v>0</v>
      </c>
      <c r="M17" s="19">
        <v>1</v>
      </c>
      <c r="N17" s="19">
        <v>0</v>
      </c>
      <c r="O17" s="19">
        <v>0</v>
      </c>
      <c r="P17" s="19">
        <v>0</v>
      </c>
      <c r="Q17" s="9">
        <f t="shared" si="0"/>
        <v>2</v>
      </c>
      <c r="R17" s="9">
        <f t="shared" si="1"/>
        <v>5</v>
      </c>
      <c r="S17" s="9"/>
      <c r="T17" s="19">
        <v>2</v>
      </c>
      <c r="U17" s="19">
        <v>1</v>
      </c>
      <c r="V17" s="19">
        <v>0</v>
      </c>
      <c r="W17" s="19">
        <v>0</v>
      </c>
      <c r="X17" s="19">
        <v>0</v>
      </c>
      <c r="Y17" s="19">
        <v>0</v>
      </c>
      <c r="Z17" s="19">
        <v>1</v>
      </c>
      <c r="AA17" s="19">
        <v>2</v>
      </c>
      <c r="AB17" s="19">
        <v>0</v>
      </c>
      <c r="AC17" s="19">
        <v>0</v>
      </c>
      <c r="AD17" s="19">
        <v>0</v>
      </c>
      <c r="AE17" s="19">
        <v>1</v>
      </c>
      <c r="AF17" s="19">
        <v>1</v>
      </c>
      <c r="AG17" s="19">
        <v>0</v>
      </c>
      <c r="AH17" s="9">
        <f t="shared" si="2"/>
        <v>0</v>
      </c>
      <c r="AI17" s="9">
        <f t="shared" si="3"/>
        <v>4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106</v>
      </c>
      <c r="B18" s="19">
        <v>11</v>
      </c>
      <c r="C18" s="19">
        <v>2</v>
      </c>
      <c r="D18" s="19">
        <v>2</v>
      </c>
      <c r="E18" s="19">
        <v>0</v>
      </c>
      <c r="F18" s="19">
        <v>0</v>
      </c>
      <c r="G18" s="19">
        <v>0</v>
      </c>
      <c r="H18" s="19">
        <v>0</v>
      </c>
      <c r="I18" s="19">
        <v>1</v>
      </c>
      <c r="J18" s="19">
        <v>0</v>
      </c>
      <c r="K18" s="19">
        <v>1</v>
      </c>
      <c r="L18" s="19">
        <v>1</v>
      </c>
      <c r="M18" s="19">
        <v>1</v>
      </c>
      <c r="N18" s="19">
        <v>0</v>
      </c>
      <c r="O18" s="19">
        <v>0</v>
      </c>
      <c r="P18" s="19">
        <v>0</v>
      </c>
      <c r="Q18" s="9">
        <f t="shared" si="0"/>
        <v>0</v>
      </c>
      <c r="R18" s="9">
        <f t="shared" si="1"/>
        <v>4</v>
      </c>
      <c r="S18" s="9"/>
      <c r="T18" s="19">
        <v>2</v>
      </c>
      <c r="U18" s="19">
        <v>2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1</v>
      </c>
      <c r="AC18" s="19">
        <v>0</v>
      </c>
      <c r="AD18" s="19">
        <v>0</v>
      </c>
      <c r="AE18" s="19">
        <v>1</v>
      </c>
      <c r="AF18" s="19">
        <v>0</v>
      </c>
      <c r="AG18" s="19">
        <v>0</v>
      </c>
      <c r="AH18" s="9">
        <f t="shared" si="2"/>
        <v>0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107</v>
      </c>
      <c r="B19" s="19">
        <v>12</v>
      </c>
      <c r="C19" s="19">
        <v>4</v>
      </c>
      <c r="D19" s="19">
        <v>1</v>
      </c>
      <c r="E19" s="19">
        <v>0</v>
      </c>
      <c r="F19" s="19">
        <v>0</v>
      </c>
      <c r="G19" s="19">
        <v>0</v>
      </c>
      <c r="H19" s="19">
        <v>0</v>
      </c>
      <c r="I19" s="19">
        <v>1</v>
      </c>
      <c r="J19" s="19">
        <v>1</v>
      </c>
      <c r="K19" s="19">
        <v>2</v>
      </c>
      <c r="L19" s="19">
        <v>1</v>
      </c>
      <c r="M19" s="19">
        <v>0</v>
      </c>
      <c r="N19" s="19">
        <v>0</v>
      </c>
      <c r="O19" s="19">
        <v>1</v>
      </c>
      <c r="P19" s="19">
        <v>0</v>
      </c>
      <c r="Q19" s="9">
        <f t="shared" si="0"/>
        <v>0</v>
      </c>
      <c r="R19" s="9">
        <f t="shared" si="1"/>
        <v>7</v>
      </c>
      <c r="S19" s="9"/>
      <c r="T19" s="19">
        <v>4</v>
      </c>
      <c r="U19" s="19">
        <v>3</v>
      </c>
      <c r="V19" s="19">
        <v>2</v>
      </c>
      <c r="W19" s="19">
        <v>1</v>
      </c>
      <c r="X19" s="19">
        <v>0</v>
      </c>
      <c r="Y19" s="19">
        <v>0</v>
      </c>
      <c r="Z19" s="19">
        <v>1</v>
      </c>
      <c r="AA19" s="19">
        <v>1</v>
      </c>
      <c r="AB19" s="19">
        <v>0</v>
      </c>
      <c r="AC19" s="19">
        <v>1</v>
      </c>
      <c r="AD19" s="19">
        <v>1</v>
      </c>
      <c r="AE19" s="19">
        <v>1</v>
      </c>
      <c r="AF19" s="19">
        <v>1</v>
      </c>
      <c r="AG19" s="19">
        <v>0</v>
      </c>
      <c r="AH19" s="9">
        <f t="shared" si="2"/>
        <v>3</v>
      </c>
      <c r="AI19" s="9">
        <f t="shared" si="3"/>
        <v>7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108</v>
      </c>
      <c r="B20" s="19">
        <v>13</v>
      </c>
      <c r="C20" s="19">
        <v>2</v>
      </c>
      <c r="D20" s="19">
        <v>0</v>
      </c>
      <c r="E20" s="19">
        <v>1</v>
      </c>
      <c r="F20" s="19">
        <v>0</v>
      </c>
      <c r="G20" s="19">
        <v>0</v>
      </c>
      <c r="H20" s="19">
        <v>0</v>
      </c>
      <c r="I20" s="19">
        <v>1</v>
      </c>
      <c r="J20" s="19">
        <v>2</v>
      </c>
      <c r="K20" s="19">
        <v>1</v>
      </c>
      <c r="L20" s="19">
        <v>0</v>
      </c>
      <c r="M20" s="19">
        <v>1</v>
      </c>
      <c r="N20" s="19">
        <v>0</v>
      </c>
      <c r="O20" s="19">
        <v>1</v>
      </c>
      <c r="P20" s="19">
        <v>0</v>
      </c>
      <c r="Q20" s="9">
        <f t="shared" si="0"/>
        <v>1</v>
      </c>
      <c r="R20" s="9">
        <f t="shared" si="1"/>
        <v>5</v>
      </c>
      <c r="S20" s="9"/>
      <c r="T20" s="19">
        <v>4</v>
      </c>
      <c r="U20" s="19">
        <v>3</v>
      </c>
      <c r="V20" s="19">
        <v>1</v>
      </c>
      <c r="W20" s="19">
        <v>0</v>
      </c>
      <c r="X20" s="19">
        <v>0</v>
      </c>
      <c r="Y20" s="19">
        <v>0</v>
      </c>
      <c r="Z20" s="19">
        <v>2</v>
      </c>
      <c r="AA20" s="19">
        <v>0</v>
      </c>
      <c r="AB20" s="19">
        <v>0</v>
      </c>
      <c r="AC20" s="19">
        <v>1</v>
      </c>
      <c r="AD20" s="19">
        <v>0</v>
      </c>
      <c r="AE20" s="19">
        <v>1</v>
      </c>
      <c r="AF20" s="19">
        <v>0</v>
      </c>
      <c r="AG20" s="19">
        <v>0</v>
      </c>
      <c r="AH20" s="9">
        <f t="shared" si="2"/>
        <v>1</v>
      </c>
      <c r="AI20" s="9">
        <f t="shared" si="3"/>
        <v>5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109</v>
      </c>
      <c r="B21" s="19">
        <v>14</v>
      </c>
      <c r="C21" s="19">
        <v>3</v>
      </c>
      <c r="D21" s="19">
        <v>2</v>
      </c>
      <c r="E21" s="19">
        <v>1</v>
      </c>
      <c r="F21" s="19">
        <v>0</v>
      </c>
      <c r="G21" s="19">
        <v>0</v>
      </c>
      <c r="H21" s="19">
        <v>0</v>
      </c>
      <c r="I21" s="19">
        <v>0</v>
      </c>
      <c r="J21" s="19">
        <v>1</v>
      </c>
      <c r="K21" s="19">
        <v>1</v>
      </c>
      <c r="L21" s="19">
        <v>1</v>
      </c>
      <c r="M21" s="19">
        <v>1</v>
      </c>
      <c r="N21" s="19">
        <v>1</v>
      </c>
      <c r="O21" s="19">
        <v>1</v>
      </c>
      <c r="P21" s="19">
        <v>0</v>
      </c>
      <c r="Q21" s="9">
        <f t="shared" si="0"/>
        <v>1</v>
      </c>
      <c r="R21" s="9">
        <f t="shared" si="1"/>
        <v>7</v>
      </c>
      <c r="S21" s="9"/>
      <c r="T21" s="19">
        <v>3</v>
      </c>
      <c r="U21" s="19">
        <v>3</v>
      </c>
      <c r="V21" s="19">
        <v>3</v>
      </c>
      <c r="W21" s="19">
        <v>0</v>
      </c>
      <c r="X21" s="19">
        <v>0</v>
      </c>
      <c r="Y21" s="19">
        <v>0</v>
      </c>
      <c r="Z21" s="19">
        <v>4</v>
      </c>
      <c r="AA21" s="19">
        <v>0</v>
      </c>
      <c r="AB21" s="19">
        <v>1</v>
      </c>
      <c r="AC21" s="19">
        <v>0</v>
      </c>
      <c r="AD21" s="19">
        <v>0</v>
      </c>
      <c r="AE21" s="19">
        <v>0</v>
      </c>
      <c r="AF21" s="19">
        <v>1</v>
      </c>
      <c r="AG21" s="19">
        <v>0</v>
      </c>
      <c r="AH21" s="9">
        <f t="shared" si="2"/>
        <v>3</v>
      </c>
      <c r="AI21" s="9">
        <f t="shared" si="3"/>
        <v>5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110</v>
      </c>
      <c r="B22" s="19">
        <v>15</v>
      </c>
      <c r="C22" s="19">
        <v>4</v>
      </c>
      <c r="D22" s="19">
        <v>4</v>
      </c>
      <c r="E22" s="19">
        <v>1</v>
      </c>
      <c r="F22" s="19">
        <v>1</v>
      </c>
      <c r="G22" s="19">
        <v>0</v>
      </c>
      <c r="H22" s="19">
        <v>0</v>
      </c>
      <c r="I22" s="19">
        <v>1</v>
      </c>
      <c r="J22" s="19">
        <v>1</v>
      </c>
      <c r="K22" s="19">
        <v>2</v>
      </c>
      <c r="L22" s="19">
        <v>1</v>
      </c>
      <c r="M22" s="19">
        <v>1</v>
      </c>
      <c r="N22" s="19">
        <v>0</v>
      </c>
      <c r="O22" s="19">
        <v>0</v>
      </c>
      <c r="P22" s="19">
        <v>0</v>
      </c>
      <c r="Q22" s="9">
        <f t="shared" si="0"/>
        <v>2</v>
      </c>
      <c r="R22" s="9">
        <f t="shared" si="1"/>
        <v>7</v>
      </c>
      <c r="S22" s="9"/>
      <c r="T22" s="19">
        <v>4</v>
      </c>
      <c r="U22" s="19">
        <v>1</v>
      </c>
      <c r="V22" s="19">
        <v>3</v>
      </c>
      <c r="W22" s="19">
        <v>0</v>
      </c>
      <c r="X22" s="19">
        <v>0</v>
      </c>
      <c r="Y22" s="19">
        <v>1</v>
      </c>
      <c r="Z22" s="19">
        <v>1</v>
      </c>
      <c r="AA22" s="19">
        <v>2</v>
      </c>
      <c r="AB22" s="19">
        <v>2</v>
      </c>
      <c r="AC22" s="19">
        <v>0</v>
      </c>
      <c r="AD22" s="19">
        <v>0</v>
      </c>
      <c r="AE22" s="19">
        <v>0</v>
      </c>
      <c r="AF22" s="19">
        <v>1</v>
      </c>
      <c r="AG22" s="19">
        <v>0</v>
      </c>
      <c r="AH22" s="9">
        <f t="shared" si="2"/>
        <v>6</v>
      </c>
      <c r="AI22" s="9">
        <f t="shared" si="3"/>
        <v>7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111</v>
      </c>
      <c r="B23" s="19">
        <v>16</v>
      </c>
      <c r="C23" s="19">
        <v>5</v>
      </c>
      <c r="D23" s="19">
        <v>0</v>
      </c>
      <c r="E23" s="19">
        <v>4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2</v>
      </c>
      <c r="L23" s="19">
        <v>0</v>
      </c>
      <c r="M23" s="19">
        <v>1</v>
      </c>
      <c r="N23" s="19">
        <v>0</v>
      </c>
      <c r="O23" s="19">
        <v>0</v>
      </c>
      <c r="P23" s="19">
        <v>0</v>
      </c>
      <c r="Q23" s="9">
        <f t="shared" si="0"/>
        <v>4</v>
      </c>
      <c r="R23" s="9">
        <f t="shared" si="1"/>
        <v>8</v>
      </c>
      <c r="S23" s="9"/>
      <c r="T23" s="19">
        <v>2</v>
      </c>
      <c r="U23" s="19">
        <v>1</v>
      </c>
      <c r="V23" s="19">
        <v>1</v>
      </c>
      <c r="W23" s="19">
        <v>0</v>
      </c>
      <c r="X23" s="19">
        <v>0</v>
      </c>
      <c r="Y23" s="19">
        <v>0</v>
      </c>
      <c r="Z23" s="19">
        <v>2</v>
      </c>
      <c r="AA23" s="19">
        <v>2</v>
      </c>
      <c r="AB23" s="19">
        <v>0</v>
      </c>
      <c r="AC23" s="19">
        <v>0</v>
      </c>
      <c r="AD23" s="19">
        <v>0</v>
      </c>
      <c r="AE23" s="19">
        <v>0</v>
      </c>
      <c r="AF23" s="19">
        <v>1</v>
      </c>
      <c r="AG23" s="19">
        <v>0</v>
      </c>
      <c r="AH23" s="9">
        <f t="shared" si="2"/>
        <v>1</v>
      </c>
      <c r="AI23" s="9">
        <f t="shared" si="3"/>
        <v>3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112</v>
      </c>
      <c r="B24" s="19">
        <v>17</v>
      </c>
      <c r="C24" s="19">
        <v>4</v>
      </c>
      <c r="D24" s="19">
        <v>1</v>
      </c>
      <c r="E24" s="19">
        <v>1</v>
      </c>
      <c r="F24" s="19">
        <v>0</v>
      </c>
      <c r="G24" s="19">
        <v>0</v>
      </c>
      <c r="H24" s="19">
        <v>0</v>
      </c>
      <c r="I24" s="19">
        <v>0</v>
      </c>
      <c r="J24" s="19">
        <v>2</v>
      </c>
      <c r="K24" s="19">
        <v>2</v>
      </c>
      <c r="L24" s="19">
        <v>1</v>
      </c>
      <c r="M24" s="19">
        <v>1</v>
      </c>
      <c r="N24" s="19">
        <v>0</v>
      </c>
      <c r="O24" s="19">
        <v>1</v>
      </c>
      <c r="P24" s="19">
        <v>0</v>
      </c>
      <c r="Q24" s="9">
        <f t="shared" si="0"/>
        <v>1</v>
      </c>
      <c r="R24" s="9">
        <f t="shared" si="1"/>
        <v>8</v>
      </c>
      <c r="S24" s="9"/>
      <c r="T24" s="19">
        <v>3</v>
      </c>
      <c r="U24" s="19">
        <v>2</v>
      </c>
      <c r="V24" s="19">
        <v>3</v>
      </c>
      <c r="W24" s="19">
        <v>0</v>
      </c>
      <c r="X24" s="19">
        <v>0</v>
      </c>
      <c r="Y24" s="19">
        <v>0</v>
      </c>
      <c r="Z24" s="19">
        <v>3</v>
      </c>
      <c r="AA24" s="19">
        <v>0</v>
      </c>
      <c r="AB24" s="19">
        <v>2</v>
      </c>
      <c r="AC24" s="19">
        <v>1</v>
      </c>
      <c r="AD24" s="19">
        <v>0</v>
      </c>
      <c r="AE24" s="19">
        <v>0</v>
      </c>
      <c r="AF24" s="19">
        <v>1</v>
      </c>
      <c r="AG24" s="19">
        <v>0</v>
      </c>
      <c r="AH24" s="9">
        <f t="shared" si="2"/>
        <v>3</v>
      </c>
      <c r="AI24" s="9">
        <f t="shared" si="3"/>
        <v>6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113</v>
      </c>
      <c r="B25" s="19">
        <v>18</v>
      </c>
      <c r="C25" s="19">
        <v>5</v>
      </c>
      <c r="D25" s="19">
        <v>4</v>
      </c>
      <c r="E25" s="19">
        <v>3</v>
      </c>
      <c r="F25" s="19">
        <v>0</v>
      </c>
      <c r="G25" s="19">
        <v>0</v>
      </c>
      <c r="H25" s="19">
        <v>0</v>
      </c>
      <c r="I25" s="19">
        <v>1</v>
      </c>
      <c r="J25" s="19">
        <v>0</v>
      </c>
      <c r="K25" s="19">
        <v>2</v>
      </c>
      <c r="L25" s="19">
        <v>1</v>
      </c>
      <c r="M25" s="19">
        <v>0</v>
      </c>
      <c r="N25" s="19">
        <v>0</v>
      </c>
      <c r="O25" s="19">
        <v>1</v>
      </c>
      <c r="P25" s="19">
        <v>0</v>
      </c>
      <c r="Q25" s="9">
        <f t="shared" si="0"/>
        <v>3</v>
      </c>
      <c r="R25" s="9">
        <f t="shared" si="1"/>
        <v>8</v>
      </c>
      <c r="S25" s="9"/>
      <c r="T25" s="19">
        <v>5</v>
      </c>
      <c r="U25" s="19">
        <v>4</v>
      </c>
      <c r="V25" s="19">
        <v>4</v>
      </c>
      <c r="W25" s="19">
        <v>0</v>
      </c>
      <c r="X25" s="19">
        <v>0</v>
      </c>
      <c r="Y25" s="19">
        <v>0</v>
      </c>
      <c r="Z25" s="19">
        <v>4</v>
      </c>
      <c r="AA25" s="19">
        <v>2</v>
      </c>
      <c r="AB25" s="19">
        <v>2</v>
      </c>
      <c r="AC25" s="19">
        <v>1</v>
      </c>
      <c r="AD25" s="19">
        <v>1</v>
      </c>
      <c r="AE25" s="19">
        <v>1</v>
      </c>
      <c r="AF25" s="19">
        <v>1</v>
      </c>
      <c r="AG25" s="19">
        <v>0</v>
      </c>
      <c r="AH25" s="9">
        <f t="shared" si="2"/>
        <v>4</v>
      </c>
      <c r="AI25" s="9">
        <f t="shared" si="3"/>
        <v>10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114</v>
      </c>
      <c r="B26" s="19">
        <v>19</v>
      </c>
      <c r="C26" s="19">
        <v>2</v>
      </c>
      <c r="D26" s="19">
        <v>2</v>
      </c>
      <c r="E26" s="19">
        <v>0</v>
      </c>
      <c r="F26" s="19">
        <v>0</v>
      </c>
      <c r="G26" s="19">
        <v>0</v>
      </c>
      <c r="H26" s="19">
        <v>0</v>
      </c>
      <c r="I26" s="19">
        <v>1</v>
      </c>
      <c r="J26" s="19">
        <v>2</v>
      </c>
      <c r="K26" s="19">
        <v>1</v>
      </c>
      <c r="L26" s="19">
        <v>1</v>
      </c>
      <c r="M26" s="19">
        <v>1</v>
      </c>
      <c r="N26" s="19">
        <v>1</v>
      </c>
      <c r="O26" s="19">
        <v>1</v>
      </c>
      <c r="P26" s="19">
        <v>0</v>
      </c>
      <c r="Q26" s="9">
        <f t="shared" si="0"/>
        <v>0</v>
      </c>
      <c r="R26" s="9">
        <f t="shared" si="1"/>
        <v>6</v>
      </c>
      <c r="S26" s="9"/>
      <c r="T26" s="19">
        <v>5</v>
      </c>
      <c r="U26" s="19">
        <v>5</v>
      </c>
      <c r="V26" s="19">
        <v>5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1</v>
      </c>
      <c r="AD26" s="19">
        <v>0</v>
      </c>
      <c r="AE26" s="19">
        <v>1</v>
      </c>
      <c r="AF26" s="19">
        <v>0</v>
      </c>
      <c r="AG26" s="19">
        <v>0</v>
      </c>
      <c r="AH26" s="9">
        <f t="shared" si="2"/>
        <v>5</v>
      </c>
      <c r="AI26" s="9">
        <f t="shared" si="3"/>
        <v>6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115</v>
      </c>
      <c r="B27" s="19">
        <v>20</v>
      </c>
      <c r="C27" s="19">
        <v>2</v>
      </c>
      <c r="D27" s="19">
        <v>0</v>
      </c>
      <c r="E27" s="19">
        <v>1</v>
      </c>
      <c r="F27" s="19">
        <v>0</v>
      </c>
      <c r="G27" s="19">
        <v>0</v>
      </c>
      <c r="H27" s="19">
        <v>1</v>
      </c>
      <c r="I27" s="19">
        <v>2</v>
      </c>
      <c r="J27" s="19">
        <v>2</v>
      </c>
      <c r="K27" s="19">
        <v>2</v>
      </c>
      <c r="L27" s="19">
        <v>0</v>
      </c>
      <c r="M27" s="19">
        <v>1</v>
      </c>
      <c r="N27" s="19">
        <v>1</v>
      </c>
      <c r="O27" s="19">
        <v>0</v>
      </c>
      <c r="P27" s="19">
        <v>0</v>
      </c>
      <c r="Q27" s="9">
        <f t="shared" si="0"/>
        <v>4</v>
      </c>
      <c r="R27" s="9">
        <f t="shared" si="1"/>
        <v>6</v>
      </c>
      <c r="S27" s="9"/>
      <c r="T27" s="19">
        <v>4</v>
      </c>
      <c r="U27" s="19">
        <v>3</v>
      </c>
      <c r="V27" s="19">
        <v>4</v>
      </c>
      <c r="W27" s="19">
        <v>0</v>
      </c>
      <c r="X27" s="19">
        <v>0</v>
      </c>
      <c r="Y27" s="19">
        <v>0</v>
      </c>
      <c r="Z27" s="19">
        <v>4</v>
      </c>
      <c r="AA27" s="19">
        <v>2</v>
      </c>
      <c r="AB27" s="19">
        <v>1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9">
        <f t="shared" si="2"/>
        <v>4</v>
      </c>
      <c r="AI27" s="9">
        <f t="shared" si="3"/>
        <v>5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116</v>
      </c>
      <c r="B28" s="19">
        <v>21</v>
      </c>
      <c r="C28" s="19">
        <v>4</v>
      </c>
      <c r="D28" s="19">
        <v>2</v>
      </c>
      <c r="E28" s="19">
        <v>0</v>
      </c>
      <c r="F28" s="19">
        <v>0</v>
      </c>
      <c r="G28" s="19">
        <v>0</v>
      </c>
      <c r="H28" s="19">
        <v>0</v>
      </c>
      <c r="I28" s="19">
        <v>1</v>
      </c>
      <c r="J28" s="19">
        <v>2</v>
      </c>
      <c r="K28" s="19">
        <v>2</v>
      </c>
      <c r="L28" s="19">
        <v>1</v>
      </c>
      <c r="M28" s="19">
        <v>1</v>
      </c>
      <c r="N28" s="19">
        <v>1</v>
      </c>
      <c r="O28" s="19">
        <v>1</v>
      </c>
      <c r="P28" s="19">
        <v>0</v>
      </c>
      <c r="Q28" s="9">
        <f t="shared" si="0"/>
        <v>0</v>
      </c>
      <c r="R28" s="9">
        <f t="shared" si="1"/>
        <v>9</v>
      </c>
      <c r="S28" s="9"/>
      <c r="T28" s="19">
        <v>4</v>
      </c>
      <c r="U28" s="19">
        <v>3</v>
      </c>
      <c r="V28" s="19">
        <v>4</v>
      </c>
      <c r="W28" s="19">
        <v>0</v>
      </c>
      <c r="X28" s="19">
        <v>0</v>
      </c>
      <c r="Y28" s="19">
        <v>0</v>
      </c>
      <c r="Z28" s="19">
        <v>4</v>
      </c>
      <c r="AA28" s="19">
        <v>1</v>
      </c>
      <c r="AB28" s="19">
        <v>2</v>
      </c>
      <c r="AC28" s="19">
        <v>1</v>
      </c>
      <c r="AD28" s="19">
        <v>1</v>
      </c>
      <c r="AE28" s="19">
        <v>0</v>
      </c>
      <c r="AF28" s="19">
        <v>1</v>
      </c>
      <c r="AG28" s="19">
        <v>0</v>
      </c>
      <c r="AH28" s="9">
        <f t="shared" si="2"/>
        <v>4</v>
      </c>
      <c r="AI28" s="9">
        <f t="shared" si="3"/>
        <v>8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117</v>
      </c>
      <c r="B29" s="19">
        <v>22</v>
      </c>
      <c r="C29" s="19">
        <v>4</v>
      </c>
      <c r="D29" s="19">
        <v>1</v>
      </c>
      <c r="E29" s="19">
        <v>4</v>
      </c>
      <c r="F29" s="19">
        <v>0</v>
      </c>
      <c r="G29" s="19">
        <v>0</v>
      </c>
      <c r="H29" s="19">
        <v>0</v>
      </c>
      <c r="I29" s="19">
        <v>3</v>
      </c>
      <c r="J29" s="19">
        <v>0</v>
      </c>
      <c r="K29" s="19">
        <v>0</v>
      </c>
      <c r="L29" s="19">
        <v>0</v>
      </c>
      <c r="M29" s="19">
        <v>1</v>
      </c>
      <c r="N29" s="19">
        <v>1</v>
      </c>
      <c r="O29" s="19">
        <v>1</v>
      </c>
      <c r="P29" s="19">
        <v>0</v>
      </c>
      <c r="Q29" s="9">
        <f t="shared" si="0"/>
        <v>4</v>
      </c>
      <c r="R29" s="9">
        <f t="shared" si="1"/>
        <v>7</v>
      </c>
      <c r="S29" s="9"/>
      <c r="T29" s="19">
        <v>4</v>
      </c>
      <c r="U29" s="19">
        <v>1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1</v>
      </c>
      <c r="AD29" s="19">
        <v>1</v>
      </c>
      <c r="AE29" s="19">
        <v>0</v>
      </c>
      <c r="AF29" s="19">
        <v>1</v>
      </c>
      <c r="AG29" s="19">
        <v>0</v>
      </c>
      <c r="AH29" s="9">
        <f t="shared" si="2"/>
        <v>0</v>
      </c>
      <c r="AI29" s="9">
        <f t="shared" si="3"/>
        <v>6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118</v>
      </c>
      <c r="B30" s="19">
        <v>23</v>
      </c>
      <c r="C30" s="19">
        <v>4</v>
      </c>
      <c r="D30" s="19">
        <v>3</v>
      </c>
      <c r="E30" s="19">
        <v>3</v>
      </c>
      <c r="F30" s="19">
        <v>0</v>
      </c>
      <c r="G30" s="19">
        <v>0</v>
      </c>
      <c r="H30" s="19">
        <v>1</v>
      </c>
      <c r="I30" s="19">
        <v>0</v>
      </c>
      <c r="J30" s="19">
        <v>0</v>
      </c>
      <c r="K30" s="19">
        <v>1</v>
      </c>
      <c r="L30" s="19">
        <v>1</v>
      </c>
      <c r="M30" s="19">
        <v>0</v>
      </c>
      <c r="N30" s="19">
        <v>0</v>
      </c>
      <c r="O30" s="19">
        <v>1</v>
      </c>
      <c r="P30" s="19">
        <v>0</v>
      </c>
      <c r="Q30" s="9">
        <f t="shared" si="0"/>
        <v>6</v>
      </c>
      <c r="R30" s="9">
        <f t="shared" si="1"/>
        <v>6</v>
      </c>
      <c r="S30" s="9"/>
      <c r="T30" s="19">
        <v>2</v>
      </c>
      <c r="U30" s="19">
        <v>2</v>
      </c>
      <c r="V30" s="19">
        <v>2</v>
      </c>
      <c r="W30" s="19">
        <v>0</v>
      </c>
      <c r="X30" s="19">
        <v>0</v>
      </c>
      <c r="Y30" s="19">
        <v>1</v>
      </c>
      <c r="Z30" s="19">
        <v>2</v>
      </c>
      <c r="AA30" s="19">
        <v>1</v>
      </c>
      <c r="AB30" s="19">
        <v>0</v>
      </c>
      <c r="AC30" s="19">
        <v>1</v>
      </c>
      <c r="AD30" s="19">
        <v>0</v>
      </c>
      <c r="AE30" s="19">
        <v>1</v>
      </c>
      <c r="AF30" s="19">
        <v>0</v>
      </c>
      <c r="AG30" s="19">
        <v>0</v>
      </c>
      <c r="AH30" s="9">
        <f t="shared" si="2"/>
        <v>5</v>
      </c>
      <c r="AI30" s="9">
        <f t="shared" si="3"/>
        <v>3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119</v>
      </c>
      <c r="B31" s="19">
        <v>24</v>
      </c>
      <c r="C31" s="19">
        <v>5</v>
      </c>
      <c r="D31" s="19">
        <v>4</v>
      </c>
      <c r="E31" s="19">
        <v>1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1</v>
      </c>
      <c r="L31" s="19">
        <v>0</v>
      </c>
      <c r="M31" s="19">
        <v>1</v>
      </c>
      <c r="N31" s="19">
        <v>1</v>
      </c>
      <c r="O31" s="19">
        <v>1</v>
      </c>
      <c r="P31" s="19">
        <v>0</v>
      </c>
      <c r="Q31" s="9">
        <f t="shared" si="0"/>
        <v>1</v>
      </c>
      <c r="R31" s="9">
        <f t="shared" si="1"/>
        <v>9</v>
      </c>
      <c r="S31" s="9"/>
      <c r="T31" s="19">
        <v>5</v>
      </c>
      <c r="U31" s="19">
        <v>0</v>
      </c>
      <c r="V31" s="19">
        <v>1</v>
      </c>
      <c r="W31" s="19">
        <v>0</v>
      </c>
      <c r="X31" s="19">
        <v>0</v>
      </c>
      <c r="Y31" s="19">
        <v>0</v>
      </c>
      <c r="Z31" s="19">
        <v>0</v>
      </c>
      <c r="AA31" s="19">
        <v>2</v>
      </c>
      <c r="AB31" s="19">
        <v>0</v>
      </c>
      <c r="AC31" s="19">
        <v>0</v>
      </c>
      <c r="AD31" s="19">
        <v>0</v>
      </c>
      <c r="AE31" s="19">
        <v>1</v>
      </c>
      <c r="AF31" s="19">
        <v>0</v>
      </c>
      <c r="AG31" s="19">
        <v>0</v>
      </c>
      <c r="AH31" s="9">
        <f t="shared" si="2"/>
        <v>1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120</v>
      </c>
      <c r="B32" s="19">
        <v>25</v>
      </c>
      <c r="C32" s="19">
        <v>2</v>
      </c>
      <c r="D32" s="19">
        <v>2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2</v>
      </c>
      <c r="K32" s="19">
        <v>0</v>
      </c>
      <c r="L32" s="19">
        <v>1</v>
      </c>
      <c r="M32" s="19">
        <v>0</v>
      </c>
      <c r="N32" s="19">
        <v>1</v>
      </c>
      <c r="O32" s="19">
        <v>0</v>
      </c>
      <c r="P32" s="19">
        <v>0</v>
      </c>
      <c r="Q32" s="9">
        <f t="shared" si="0"/>
        <v>0</v>
      </c>
      <c r="R32" s="9">
        <f t="shared" si="1"/>
        <v>3</v>
      </c>
      <c r="S32" s="9"/>
      <c r="T32" s="19">
        <v>4</v>
      </c>
      <c r="U32" s="19">
        <v>2</v>
      </c>
      <c r="V32" s="19">
        <v>3</v>
      </c>
      <c r="W32" s="19">
        <v>0</v>
      </c>
      <c r="X32" s="19">
        <v>0</v>
      </c>
      <c r="Y32" s="19">
        <v>0</v>
      </c>
      <c r="Z32" s="19">
        <v>2</v>
      </c>
      <c r="AA32" s="19">
        <v>1</v>
      </c>
      <c r="AB32" s="19">
        <v>1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9">
        <f t="shared" si="2"/>
        <v>3</v>
      </c>
      <c r="AI32" s="9">
        <f t="shared" si="3"/>
        <v>6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83</v>
      </c>
      <c r="D33" s="10">
        <f t="shared" si="4"/>
        <v>41</v>
      </c>
      <c r="E33" s="10">
        <f t="shared" si="4"/>
        <v>31</v>
      </c>
      <c r="F33" s="10">
        <f t="shared" si="4"/>
        <v>1</v>
      </c>
      <c r="G33" s="10">
        <f t="shared" si="4"/>
        <v>0</v>
      </c>
      <c r="H33" s="10">
        <f t="shared" si="4"/>
        <v>2</v>
      </c>
      <c r="I33" s="10">
        <f t="shared" si="4"/>
        <v>22</v>
      </c>
      <c r="J33" s="10">
        <f t="shared" si="4"/>
        <v>26</v>
      </c>
      <c r="K33" s="10">
        <f t="shared" si="4"/>
        <v>29</v>
      </c>
      <c r="L33" s="10">
        <f t="shared" si="4"/>
        <v>14</v>
      </c>
      <c r="M33" s="10">
        <f t="shared" si="4"/>
        <v>16</v>
      </c>
      <c r="N33" s="10">
        <f t="shared" si="4"/>
        <v>13</v>
      </c>
      <c r="O33" s="10">
        <f t="shared" si="4"/>
        <v>15</v>
      </c>
      <c r="P33" s="10">
        <f t="shared" si="4"/>
        <v>0</v>
      </c>
      <c r="Q33" s="10">
        <f t="shared" si="4"/>
        <v>38</v>
      </c>
      <c r="R33" s="10">
        <f t="shared" si="4"/>
        <v>156</v>
      </c>
      <c r="S33" s="10"/>
      <c r="T33" s="10">
        <f t="shared" ref="T33:AI33" si="5">SUM(T8:T32)</f>
        <v>89</v>
      </c>
      <c r="U33" s="10">
        <f t="shared" si="5"/>
        <v>49</v>
      </c>
      <c r="V33" s="10">
        <f t="shared" si="5"/>
        <v>46</v>
      </c>
      <c r="W33" s="10">
        <f t="shared" si="5"/>
        <v>2</v>
      </c>
      <c r="X33" s="10">
        <f t="shared" si="5"/>
        <v>1</v>
      </c>
      <c r="Y33" s="10">
        <f t="shared" si="5"/>
        <v>2</v>
      </c>
      <c r="Z33" s="10">
        <f t="shared" si="5"/>
        <v>45</v>
      </c>
      <c r="AA33" s="10">
        <f t="shared" si="5"/>
        <v>27</v>
      </c>
      <c r="AB33" s="10">
        <f t="shared" si="5"/>
        <v>18</v>
      </c>
      <c r="AC33" s="10">
        <f t="shared" si="5"/>
        <v>14</v>
      </c>
      <c r="AD33" s="10">
        <f t="shared" si="5"/>
        <v>9</v>
      </c>
      <c r="AE33" s="10">
        <f t="shared" si="5"/>
        <v>11</v>
      </c>
      <c r="AF33" s="10">
        <f t="shared" si="5"/>
        <v>11</v>
      </c>
      <c r="AG33" s="10">
        <f t="shared" si="5"/>
        <v>0</v>
      </c>
      <c r="AH33" s="10">
        <f t="shared" si="5"/>
        <v>56</v>
      </c>
      <c r="AI33" s="10">
        <f t="shared" si="5"/>
        <v>138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Jose Flores</v>
      </c>
      <c r="B37" s="9">
        <f t="shared" si="19"/>
        <v>1</v>
      </c>
      <c r="C37" s="9">
        <f t="shared" ref="C37:C61" si="20">C8+T8+AK8+BB8+BS8+CJ8+DA8+DR8+EI8+EZ8+FQ8+GH8+GY8+HP8+IG8</f>
        <v>4</v>
      </c>
      <c r="D37" s="9">
        <f t="shared" ref="D37:D61" si="21">D8+U8+AL8+BC8+BT8+CK8+DB8+DS8+EJ8+FA8+FR8+GI8+GZ8+HQ8+IH8</f>
        <v>1</v>
      </c>
      <c r="E37" s="9">
        <f t="shared" ref="E37:E61" si="22">E8+V8+AM8+BD8+BU8+CL8+DC8+DT8+EK8+FB8+FS8+GJ8+HA8+HR8+II8</f>
        <v>1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1</v>
      </c>
      <c r="J37" s="9">
        <f t="shared" ref="J37:J61" si="27">J8+AA8+AR8+BI8+BZ8+CQ8+DH8+DY8+EP8+FG8+FX8+GO8+HF8+HW8+IN8</f>
        <v>0</v>
      </c>
      <c r="K37" s="9">
        <f t="shared" ref="K37:K61" si="28">K8+AB8+AS8+BJ8+CA8+CR8+DI8+DZ8+EQ8+FH8+FY8+GP8+HG8+HX8+IO8</f>
        <v>0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0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1</v>
      </c>
      <c r="R37" s="9">
        <f t="shared" ref="R37:R61" si="35">R8+AI8+AZ8+BQ8+CH8+CY8+DP8+EG8+EX8+FO8+GF8+GW8+HN8+IE8+IV8</f>
        <v>6</v>
      </c>
      <c r="S37" s="9"/>
      <c r="T37" s="11">
        <f t="shared" ref="T37:T62" si="36">IFERROR(E37/C37,0)</f>
        <v>0.25</v>
      </c>
      <c r="U37" s="11">
        <f t="shared" ref="U37:U62" si="37">IFERROR(Q37/C37,0)</f>
        <v>0.25</v>
      </c>
    </row>
    <row r="38" spans="1:256" x14ac:dyDescent="0.3">
      <c r="A38" s="9" t="str">
        <f t="shared" si="19"/>
        <v>Jose Rivera</v>
      </c>
      <c r="B38" s="9">
        <f t="shared" si="19"/>
        <v>2</v>
      </c>
      <c r="C38" s="9">
        <f t="shared" si="20"/>
        <v>8</v>
      </c>
      <c r="D38" s="9">
        <f t="shared" si="21"/>
        <v>4</v>
      </c>
      <c r="E38" s="9">
        <f t="shared" si="22"/>
        <v>2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3</v>
      </c>
      <c r="J38" s="9">
        <f t="shared" si="27"/>
        <v>2</v>
      </c>
      <c r="K38" s="9">
        <f t="shared" si="28"/>
        <v>2</v>
      </c>
      <c r="L38" s="9">
        <f t="shared" si="29"/>
        <v>1</v>
      </c>
      <c r="M38" s="9">
        <f t="shared" si="30"/>
        <v>1</v>
      </c>
      <c r="N38" s="9">
        <f t="shared" si="31"/>
        <v>2</v>
      </c>
      <c r="O38" s="9">
        <f t="shared" si="32"/>
        <v>0</v>
      </c>
      <c r="P38" s="9">
        <f t="shared" si="33"/>
        <v>0</v>
      </c>
      <c r="Q38" s="9">
        <f t="shared" si="34"/>
        <v>2</v>
      </c>
      <c r="R38" s="9">
        <f t="shared" si="35"/>
        <v>13</v>
      </c>
      <c r="S38" s="9"/>
      <c r="T38" s="11">
        <f t="shared" si="36"/>
        <v>0.25</v>
      </c>
      <c r="U38" s="11">
        <f t="shared" si="37"/>
        <v>0.25</v>
      </c>
    </row>
    <row r="39" spans="1:256" x14ac:dyDescent="0.3">
      <c r="A39" s="9" t="str">
        <f t="shared" si="19"/>
        <v>Jose Gomez</v>
      </c>
      <c r="B39" s="9">
        <f t="shared" si="19"/>
        <v>3</v>
      </c>
      <c r="C39" s="9">
        <f t="shared" si="20"/>
        <v>10</v>
      </c>
      <c r="D39" s="9">
        <f t="shared" si="21"/>
        <v>1</v>
      </c>
      <c r="E39" s="9">
        <f t="shared" si="22"/>
        <v>4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2</v>
      </c>
      <c r="J39" s="9">
        <f t="shared" si="27"/>
        <v>2</v>
      </c>
      <c r="K39" s="9">
        <f t="shared" si="28"/>
        <v>1</v>
      </c>
      <c r="L39" s="9">
        <f t="shared" si="29"/>
        <v>1</v>
      </c>
      <c r="M39" s="9">
        <f t="shared" si="30"/>
        <v>0</v>
      </c>
      <c r="N39" s="9">
        <f t="shared" si="31"/>
        <v>2</v>
      </c>
      <c r="O39" s="9">
        <f t="shared" si="32"/>
        <v>0</v>
      </c>
      <c r="P39" s="9">
        <f t="shared" si="33"/>
        <v>0</v>
      </c>
      <c r="Q39" s="9">
        <f t="shared" si="34"/>
        <v>4</v>
      </c>
      <c r="R39" s="9">
        <f t="shared" si="35"/>
        <v>13</v>
      </c>
      <c r="S39" s="9"/>
      <c r="T39" s="11">
        <f t="shared" si="36"/>
        <v>0.4</v>
      </c>
      <c r="U39" s="11">
        <f t="shared" si="37"/>
        <v>0.4</v>
      </c>
    </row>
    <row r="40" spans="1:256" x14ac:dyDescent="0.3">
      <c r="A40" s="9" t="str">
        <f t="shared" si="19"/>
        <v>Jose Diaz</v>
      </c>
      <c r="B40" s="9">
        <f t="shared" si="19"/>
        <v>4</v>
      </c>
      <c r="C40" s="9">
        <f t="shared" si="20"/>
        <v>6</v>
      </c>
      <c r="D40" s="9">
        <f t="shared" si="21"/>
        <v>6</v>
      </c>
      <c r="E40" s="9">
        <f t="shared" si="22"/>
        <v>1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1</v>
      </c>
      <c r="J40" s="9">
        <f t="shared" si="27"/>
        <v>4</v>
      </c>
      <c r="K40" s="9">
        <f t="shared" si="28"/>
        <v>2</v>
      </c>
      <c r="L40" s="9">
        <f t="shared" si="29"/>
        <v>2</v>
      </c>
      <c r="M40" s="9">
        <f t="shared" si="30"/>
        <v>0</v>
      </c>
      <c r="N40" s="9">
        <f t="shared" si="31"/>
        <v>0</v>
      </c>
      <c r="O40" s="9">
        <f t="shared" si="32"/>
        <v>2</v>
      </c>
      <c r="P40" s="9">
        <f t="shared" si="33"/>
        <v>0</v>
      </c>
      <c r="Q40" s="9">
        <f t="shared" si="34"/>
        <v>1</v>
      </c>
      <c r="R40" s="9">
        <f t="shared" si="35"/>
        <v>10</v>
      </c>
      <c r="S40" s="9"/>
      <c r="T40" s="11">
        <f t="shared" si="36"/>
        <v>0.16666666666666666</v>
      </c>
      <c r="U40" s="11">
        <f t="shared" si="37"/>
        <v>0.16666666666666666</v>
      </c>
    </row>
    <row r="41" spans="1:256" x14ac:dyDescent="0.3">
      <c r="A41" s="9" t="str">
        <f t="shared" si="19"/>
        <v>Jose Reyes</v>
      </c>
      <c r="B41" s="9">
        <f t="shared" si="19"/>
        <v>5</v>
      </c>
      <c r="C41" s="9">
        <f t="shared" si="20"/>
        <v>5</v>
      </c>
      <c r="D41" s="9">
        <f t="shared" si="21"/>
        <v>0</v>
      </c>
      <c r="E41" s="9">
        <f t="shared" si="22"/>
        <v>1</v>
      </c>
      <c r="F41" s="9">
        <f t="shared" si="23"/>
        <v>1</v>
      </c>
      <c r="G41" s="9">
        <f t="shared" si="24"/>
        <v>0</v>
      </c>
      <c r="H41" s="9">
        <f t="shared" si="25"/>
        <v>0</v>
      </c>
      <c r="I41" s="9">
        <f t="shared" si="26"/>
        <v>2</v>
      </c>
      <c r="J41" s="9">
        <f t="shared" si="27"/>
        <v>3</v>
      </c>
      <c r="K41" s="9">
        <f t="shared" si="28"/>
        <v>1</v>
      </c>
      <c r="L41" s="9">
        <f t="shared" si="29"/>
        <v>0</v>
      </c>
      <c r="M41" s="9">
        <f t="shared" si="30"/>
        <v>1</v>
      </c>
      <c r="N41" s="9">
        <f t="shared" si="31"/>
        <v>1</v>
      </c>
      <c r="O41" s="9">
        <f t="shared" si="32"/>
        <v>1</v>
      </c>
      <c r="P41" s="9">
        <f t="shared" si="33"/>
        <v>0</v>
      </c>
      <c r="Q41" s="9">
        <f t="shared" si="34"/>
        <v>2</v>
      </c>
      <c r="R41" s="9">
        <f t="shared" si="35"/>
        <v>9</v>
      </c>
      <c r="S41" s="9"/>
      <c r="T41" s="11">
        <f t="shared" si="36"/>
        <v>0.2</v>
      </c>
      <c r="U41" s="11">
        <f t="shared" si="37"/>
        <v>0.4</v>
      </c>
    </row>
    <row r="42" spans="1:256" x14ac:dyDescent="0.3">
      <c r="A42" s="9" t="str">
        <f t="shared" si="19"/>
        <v>Jose Morales</v>
      </c>
      <c r="B42" s="9">
        <f t="shared" si="19"/>
        <v>6</v>
      </c>
      <c r="C42" s="9">
        <f t="shared" si="20"/>
        <v>8</v>
      </c>
      <c r="D42" s="9">
        <f t="shared" si="21"/>
        <v>3</v>
      </c>
      <c r="E42" s="9">
        <f t="shared" si="22"/>
        <v>6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6</v>
      </c>
      <c r="J42" s="9">
        <f t="shared" si="27"/>
        <v>3</v>
      </c>
      <c r="K42" s="9">
        <f t="shared" si="28"/>
        <v>0</v>
      </c>
      <c r="L42" s="9">
        <f t="shared" si="29"/>
        <v>1</v>
      </c>
      <c r="M42" s="9">
        <f t="shared" si="30"/>
        <v>2</v>
      </c>
      <c r="N42" s="9">
        <f t="shared" si="31"/>
        <v>2</v>
      </c>
      <c r="O42" s="9">
        <f t="shared" si="32"/>
        <v>2</v>
      </c>
      <c r="P42" s="9">
        <f t="shared" si="33"/>
        <v>0</v>
      </c>
      <c r="Q42" s="9">
        <f t="shared" si="34"/>
        <v>6</v>
      </c>
      <c r="R42" s="9">
        <f t="shared" si="35"/>
        <v>14</v>
      </c>
      <c r="S42" s="9"/>
      <c r="T42" s="11">
        <f t="shared" si="36"/>
        <v>0.75</v>
      </c>
      <c r="U42" s="11">
        <f t="shared" si="37"/>
        <v>0.75</v>
      </c>
    </row>
    <row r="43" spans="1:256" x14ac:dyDescent="0.3">
      <c r="A43" s="9" t="str">
        <f t="shared" si="19"/>
        <v>Jose Cruz</v>
      </c>
      <c r="B43" s="9">
        <f t="shared" si="19"/>
        <v>7</v>
      </c>
      <c r="C43" s="9">
        <f t="shared" si="20"/>
        <v>5</v>
      </c>
      <c r="D43" s="9">
        <f t="shared" si="21"/>
        <v>2</v>
      </c>
      <c r="E43" s="9">
        <f t="shared" si="22"/>
        <v>3</v>
      </c>
      <c r="F43" s="9">
        <f t="shared" si="23"/>
        <v>0</v>
      </c>
      <c r="G43" s="9">
        <f t="shared" si="24"/>
        <v>1</v>
      </c>
      <c r="H43" s="9">
        <f t="shared" si="25"/>
        <v>0</v>
      </c>
      <c r="I43" s="9">
        <f t="shared" si="26"/>
        <v>4</v>
      </c>
      <c r="J43" s="9">
        <f t="shared" si="27"/>
        <v>4</v>
      </c>
      <c r="K43" s="9">
        <f t="shared" si="28"/>
        <v>4</v>
      </c>
      <c r="L43" s="9">
        <f t="shared" si="29"/>
        <v>1</v>
      </c>
      <c r="M43" s="9">
        <f t="shared" si="30"/>
        <v>2</v>
      </c>
      <c r="N43" s="9">
        <f t="shared" si="31"/>
        <v>0</v>
      </c>
      <c r="O43" s="9">
        <f t="shared" si="32"/>
        <v>1</v>
      </c>
      <c r="P43" s="9">
        <f t="shared" si="33"/>
        <v>0</v>
      </c>
      <c r="Q43" s="9">
        <f t="shared" si="34"/>
        <v>5</v>
      </c>
      <c r="R43" s="9">
        <f t="shared" si="35"/>
        <v>12</v>
      </c>
      <c r="S43" s="9"/>
      <c r="T43" s="11">
        <f t="shared" si="36"/>
        <v>0.6</v>
      </c>
      <c r="U43" s="11">
        <f t="shared" si="37"/>
        <v>1</v>
      </c>
    </row>
    <row r="44" spans="1:256" x14ac:dyDescent="0.3">
      <c r="A44" s="9" t="str">
        <f t="shared" si="19"/>
        <v>Jose Ortiz</v>
      </c>
      <c r="B44" s="9">
        <f t="shared" si="19"/>
        <v>8</v>
      </c>
      <c r="C44" s="9">
        <f t="shared" si="20"/>
        <v>6</v>
      </c>
      <c r="D44" s="9">
        <f t="shared" si="21"/>
        <v>4</v>
      </c>
      <c r="E44" s="9">
        <f t="shared" si="22"/>
        <v>1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3</v>
      </c>
      <c r="J44" s="9">
        <f t="shared" si="27"/>
        <v>2</v>
      </c>
      <c r="K44" s="9">
        <f t="shared" si="28"/>
        <v>0</v>
      </c>
      <c r="L44" s="9">
        <f t="shared" si="29"/>
        <v>1</v>
      </c>
      <c r="M44" s="9">
        <f t="shared" si="30"/>
        <v>0</v>
      </c>
      <c r="N44" s="9">
        <f t="shared" si="31"/>
        <v>1</v>
      </c>
      <c r="O44" s="9">
        <f t="shared" si="32"/>
        <v>0</v>
      </c>
      <c r="P44" s="9">
        <f t="shared" si="33"/>
        <v>0</v>
      </c>
      <c r="Q44" s="9">
        <f t="shared" si="34"/>
        <v>1</v>
      </c>
      <c r="R44" s="9">
        <f t="shared" si="35"/>
        <v>7</v>
      </c>
      <c r="S44" s="9"/>
      <c r="T44" s="11">
        <f t="shared" si="36"/>
        <v>0.16666666666666666</v>
      </c>
      <c r="U44" s="11">
        <f t="shared" si="37"/>
        <v>0.16666666666666666</v>
      </c>
    </row>
    <row r="45" spans="1:256" x14ac:dyDescent="0.3">
      <c r="A45" s="9" t="str">
        <f t="shared" si="19"/>
        <v>Jose Gutierrez</v>
      </c>
      <c r="B45" s="9">
        <f t="shared" si="19"/>
        <v>9</v>
      </c>
      <c r="C45" s="9">
        <f t="shared" si="20"/>
        <v>9</v>
      </c>
      <c r="D45" s="9">
        <f t="shared" si="21"/>
        <v>3</v>
      </c>
      <c r="E45" s="9">
        <f t="shared" si="22"/>
        <v>0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1</v>
      </c>
      <c r="J45" s="9">
        <f t="shared" si="27"/>
        <v>2</v>
      </c>
      <c r="K45" s="9">
        <f t="shared" si="28"/>
        <v>3</v>
      </c>
      <c r="L45" s="9">
        <f t="shared" si="29"/>
        <v>2</v>
      </c>
      <c r="M45" s="9">
        <f t="shared" si="30"/>
        <v>1</v>
      </c>
      <c r="N45" s="9">
        <f t="shared" si="31"/>
        <v>0</v>
      </c>
      <c r="O45" s="9">
        <f t="shared" si="32"/>
        <v>1</v>
      </c>
      <c r="P45" s="9">
        <f t="shared" si="33"/>
        <v>0</v>
      </c>
      <c r="Q45" s="9">
        <f t="shared" si="34"/>
        <v>0</v>
      </c>
      <c r="R45" s="9">
        <f t="shared" si="35"/>
        <v>14</v>
      </c>
      <c r="S45" s="9"/>
      <c r="T45" s="11">
        <f t="shared" si="36"/>
        <v>0</v>
      </c>
      <c r="U45" s="11">
        <f t="shared" si="37"/>
        <v>0</v>
      </c>
    </row>
    <row r="46" spans="1:256" x14ac:dyDescent="0.3">
      <c r="A46" s="9" t="str">
        <f t="shared" si="19"/>
        <v>Jose Castillo</v>
      </c>
      <c r="B46" s="9">
        <f t="shared" si="19"/>
        <v>10</v>
      </c>
      <c r="C46" s="9">
        <f t="shared" si="20"/>
        <v>4</v>
      </c>
      <c r="D46" s="9">
        <f t="shared" si="21"/>
        <v>3</v>
      </c>
      <c r="E46" s="9">
        <f t="shared" si="22"/>
        <v>2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3</v>
      </c>
      <c r="J46" s="9">
        <f t="shared" si="27"/>
        <v>2</v>
      </c>
      <c r="K46" s="9">
        <f t="shared" si="28"/>
        <v>2</v>
      </c>
      <c r="L46" s="9">
        <f t="shared" si="29"/>
        <v>0</v>
      </c>
      <c r="M46" s="9">
        <f t="shared" si="30"/>
        <v>1</v>
      </c>
      <c r="N46" s="9">
        <f t="shared" si="31"/>
        <v>1</v>
      </c>
      <c r="O46" s="9">
        <f t="shared" si="32"/>
        <v>1</v>
      </c>
      <c r="P46" s="9">
        <f t="shared" si="33"/>
        <v>0</v>
      </c>
      <c r="Q46" s="9">
        <f t="shared" si="34"/>
        <v>2</v>
      </c>
      <c r="R46" s="9">
        <f t="shared" si="35"/>
        <v>9</v>
      </c>
      <c r="S46" s="9"/>
      <c r="T46" s="11">
        <f t="shared" si="36"/>
        <v>0.5</v>
      </c>
      <c r="U46" s="11">
        <f t="shared" si="37"/>
        <v>0.5</v>
      </c>
    </row>
    <row r="47" spans="1:256" x14ac:dyDescent="0.3">
      <c r="A47" s="9" t="str">
        <f t="shared" si="19"/>
        <v>Miguel Garcia</v>
      </c>
      <c r="B47" s="9">
        <f t="shared" si="19"/>
        <v>11</v>
      </c>
      <c r="C47" s="9">
        <f t="shared" si="20"/>
        <v>4</v>
      </c>
      <c r="D47" s="9">
        <f t="shared" si="21"/>
        <v>4</v>
      </c>
      <c r="E47" s="9">
        <f t="shared" si="22"/>
        <v>0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1</v>
      </c>
      <c r="J47" s="9">
        <f t="shared" si="27"/>
        <v>0</v>
      </c>
      <c r="K47" s="9">
        <f t="shared" si="28"/>
        <v>2</v>
      </c>
      <c r="L47" s="9">
        <f t="shared" si="29"/>
        <v>1</v>
      </c>
      <c r="M47" s="9">
        <f t="shared" si="30"/>
        <v>1</v>
      </c>
      <c r="N47" s="9">
        <f t="shared" si="31"/>
        <v>1</v>
      </c>
      <c r="O47" s="9">
        <f t="shared" si="32"/>
        <v>0</v>
      </c>
      <c r="P47" s="9">
        <f t="shared" si="33"/>
        <v>0</v>
      </c>
      <c r="Q47" s="9">
        <f t="shared" si="34"/>
        <v>0</v>
      </c>
      <c r="R47" s="9">
        <f t="shared" si="35"/>
        <v>8</v>
      </c>
      <c r="S47" s="9"/>
      <c r="T47" s="11">
        <f t="shared" si="36"/>
        <v>0</v>
      </c>
      <c r="U47" s="11">
        <f t="shared" si="37"/>
        <v>0</v>
      </c>
    </row>
    <row r="48" spans="1:256" x14ac:dyDescent="0.3">
      <c r="A48" s="9" t="str">
        <f t="shared" si="19"/>
        <v>Miguel Rodriguez</v>
      </c>
      <c r="B48" s="9">
        <f t="shared" si="19"/>
        <v>12</v>
      </c>
      <c r="C48" s="9">
        <f t="shared" si="20"/>
        <v>8</v>
      </c>
      <c r="D48" s="9">
        <f t="shared" si="21"/>
        <v>4</v>
      </c>
      <c r="E48" s="9">
        <f t="shared" si="22"/>
        <v>2</v>
      </c>
      <c r="F48" s="9">
        <f t="shared" si="23"/>
        <v>1</v>
      </c>
      <c r="G48" s="9">
        <f t="shared" si="24"/>
        <v>0</v>
      </c>
      <c r="H48" s="9">
        <f t="shared" si="25"/>
        <v>0</v>
      </c>
      <c r="I48" s="9">
        <f t="shared" si="26"/>
        <v>2</v>
      </c>
      <c r="J48" s="9">
        <f t="shared" si="27"/>
        <v>2</v>
      </c>
      <c r="K48" s="9">
        <f t="shared" si="28"/>
        <v>2</v>
      </c>
      <c r="L48" s="9">
        <f t="shared" si="29"/>
        <v>2</v>
      </c>
      <c r="M48" s="9">
        <f t="shared" si="30"/>
        <v>1</v>
      </c>
      <c r="N48" s="9">
        <f t="shared" si="31"/>
        <v>1</v>
      </c>
      <c r="O48" s="9">
        <f t="shared" si="32"/>
        <v>2</v>
      </c>
      <c r="P48" s="9">
        <f t="shared" si="33"/>
        <v>0</v>
      </c>
      <c r="Q48" s="9">
        <f t="shared" si="34"/>
        <v>3</v>
      </c>
      <c r="R48" s="9">
        <f t="shared" si="35"/>
        <v>14</v>
      </c>
      <c r="S48" s="9"/>
      <c r="T48" s="11">
        <f t="shared" si="36"/>
        <v>0.25</v>
      </c>
      <c r="U48" s="11">
        <f t="shared" si="37"/>
        <v>0.375</v>
      </c>
    </row>
    <row r="49" spans="1:21" x14ac:dyDescent="0.3">
      <c r="A49" s="9" t="str">
        <f t="shared" si="19"/>
        <v>Miguel Martinez</v>
      </c>
      <c r="B49" s="9">
        <f t="shared" si="19"/>
        <v>13</v>
      </c>
      <c r="C49" s="9">
        <f t="shared" si="20"/>
        <v>6</v>
      </c>
      <c r="D49" s="9">
        <f t="shared" si="21"/>
        <v>3</v>
      </c>
      <c r="E49" s="9">
        <f t="shared" si="22"/>
        <v>2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3</v>
      </c>
      <c r="J49" s="9">
        <f t="shared" si="27"/>
        <v>2</v>
      </c>
      <c r="K49" s="9">
        <f t="shared" si="28"/>
        <v>1</v>
      </c>
      <c r="L49" s="9">
        <f t="shared" si="29"/>
        <v>1</v>
      </c>
      <c r="M49" s="9">
        <f t="shared" si="30"/>
        <v>1</v>
      </c>
      <c r="N49" s="9">
        <f t="shared" si="31"/>
        <v>1</v>
      </c>
      <c r="O49" s="9">
        <f t="shared" si="32"/>
        <v>1</v>
      </c>
      <c r="P49" s="9">
        <f t="shared" si="33"/>
        <v>0</v>
      </c>
      <c r="Q49" s="9">
        <f t="shared" si="34"/>
        <v>2</v>
      </c>
      <c r="R49" s="9">
        <f t="shared" si="35"/>
        <v>10</v>
      </c>
      <c r="S49" s="9"/>
      <c r="T49" s="11">
        <f t="shared" si="36"/>
        <v>0.33333333333333331</v>
      </c>
      <c r="U49" s="11">
        <f t="shared" si="37"/>
        <v>0.33333333333333331</v>
      </c>
    </row>
    <row r="50" spans="1:21" x14ac:dyDescent="0.3">
      <c r="A50" s="9" t="str">
        <f t="shared" si="19"/>
        <v>Miguel Hernandez</v>
      </c>
      <c r="B50" s="9">
        <f t="shared" si="19"/>
        <v>14</v>
      </c>
      <c r="C50" s="9">
        <f t="shared" si="20"/>
        <v>6</v>
      </c>
      <c r="D50" s="9">
        <f t="shared" si="21"/>
        <v>5</v>
      </c>
      <c r="E50" s="9">
        <f t="shared" si="22"/>
        <v>4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4</v>
      </c>
      <c r="J50" s="9">
        <f t="shared" si="27"/>
        <v>1</v>
      </c>
      <c r="K50" s="9">
        <f t="shared" si="28"/>
        <v>2</v>
      </c>
      <c r="L50" s="9">
        <f t="shared" si="29"/>
        <v>1</v>
      </c>
      <c r="M50" s="9">
        <f t="shared" si="30"/>
        <v>1</v>
      </c>
      <c r="N50" s="9">
        <f t="shared" si="31"/>
        <v>1</v>
      </c>
      <c r="O50" s="9">
        <f t="shared" si="32"/>
        <v>2</v>
      </c>
      <c r="P50" s="9">
        <f t="shared" si="33"/>
        <v>0</v>
      </c>
      <c r="Q50" s="9">
        <f t="shared" si="34"/>
        <v>4</v>
      </c>
      <c r="R50" s="9">
        <f t="shared" si="35"/>
        <v>12</v>
      </c>
      <c r="S50" s="9"/>
      <c r="T50" s="11">
        <f t="shared" si="36"/>
        <v>0.66666666666666663</v>
      </c>
      <c r="U50" s="11">
        <f t="shared" si="37"/>
        <v>0.66666666666666663</v>
      </c>
    </row>
    <row r="51" spans="1:21" x14ac:dyDescent="0.3">
      <c r="A51" s="9" t="str">
        <f t="shared" si="19"/>
        <v>Miguel Lopez</v>
      </c>
      <c r="B51" s="9">
        <f t="shared" si="19"/>
        <v>15</v>
      </c>
      <c r="C51" s="9">
        <f t="shared" si="20"/>
        <v>8</v>
      </c>
      <c r="D51" s="9">
        <f t="shared" si="21"/>
        <v>5</v>
      </c>
      <c r="E51" s="9">
        <f t="shared" si="22"/>
        <v>4</v>
      </c>
      <c r="F51" s="9">
        <f t="shared" si="23"/>
        <v>1</v>
      </c>
      <c r="G51" s="9">
        <f t="shared" si="24"/>
        <v>0</v>
      </c>
      <c r="H51" s="9">
        <f t="shared" si="25"/>
        <v>1</v>
      </c>
      <c r="I51" s="9">
        <f t="shared" si="26"/>
        <v>2</v>
      </c>
      <c r="J51" s="9">
        <f t="shared" si="27"/>
        <v>3</v>
      </c>
      <c r="K51" s="9">
        <f t="shared" si="28"/>
        <v>4</v>
      </c>
      <c r="L51" s="9">
        <f t="shared" si="29"/>
        <v>1</v>
      </c>
      <c r="M51" s="9">
        <f t="shared" si="30"/>
        <v>1</v>
      </c>
      <c r="N51" s="9">
        <f t="shared" si="31"/>
        <v>0</v>
      </c>
      <c r="O51" s="9">
        <f t="shared" si="32"/>
        <v>1</v>
      </c>
      <c r="P51" s="9">
        <f t="shared" si="33"/>
        <v>0</v>
      </c>
      <c r="Q51" s="9">
        <f t="shared" si="34"/>
        <v>8</v>
      </c>
      <c r="R51" s="9">
        <f t="shared" si="35"/>
        <v>14</v>
      </c>
      <c r="S51" s="9"/>
      <c r="T51" s="11">
        <f t="shared" si="36"/>
        <v>0.5</v>
      </c>
      <c r="U51" s="11">
        <f t="shared" si="37"/>
        <v>1</v>
      </c>
    </row>
    <row r="52" spans="1:21" x14ac:dyDescent="0.3">
      <c r="A52" s="9" t="str">
        <f t="shared" si="19"/>
        <v>Miguel Gonzalez</v>
      </c>
      <c r="B52" s="9">
        <f t="shared" si="19"/>
        <v>16</v>
      </c>
      <c r="C52" s="9">
        <f t="shared" si="20"/>
        <v>7</v>
      </c>
      <c r="D52" s="9">
        <f t="shared" si="21"/>
        <v>1</v>
      </c>
      <c r="E52" s="9">
        <f t="shared" si="22"/>
        <v>5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2</v>
      </c>
      <c r="J52" s="9">
        <f t="shared" si="27"/>
        <v>2</v>
      </c>
      <c r="K52" s="9">
        <f t="shared" si="28"/>
        <v>2</v>
      </c>
      <c r="L52" s="9">
        <f t="shared" si="29"/>
        <v>0</v>
      </c>
      <c r="M52" s="9">
        <f t="shared" si="30"/>
        <v>1</v>
      </c>
      <c r="N52" s="9">
        <f t="shared" si="31"/>
        <v>0</v>
      </c>
      <c r="O52" s="9">
        <f t="shared" si="32"/>
        <v>1</v>
      </c>
      <c r="P52" s="9">
        <f t="shared" si="33"/>
        <v>0</v>
      </c>
      <c r="Q52" s="9">
        <f t="shared" si="34"/>
        <v>5</v>
      </c>
      <c r="R52" s="9">
        <f t="shared" si="35"/>
        <v>11</v>
      </c>
      <c r="S52" s="9"/>
      <c r="T52" s="11">
        <f t="shared" si="36"/>
        <v>0.7142857142857143</v>
      </c>
      <c r="U52" s="11">
        <f t="shared" si="37"/>
        <v>0.7142857142857143</v>
      </c>
    </row>
    <row r="53" spans="1:21" x14ac:dyDescent="0.3">
      <c r="A53" s="9" t="str">
        <f t="shared" si="19"/>
        <v>Miguel Perez</v>
      </c>
      <c r="B53" s="9">
        <f t="shared" si="19"/>
        <v>17</v>
      </c>
      <c r="C53" s="9">
        <f t="shared" si="20"/>
        <v>7</v>
      </c>
      <c r="D53" s="9">
        <f t="shared" si="21"/>
        <v>3</v>
      </c>
      <c r="E53" s="9">
        <f t="shared" si="22"/>
        <v>4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3</v>
      </c>
      <c r="J53" s="9">
        <f t="shared" si="27"/>
        <v>2</v>
      </c>
      <c r="K53" s="9">
        <f t="shared" si="28"/>
        <v>4</v>
      </c>
      <c r="L53" s="9">
        <f t="shared" si="29"/>
        <v>2</v>
      </c>
      <c r="M53" s="9">
        <f t="shared" si="30"/>
        <v>1</v>
      </c>
      <c r="N53" s="9">
        <f t="shared" si="31"/>
        <v>0</v>
      </c>
      <c r="O53" s="9">
        <f t="shared" si="32"/>
        <v>2</v>
      </c>
      <c r="P53" s="9">
        <f t="shared" si="33"/>
        <v>0</v>
      </c>
      <c r="Q53" s="9">
        <f t="shared" si="34"/>
        <v>4</v>
      </c>
      <c r="R53" s="9">
        <f t="shared" si="35"/>
        <v>14</v>
      </c>
      <c r="S53" s="9"/>
      <c r="T53" s="11">
        <f t="shared" si="36"/>
        <v>0.5714285714285714</v>
      </c>
      <c r="U53" s="11">
        <f t="shared" si="37"/>
        <v>0.5714285714285714</v>
      </c>
    </row>
    <row r="54" spans="1:21" x14ac:dyDescent="0.3">
      <c r="A54" s="9" t="str">
        <f t="shared" si="19"/>
        <v>Miguel Sanchez</v>
      </c>
      <c r="B54" s="9">
        <f t="shared" si="19"/>
        <v>18</v>
      </c>
      <c r="C54" s="9">
        <f t="shared" si="20"/>
        <v>10</v>
      </c>
      <c r="D54" s="9">
        <f t="shared" si="21"/>
        <v>8</v>
      </c>
      <c r="E54" s="9">
        <f t="shared" si="22"/>
        <v>7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5</v>
      </c>
      <c r="J54" s="9">
        <f t="shared" si="27"/>
        <v>2</v>
      </c>
      <c r="K54" s="9">
        <f t="shared" si="28"/>
        <v>4</v>
      </c>
      <c r="L54" s="9">
        <f t="shared" si="29"/>
        <v>2</v>
      </c>
      <c r="M54" s="9">
        <f t="shared" si="30"/>
        <v>1</v>
      </c>
      <c r="N54" s="9">
        <f t="shared" si="31"/>
        <v>1</v>
      </c>
      <c r="O54" s="9">
        <f t="shared" si="32"/>
        <v>2</v>
      </c>
      <c r="P54" s="9">
        <f t="shared" si="33"/>
        <v>0</v>
      </c>
      <c r="Q54" s="9">
        <f t="shared" si="34"/>
        <v>7</v>
      </c>
      <c r="R54" s="9">
        <f t="shared" si="35"/>
        <v>18</v>
      </c>
      <c r="S54" s="9"/>
      <c r="T54" s="11">
        <f t="shared" si="36"/>
        <v>0.7</v>
      </c>
      <c r="U54" s="11">
        <f t="shared" si="37"/>
        <v>0.7</v>
      </c>
    </row>
    <row r="55" spans="1:21" x14ac:dyDescent="0.3">
      <c r="A55" s="9" t="str">
        <f t="shared" si="19"/>
        <v>Miguel Ramirez</v>
      </c>
      <c r="B55" s="9">
        <f t="shared" si="19"/>
        <v>19</v>
      </c>
      <c r="C55" s="9">
        <f t="shared" si="20"/>
        <v>7</v>
      </c>
      <c r="D55" s="9">
        <f t="shared" si="21"/>
        <v>7</v>
      </c>
      <c r="E55" s="9">
        <f t="shared" si="22"/>
        <v>5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2</v>
      </c>
      <c r="K55" s="9">
        <f t="shared" si="28"/>
        <v>1</v>
      </c>
      <c r="L55" s="9">
        <f t="shared" si="29"/>
        <v>2</v>
      </c>
      <c r="M55" s="9">
        <f t="shared" si="30"/>
        <v>1</v>
      </c>
      <c r="N55" s="9">
        <f t="shared" si="31"/>
        <v>2</v>
      </c>
      <c r="O55" s="9">
        <f t="shared" si="32"/>
        <v>1</v>
      </c>
      <c r="P55" s="9">
        <f t="shared" si="33"/>
        <v>0</v>
      </c>
      <c r="Q55" s="9">
        <f t="shared" si="34"/>
        <v>5</v>
      </c>
      <c r="R55" s="9">
        <f t="shared" si="35"/>
        <v>12</v>
      </c>
      <c r="S55" s="9"/>
      <c r="T55" s="11">
        <f t="shared" si="36"/>
        <v>0.7142857142857143</v>
      </c>
      <c r="U55" s="11">
        <f t="shared" si="37"/>
        <v>0.7142857142857143</v>
      </c>
    </row>
    <row r="56" spans="1:21" x14ac:dyDescent="0.3">
      <c r="A56" s="9" t="str">
        <f t="shared" si="19"/>
        <v>Miguel Torres</v>
      </c>
      <c r="B56" s="9">
        <f t="shared" si="19"/>
        <v>20</v>
      </c>
      <c r="C56" s="9">
        <f t="shared" si="20"/>
        <v>6</v>
      </c>
      <c r="D56" s="9">
        <f t="shared" si="21"/>
        <v>3</v>
      </c>
      <c r="E56" s="9">
        <f t="shared" si="22"/>
        <v>5</v>
      </c>
      <c r="F56" s="9">
        <f t="shared" si="23"/>
        <v>0</v>
      </c>
      <c r="G56" s="9">
        <f t="shared" si="24"/>
        <v>0</v>
      </c>
      <c r="H56" s="9">
        <f t="shared" si="25"/>
        <v>1</v>
      </c>
      <c r="I56" s="9">
        <f t="shared" si="26"/>
        <v>6</v>
      </c>
      <c r="J56" s="9">
        <f t="shared" si="27"/>
        <v>4</v>
      </c>
      <c r="K56" s="9">
        <f t="shared" si="28"/>
        <v>3</v>
      </c>
      <c r="L56" s="9">
        <f t="shared" si="29"/>
        <v>0</v>
      </c>
      <c r="M56" s="9">
        <f t="shared" si="30"/>
        <v>1</v>
      </c>
      <c r="N56" s="9">
        <f t="shared" si="31"/>
        <v>1</v>
      </c>
      <c r="O56" s="9">
        <f t="shared" si="32"/>
        <v>0</v>
      </c>
      <c r="P56" s="9">
        <f t="shared" si="33"/>
        <v>0</v>
      </c>
      <c r="Q56" s="9">
        <f t="shared" si="34"/>
        <v>8</v>
      </c>
      <c r="R56" s="9">
        <f t="shared" si="35"/>
        <v>11</v>
      </c>
      <c r="S56" s="9"/>
      <c r="T56" s="11">
        <f t="shared" si="36"/>
        <v>0.83333333333333337</v>
      </c>
      <c r="U56" s="11">
        <f t="shared" si="37"/>
        <v>1.3333333333333333</v>
      </c>
    </row>
    <row r="57" spans="1:21" x14ac:dyDescent="0.3">
      <c r="A57" s="9" t="str">
        <f t="shared" si="19"/>
        <v>Miguel Flores</v>
      </c>
      <c r="B57" s="9">
        <f t="shared" si="19"/>
        <v>21</v>
      </c>
      <c r="C57" s="9">
        <f t="shared" si="20"/>
        <v>8</v>
      </c>
      <c r="D57" s="9">
        <f t="shared" si="21"/>
        <v>5</v>
      </c>
      <c r="E57" s="9">
        <f t="shared" si="22"/>
        <v>4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5</v>
      </c>
      <c r="J57" s="9">
        <f t="shared" si="27"/>
        <v>3</v>
      </c>
      <c r="K57" s="9">
        <f t="shared" si="28"/>
        <v>4</v>
      </c>
      <c r="L57" s="9">
        <f t="shared" si="29"/>
        <v>2</v>
      </c>
      <c r="M57" s="9">
        <f t="shared" si="30"/>
        <v>2</v>
      </c>
      <c r="N57" s="9">
        <f t="shared" si="31"/>
        <v>1</v>
      </c>
      <c r="O57" s="9">
        <f t="shared" si="32"/>
        <v>2</v>
      </c>
      <c r="P57" s="9">
        <f t="shared" si="33"/>
        <v>0</v>
      </c>
      <c r="Q57" s="9">
        <f t="shared" si="34"/>
        <v>4</v>
      </c>
      <c r="R57" s="9">
        <f t="shared" si="35"/>
        <v>17</v>
      </c>
      <c r="S57" s="9"/>
      <c r="T57" s="11">
        <f t="shared" si="36"/>
        <v>0.5</v>
      </c>
      <c r="U57" s="11">
        <f t="shared" si="37"/>
        <v>0.5</v>
      </c>
    </row>
    <row r="58" spans="1:21" x14ac:dyDescent="0.3">
      <c r="A58" s="9" t="str">
        <f t="shared" si="19"/>
        <v>Miguel Rivera</v>
      </c>
      <c r="B58" s="9">
        <f t="shared" si="19"/>
        <v>22</v>
      </c>
      <c r="C58" s="9">
        <f t="shared" si="20"/>
        <v>8</v>
      </c>
      <c r="D58" s="9">
        <f t="shared" si="21"/>
        <v>2</v>
      </c>
      <c r="E58" s="9">
        <f t="shared" si="22"/>
        <v>4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3</v>
      </c>
      <c r="J58" s="9">
        <f t="shared" si="27"/>
        <v>0</v>
      </c>
      <c r="K58" s="9">
        <f t="shared" si="28"/>
        <v>0</v>
      </c>
      <c r="L58" s="9">
        <f t="shared" si="29"/>
        <v>1</v>
      </c>
      <c r="M58" s="9">
        <f t="shared" si="30"/>
        <v>2</v>
      </c>
      <c r="N58" s="9">
        <f t="shared" si="31"/>
        <v>1</v>
      </c>
      <c r="O58" s="9">
        <f t="shared" si="32"/>
        <v>2</v>
      </c>
      <c r="P58" s="9">
        <f t="shared" si="33"/>
        <v>0</v>
      </c>
      <c r="Q58" s="9">
        <f t="shared" si="34"/>
        <v>4</v>
      </c>
      <c r="R58" s="9">
        <f t="shared" si="35"/>
        <v>13</v>
      </c>
      <c r="S58" s="9"/>
      <c r="T58" s="11">
        <f t="shared" si="36"/>
        <v>0.5</v>
      </c>
      <c r="U58" s="11">
        <f t="shared" si="37"/>
        <v>0.5</v>
      </c>
    </row>
    <row r="59" spans="1:21" x14ac:dyDescent="0.3">
      <c r="A59" s="9" t="str">
        <f t="shared" si="19"/>
        <v>Miguel Gomez</v>
      </c>
      <c r="B59" s="9">
        <f t="shared" si="19"/>
        <v>23</v>
      </c>
      <c r="C59" s="9">
        <f t="shared" si="20"/>
        <v>6</v>
      </c>
      <c r="D59" s="9">
        <f t="shared" si="21"/>
        <v>5</v>
      </c>
      <c r="E59" s="9">
        <f t="shared" si="22"/>
        <v>5</v>
      </c>
      <c r="F59" s="9">
        <f t="shared" si="23"/>
        <v>0</v>
      </c>
      <c r="G59" s="9">
        <f t="shared" si="24"/>
        <v>0</v>
      </c>
      <c r="H59" s="9">
        <f t="shared" si="25"/>
        <v>2</v>
      </c>
      <c r="I59" s="9">
        <f t="shared" si="26"/>
        <v>2</v>
      </c>
      <c r="J59" s="9">
        <f t="shared" si="27"/>
        <v>1</v>
      </c>
      <c r="K59" s="9">
        <f t="shared" si="28"/>
        <v>1</v>
      </c>
      <c r="L59" s="9">
        <f t="shared" si="29"/>
        <v>2</v>
      </c>
      <c r="M59" s="9">
        <f t="shared" si="30"/>
        <v>0</v>
      </c>
      <c r="N59" s="9">
        <f t="shared" si="31"/>
        <v>1</v>
      </c>
      <c r="O59" s="9">
        <f t="shared" si="32"/>
        <v>1</v>
      </c>
      <c r="P59" s="9">
        <f t="shared" si="33"/>
        <v>0</v>
      </c>
      <c r="Q59" s="9">
        <f t="shared" si="34"/>
        <v>11</v>
      </c>
      <c r="R59" s="9">
        <f t="shared" si="35"/>
        <v>9</v>
      </c>
      <c r="S59" s="9"/>
      <c r="T59" s="11">
        <f t="shared" si="36"/>
        <v>0.83333333333333337</v>
      </c>
      <c r="U59" s="11">
        <f t="shared" si="37"/>
        <v>1.8333333333333333</v>
      </c>
    </row>
    <row r="60" spans="1:21" x14ac:dyDescent="0.3">
      <c r="A60" s="9" t="str">
        <f t="shared" si="19"/>
        <v>Miguel Diaz</v>
      </c>
      <c r="B60" s="9">
        <f t="shared" si="19"/>
        <v>24</v>
      </c>
      <c r="C60" s="9">
        <f t="shared" si="20"/>
        <v>10</v>
      </c>
      <c r="D60" s="9">
        <f t="shared" si="21"/>
        <v>4</v>
      </c>
      <c r="E60" s="9">
        <f t="shared" si="22"/>
        <v>2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0</v>
      </c>
      <c r="J60" s="9">
        <f t="shared" si="27"/>
        <v>2</v>
      </c>
      <c r="K60" s="9">
        <f t="shared" si="28"/>
        <v>1</v>
      </c>
      <c r="L60" s="9">
        <f t="shared" si="29"/>
        <v>0</v>
      </c>
      <c r="M60" s="9">
        <f t="shared" si="30"/>
        <v>1</v>
      </c>
      <c r="N60" s="9">
        <f t="shared" si="31"/>
        <v>2</v>
      </c>
      <c r="O60" s="9">
        <f t="shared" si="32"/>
        <v>1</v>
      </c>
      <c r="P60" s="9">
        <f t="shared" si="33"/>
        <v>0</v>
      </c>
      <c r="Q60" s="9">
        <f t="shared" si="34"/>
        <v>2</v>
      </c>
      <c r="R60" s="9">
        <f t="shared" si="35"/>
        <v>15</v>
      </c>
      <c r="S60" s="9"/>
      <c r="T60" s="11">
        <f t="shared" si="36"/>
        <v>0.2</v>
      </c>
      <c r="U60" s="11">
        <f t="shared" si="37"/>
        <v>0.2</v>
      </c>
    </row>
    <row r="61" spans="1:21" x14ac:dyDescent="0.3">
      <c r="A61" s="9" t="str">
        <f t="shared" si="19"/>
        <v>Miguel Reyes</v>
      </c>
      <c r="B61" s="9">
        <f t="shared" si="19"/>
        <v>25</v>
      </c>
      <c r="C61" s="9">
        <f t="shared" si="20"/>
        <v>6</v>
      </c>
      <c r="D61" s="9">
        <f t="shared" si="21"/>
        <v>4</v>
      </c>
      <c r="E61" s="9">
        <f t="shared" si="22"/>
        <v>3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2</v>
      </c>
      <c r="J61" s="9">
        <f t="shared" si="27"/>
        <v>3</v>
      </c>
      <c r="K61" s="9">
        <f t="shared" si="28"/>
        <v>1</v>
      </c>
      <c r="L61" s="9">
        <f t="shared" si="29"/>
        <v>1</v>
      </c>
      <c r="M61" s="9">
        <f t="shared" si="30"/>
        <v>1</v>
      </c>
      <c r="N61" s="9">
        <f t="shared" si="31"/>
        <v>1</v>
      </c>
      <c r="O61" s="9">
        <f t="shared" si="32"/>
        <v>0</v>
      </c>
      <c r="P61" s="9">
        <f t="shared" si="33"/>
        <v>0</v>
      </c>
      <c r="Q61" s="9">
        <f t="shared" si="34"/>
        <v>3</v>
      </c>
      <c r="R61" s="9">
        <f t="shared" si="35"/>
        <v>9</v>
      </c>
      <c r="S61" s="9"/>
      <c r="T61" s="11">
        <f t="shared" si="36"/>
        <v>0.5</v>
      </c>
      <c r="U61" s="11">
        <f t="shared" si="37"/>
        <v>0.5</v>
      </c>
    </row>
    <row r="62" spans="1:21" x14ac:dyDescent="0.3">
      <c r="A62" s="10" t="s">
        <v>48</v>
      </c>
      <c r="B62" s="10"/>
      <c r="C62" s="10">
        <f t="shared" ref="C62:R62" si="38">SUM(C37:C61)</f>
        <v>172</v>
      </c>
      <c r="D62" s="10">
        <f t="shared" si="38"/>
        <v>90</v>
      </c>
      <c r="E62" s="10">
        <f t="shared" si="38"/>
        <v>77</v>
      </c>
      <c r="F62" s="10">
        <f t="shared" si="38"/>
        <v>3</v>
      </c>
      <c r="G62" s="10">
        <f t="shared" si="38"/>
        <v>1</v>
      </c>
      <c r="H62" s="10">
        <f t="shared" si="38"/>
        <v>4</v>
      </c>
      <c r="I62" s="10">
        <f t="shared" si="38"/>
        <v>67</v>
      </c>
      <c r="J62" s="10">
        <f t="shared" si="38"/>
        <v>53</v>
      </c>
      <c r="K62" s="10">
        <f t="shared" si="38"/>
        <v>47</v>
      </c>
      <c r="L62" s="10">
        <f t="shared" si="38"/>
        <v>28</v>
      </c>
      <c r="M62" s="10">
        <f t="shared" si="38"/>
        <v>25</v>
      </c>
      <c r="N62" s="10">
        <f t="shared" si="38"/>
        <v>24</v>
      </c>
      <c r="O62" s="10">
        <f t="shared" si="38"/>
        <v>26</v>
      </c>
      <c r="P62" s="10">
        <f t="shared" si="38"/>
        <v>0</v>
      </c>
      <c r="Q62" s="10">
        <f t="shared" si="38"/>
        <v>94</v>
      </c>
      <c r="R62" s="10">
        <f t="shared" si="38"/>
        <v>294</v>
      </c>
      <c r="S62" s="10"/>
      <c r="T62" s="12">
        <f t="shared" si="36"/>
        <v>0.44767441860465118</v>
      </c>
      <c r="U62" s="12">
        <f t="shared" si="37"/>
        <v>0.54651162790697672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Jose Flores</v>
      </c>
      <c r="B66" s="9">
        <f t="shared" si="39"/>
        <v>1</v>
      </c>
      <c r="C66" s="19">
        <v>1</v>
      </c>
      <c r="D66" s="19" t="s">
        <v>62</v>
      </c>
      <c r="E66" s="19">
        <v>3</v>
      </c>
      <c r="F66" s="19">
        <v>2</v>
      </c>
      <c r="G66" s="19">
        <v>1</v>
      </c>
      <c r="H66" s="19">
        <v>0</v>
      </c>
      <c r="I66" s="19">
        <v>1</v>
      </c>
      <c r="J66" s="19" t="s">
        <v>62</v>
      </c>
      <c r="K66" s="19">
        <v>1.1000000000000001</v>
      </c>
      <c r="L66" s="19">
        <v>1</v>
      </c>
      <c r="M66" s="19">
        <v>6</v>
      </c>
      <c r="N66" s="19">
        <v>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2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2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13</v>
      </c>
      <c r="CT66" s="9">
        <f t="shared" ref="CT66:CT90" si="44">INT(CS66/3)+MOD(CS66,3)/10</f>
        <v>4.0999999999999996</v>
      </c>
      <c r="CU66" s="9">
        <f t="shared" ref="CU66:CU90" si="45">F66+L66+R66+X66+AD66+AJ66+AP66+AV66+BB66+BH66+BN66+BT66+BZ66+CF66+CL66</f>
        <v>3</v>
      </c>
      <c r="CV66" s="9">
        <f t="shared" ref="CV66:CV90" si="46">G66+M66+S66+Y66+AE66+AK66+AQ66+AW66+BC66+BI66+BO66+BU66+CA66+CG66+CM66</f>
        <v>7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6.2307692307692308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Jose Rivera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0</v>
      </c>
      <c r="CQ67" s="9">
        <f t="shared" si="41"/>
        <v>0</v>
      </c>
      <c r="CR67" s="9">
        <f t="shared" si="42"/>
        <v>0</v>
      </c>
      <c r="CS67" s="9">
        <f t="shared" si="43"/>
        <v>0</v>
      </c>
      <c r="CT67" s="9">
        <f t="shared" si="44"/>
        <v>0</v>
      </c>
      <c r="CU67" s="9">
        <f t="shared" si="45"/>
        <v>0</v>
      </c>
      <c r="CV67" s="9">
        <f t="shared" si="46"/>
        <v>0</v>
      </c>
      <c r="CW67" s="9">
        <f t="shared" si="47"/>
        <v>0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Jose Gomez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2.1</v>
      </c>
      <c r="L68" s="19">
        <v>2</v>
      </c>
      <c r="M68" s="19">
        <v>3</v>
      </c>
      <c r="N68" s="19">
        <v>1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7.0000000000000009</v>
      </c>
      <c r="CT68" s="9">
        <f t="shared" si="44"/>
        <v>2.1</v>
      </c>
      <c r="CU68" s="9">
        <f t="shared" si="45"/>
        <v>2</v>
      </c>
      <c r="CV68" s="9">
        <f t="shared" si="46"/>
        <v>3</v>
      </c>
      <c r="CW68" s="9">
        <f t="shared" si="47"/>
        <v>1</v>
      </c>
      <c r="CX68" s="14">
        <f t="shared" si="48"/>
        <v>7.7142857142857135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Jose Diaz</v>
      </c>
      <c r="B69" s="9">
        <f t="shared" si="39"/>
        <v>4</v>
      </c>
      <c r="C69" s="19">
        <v>1</v>
      </c>
      <c r="D69" s="19" t="s">
        <v>62</v>
      </c>
      <c r="E69" s="19">
        <v>3</v>
      </c>
      <c r="F69" s="19">
        <v>4</v>
      </c>
      <c r="G69" s="19">
        <v>6</v>
      </c>
      <c r="H69" s="19">
        <v>4</v>
      </c>
      <c r="I69" s="19">
        <v>1</v>
      </c>
      <c r="J69" s="19" t="s">
        <v>62</v>
      </c>
      <c r="K69" s="19">
        <v>1.1000000000000001</v>
      </c>
      <c r="L69" s="19">
        <v>3</v>
      </c>
      <c r="M69" s="19">
        <v>5</v>
      </c>
      <c r="N69" s="19">
        <v>0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2</v>
      </c>
      <c r="CR69" s="9">
        <f t="shared" si="42"/>
        <v>0</v>
      </c>
      <c r="CS69" s="9">
        <f t="shared" si="43"/>
        <v>13</v>
      </c>
      <c r="CT69" s="9">
        <f t="shared" si="44"/>
        <v>4.0999999999999996</v>
      </c>
      <c r="CU69" s="9">
        <f t="shared" si="45"/>
        <v>7</v>
      </c>
      <c r="CV69" s="9">
        <f t="shared" si="46"/>
        <v>11</v>
      </c>
      <c r="CW69" s="9">
        <f t="shared" si="47"/>
        <v>4</v>
      </c>
      <c r="CX69" s="14">
        <f t="shared" si="48"/>
        <v>14.538461538461538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Jose Reyes</v>
      </c>
      <c r="B70" s="9">
        <f t="shared" si="39"/>
        <v>5</v>
      </c>
      <c r="C70" s="19">
        <v>1</v>
      </c>
      <c r="D70" s="19" t="s">
        <v>62</v>
      </c>
      <c r="E70" s="19">
        <v>2</v>
      </c>
      <c r="F70" s="19">
        <v>4</v>
      </c>
      <c r="G70" s="19">
        <v>2</v>
      </c>
      <c r="H70" s="19">
        <v>4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6</v>
      </c>
      <c r="CT70" s="9">
        <f t="shared" si="44"/>
        <v>2</v>
      </c>
      <c r="CU70" s="9">
        <f t="shared" si="45"/>
        <v>4</v>
      </c>
      <c r="CV70" s="9">
        <f t="shared" si="46"/>
        <v>2</v>
      </c>
      <c r="CW70" s="9">
        <f t="shared" si="47"/>
        <v>4</v>
      </c>
      <c r="CX70" s="14">
        <f t="shared" si="48"/>
        <v>18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Jose Morales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62</v>
      </c>
      <c r="K71" s="19">
        <v>3</v>
      </c>
      <c r="L71" s="19">
        <v>2</v>
      </c>
      <c r="M71" s="19">
        <v>2</v>
      </c>
      <c r="N71" s="19">
        <v>3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1</v>
      </c>
      <c r="CR71" s="9">
        <f t="shared" si="42"/>
        <v>0</v>
      </c>
      <c r="CS71" s="9">
        <f t="shared" si="43"/>
        <v>9</v>
      </c>
      <c r="CT71" s="9">
        <f t="shared" si="44"/>
        <v>3</v>
      </c>
      <c r="CU71" s="9">
        <f t="shared" si="45"/>
        <v>2</v>
      </c>
      <c r="CV71" s="9">
        <f t="shared" si="46"/>
        <v>2</v>
      </c>
      <c r="CW71" s="9">
        <f t="shared" si="47"/>
        <v>3</v>
      </c>
      <c r="CX71" s="14">
        <f t="shared" si="48"/>
        <v>6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Jose Cruz</v>
      </c>
      <c r="B72" s="9">
        <f t="shared" si="39"/>
        <v>7</v>
      </c>
      <c r="C72" s="19">
        <v>1</v>
      </c>
      <c r="D72" s="19" t="s">
        <v>62</v>
      </c>
      <c r="E72" s="19">
        <v>3</v>
      </c>
      <c r="F72" s="19">
        <v>0</v>
      </c>
      <c r="G72" s="19">
        <v>6</v>
      </c>
      <c r="H72" s="19">
        <v>2</v>
      </c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9</v>
      </c>
      <c r="CT72" s="9">
        <f t="shared" si="44"/>
        <v>3</v>
      </c>
      <c r="CU72" s="9">
        <f t="shared" si="45"/>
        <v>0</v>
      </c>
      <c r="CV72" s="9">
        <f t="shared" si="46"/>
        <v>6</v>
      </c>
      <c r="CW72" s="9">
        <f t="shared" si="47"/>
        <v>2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Jose Ortiz</v>
      </c>
      <c r="B73" s="9">
        <f t="shared" si="39"/>
        <v>8</v>
      </c>
      <c r="C73" s="19">
        <v>1</v>
      </c>
      <c r="D73" s="19" t="s">
        <v>62</v>
      </c>
      <c r="E73" s="19">
        <v>2.2000000000000002</v>
      </c>
      <c r="F73" s="19">
        <v>2</v>
      </c>
      <c r="G73" s="19">
        <v>2</v>
      </c>
      <c r="H73" s="19">
        <v>4</v>
      </c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8.0000000000000018</v>
      </c>
      <c r="CT73" s="9">
        <f t="shared" si="44"/>
        <v>2.2000000000000002</v>
      </c>
      <c r="CU73" s="9">
        <f t="shared" si="45"/>
        <v>2</v>
      </c>
      <c r="CV73" s="9">
        <f t="shared" si="46"/>
        <v>2</v>
      </c>
      <c r="CW73" s="9">
        <f t="shared" si="47"/>
        <v>4</v>
      </c>
      <c r="CX73" s="14">
        <f t="shared" si="48"/>
        <v>6.7499999999999982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Jose Gutierrez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1</v>
      </c>
      <c r="J74" s="19" t="s">
        <v>61</v>
      </c>
      <c r="K74" s="19">
        <v>3</v>
      </c>
      <c r="L74" s="19">
        <v>1</v>
      </c>
      <c r="M74" s="19">
        <v>4</v>
      </c>
      <c r="N74" s="19">
        <v>2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0</v>
      </c>
      <c r="CR74" s="9">
        <f t="shared" si="42"/>
        <v>1</v>
      </c>
      <c r="CS74" s="9">
        <f t="shared" si="43"/>
        <v>9</v>
      </c>
      <c r="CT74" s="9">
        <f t="shared" si="44"/>
        <v>3</v>
      </c>
      <c r="CU74" s="9">
        <f t="shared" si="45"/>
        <v>1</v>
      </c>
      <c r="CV74" s="9">
        <f t="shared" si="46"/>
        <v>4</v>
      </c>
      <c r="CW74" s="9">
        <f t="shared" si="47"/>
        <v>2</v>
      </c>
      <c r="CX74" s="14">
        <f t="shared" si="48"/>
        <v>3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Jose Castillo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Miguel Garcia</v>
      </c>
      <c r="B76" s="9">
        <f t="shared" si="39"/>
        <v>11</v>
      </c>
      <c r="C76" s="19">
        <v>1</v>
      </c>
      <c r="D76" s="19" t="s">
        <v>62</v>
      </c>
      <c r="E76" s="19">
        <v>1.1000000000000001</v>
      </c>
      <c r="F76" s="19">
        <v>2</v>
      </c>
      <c r="G76" s="19">
        <v>2</v>
      </c>
      <c r="H76" s="19">
        <v>4</v>
      </c>
      <c r="I76" s="19">
        <v>1</v>
      </c>
      <c r="J76" s="19" t="s">
        <v>62</v>
      </c>
      <c r="K76" s="19">
        <v>2.2000000000000002</v>
      </c>
      <c r="L76" s="19">
        <v>3</v>
      </c>
      <c r="M76" s="19">
        <v>6</v>
      </c>
      <c r="N76" s="19">
        <v>1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2</v>
      </c>
      <c r="CQ76" s="9">
        <f t="shared" si="41"/>
        <v>2</v>
      </c>
      <c r="CR76" s="9">
        <f t="shared" si="42"/>
        <v>0</v>
      </c>
      <c r="CS76" s="9">
        <f t="shared" si="43"/>
        <v>12.000000000000004</v>
      </c>
      <c r="CT76" s="9">
        <f t="shared" si="44"/>
        <v>4</v>
      </c>
      <c r="CU76" s="9">
        <f t="shared" si="45"/>
        <v>5</v>
      </c>
      <c r="CV76" s="9">
        <f t="shared" si="46"/>
        <v>8</v>
      </c>
      <c r="CW76" s="9">
        <f t="shared" si="47"/>
        <v>5</v>
      </c>
      <c r="CX76" s="14">
        <f t="shared" si="48"/>
        <v>11.249999999999996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Miguel Rodriguez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0</v>
      </c>
      <c r="CQ77" s="9">
        <f t="shared" si="41"/>
        <v>0</v>
      </c>
      <c r="CR77" s="9">
        <f t="shared" si="42"/>
        <v>0</v>
      </c>
      <c r="CS77" s="9">
        <f t="shared" si="43"/>
        <v>0</v>
      </c>
      <c r="CT77" s="9">
        <f t="shared" si="44"/>
        <v>0</v>
      </c>
      <c r="CU77" s="9">
        <f t="shared" si="45"/>
        <v>0</v>
      </c>
      <c r="CV77" s="9">
        <f t="shared" si="46"/>
        <v>0</v>
      </c>
      <c r="CW77" s="9">
        <f t="shared" si="47"/>
        <v>0</v>
      </c>
      <c r="CX77" s="14">
        <f t="shared" si="48"/>
        <v>0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Miguel Martinez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61</v>
      </c>
      <c r="K78" s="19">
        <v>2.1</v>
      </c>
      <c r="L78" s="19">
        <v>4</v>
      </c>
      <c r="M78" s="19">
        <v>2</v>
      </c>
      <c r="N78" s="19">
        <v>0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7.0000000000000009</v>
      </c>
      <c r="CT78" s="9">
        <f t="shared" si="44"/>
        <v>2.1</v>
      </c>
      <c r="CU78" s="9">
        <f t="shared" si="45"/>
        <v>4</v>
      </c>
      <c r="CV78" s="9">
        <f t="shared" si="46"/>
        <v>2</v>
      </c>
      <c r="CW78" s="9">
        <f t="shared" si="47"/>
        <v>0</v>
      </c>
      <c r="CX78" s="14">
        <f t="shared" si="48"/>
        <v>15.428571428571427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Miguel Hernandez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Miguel Lopez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Miguel Gonzalez</v>
      </c>
      <c r="B81" s="9">
        <f t="shared" si="39"/>
        <v>16</v>
      </c>
      <c r="C81" s="19">
        <v>1</v>
      </c>
      <c r="D81" s="19" t="s">
        <v>61</v>
      </c>
      <c r="E81" s="19">
        <v>1.2</v>
      </c>
      <c r="F81" s="19">
        <v>1</v>
      </c>
      <c r="G81" s="19">
        <v>1</v>
      </c>
      <c r="H81" s="19">
        <v>3</v>
      </c>
      <c r="I81" s="19">
        <v>1</v>
      </c>
      <c r="J81" s="19" t="s">
        <v>62</v>
      </c>
      <c r="K81" s="19">
        <v>1.1000000000000001</v>
      </c>
      <c r="L81" s="19">
        <v>2</v>
      </c>
      <c r="M81" s="19">
        <v>5</v>
      </c>
      <c r="N81" s="19">
        <v>3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1</v>
      </c>
      <c r="CR81" s="9">
        <f t="shared" si="42"/>
        <v>1</v>
      </c>
      <c r="CS81" s="9">
        <f t="shared" si="43"/>
        <v>9</v>
      </c>
      <c r="CT81" s="9">
        <f t="shared" si="44"/>
        <v>3</v>
      </c>
      <c r="CU81" s="9">
        <f t="shared" si="45"/>
        <v>3</v>
      </c>
      <c r="CV81" s="9">
        <f t="shared" si="46"/>
        <v>6</v>
      </c>
      <c r="CW81" s="9">
        <f t="shared" si="47"/>
        <v>6</v>
      </c>
      <c r="CX81" s="14">
        <f t="shared" si="48"/>
        <v>9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Miguel Perez</v>
      </c>
      <c r="B82" s="9">
        <f t="shared" si="39"/>
        <v>17</v>
      </c>
      <c r="C82" s="19">
        <v>1</v>
      </c>
      <c r="D82" s="19" t="s">
        <v>61</v>
      </c>
      <c r="E82" s="19">
        <v>1.1000000000000001</v>
      </c>
      <c r="F82" s="19">
        <v>2</v>
      </c>
      <c r="G82" s="19">
        <v>1</v>
      </c>
      <c r="H82" s="19">
        <v>4</v>
      </c>
      <c r="I82" s="19">
        <v>1</v>
      </c>
      <c r="J82" s="19" t="s">
        <v>62</v>
      </c>
      <c r="K82" s="19">
        <v>1.1000000000000001</v>
      </c>
      <c r="L82" s="19">
        <v>2</v>
      </c>
      <c r="M82" s="19">
        <v>1</v>
      </c>
      <c r="N82" s="19">
        <v>4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2</v>
      </c>
      <c r="CQ82" s="9">
        <f t="shared" si="41"/>
        <v>1</v>
      </c>
      <c r="CR82" s="9">
        <f t="shared" si="42"/>
        <v>1</v>
      </c>
      <c r="CS82" s="9">
        <f t="shared" si="43"/>
        <v>8.0000000000000018</v>
      </c>
      <c r="CT82" s="9">
        <f t="shared" si="44"/>
        <v>2.2000000000000002</v>
      </c>
      <c r="CU82" s="9">
        <f t="shared" si="45"/>
        <v>4</v>
      </c>
      <c r="CV82" s="9">
        <f t="shared" si="46"/>
        <v>2</v>
      </c>
      <c r="CW82" s="9">
        <f t="shared" si="47"/>
        <v>8</v>
      </c>
      <c r="CX82" s="14">
        <f t="shared" si="48"/>
        <v>13.499999999999996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Miguel Sanchez</v>
      </c>
      <c r="B83" s="9">
        <f t="shared" si="39"/>
        <v>18</v>
      </c>
      <c r="C83" s="19">
        <v>1</v>
      </c>
      <c r="D83" s="19" t="s">
        <v>62</v>
      </c>
      <c r="E83" s="19">
        <v>1</v>
      </c>
      <c r="F83" s="19">
        <v>4</v>
      </c>
      <c r="G83" s="19">
        <v>3</v>
      </c>
      <c r="H83" s="19">
        <v>5</v>
      </c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1</v>
      </c>
      <c r="CR83" s="9">
        <f t="shared" si="42"/>
        <v>0</v>
      </c>
      <c r="CS83" s="9">
        <f t="shared" si="43"/>
        <v>3</v>
      </c>
      <c r="CT83" s="9">
        <f t="shared" si="44"/>
        <v>1</v>
      </c>
      <c r="CU83" s="9">
        <f t="shared" si="45"/>
        <v>4</v>
      </c>
      <c r="CV83" s="9">
        <f t="shared" si="46"/>
        <v>3</v>
      </c>
      <c r="CW83" s="9">
        <f t="shared" si="47"/>
        <v>5</v>
      </c>
      <c r="CX83" s="14">
        <f t="shared" si="48"/>
        <v>36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Miguel Ramirez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61</v>
      </c>
      <c r="K84" s="19">
        <v>1.1000000000000001</v>
      </c>
      <c r="L84" s="19">
        <v>2</v>
      </c>
      <c r="M84" s="19">
        <v>2</v>
      </c>
      <c r="N84" s="19">
        <v>5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0</v>
      </c>
      <c r="CR84" s="9">
        <f t="shared" si="42"/>
        <v>1</v>
      </c>
      <c r="CS84" s="9">
        <f t="shared" si="43"/>
        <v>4.0000000000000009</v>
      </c>
      <c r="CT84" s="9">
        <f t="shared" si="44"/>
        <v>1.1000000000000001</v>
      </c>
      <c r="CU84" s="9">
        <f t="shared" si="45"/>
        <v>2</v>
      </c>
      <c r="CV84" s="9">
        <f t="shared" si="46"/>
        <v>2</v>
      </c>
      <c r="CW84" s="9">
        <f t="shared" si="47"/>
        <v>5</v>
      </c>
      <c r="CX84" s="14">
        <f t="shared" si="48"/>
        <v>13.499999999999996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Miguel Torres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62</v>
      </c>
      <c r="K85" s="19">
        <v>2.1</v>
      </c>
      <c r="L85" s="19">
        <v>3</v>
      </c>
      <c r="M85" s="19">
        <v>6</v>
      </c>
      <c r="N85" s="19">
        <v>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7.0000000000000009</v>
      </c>
      <c r="CT85" s="9">
        <f t="shared" si="44"/>
        <v>2.1</v>
      </c>
      <c r="CU85" s="9">
        <f t="shared" si="45"/>
        <v>3</v>
      </c>
      <c r="CV85" s="9">
        <f t="shared" si="46"/>
        <v>6</v>
      </c>
      <c r="CW85" s="9">
        <f t="shared" si="47"/>
        <v>3</v>
      </c>
      <c r="CX85" s="14">
        <f t="shared" si="48"/>
        <v>11.571428571428569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Miguel Flores</v>
      </c>
      <c r="B86" s="9">
        <f t="shared" si="39"/>
        <v>21</v>
      </c>
      <c r="C86" s="19">
        <v>1</v>
      </c>
      <c r="D86" s="19" t="s">
        <v>62</v>
      </c>
      <c r="E86" s="19">
        <v>2.1</v>
      </c>
      <c r="F86" s="19">
        <v>1</v>
      </c>
      <c r="G86" s="19">
        <v>5</v>
      </c>
      <c r="H86" s="19">
        <v>2</v>
      </c>
      <c r="I86" s="19">
        <v>1</v>
      </c>
      <c r="J86" s="19" t="s">
        <v>61</v>
      </c>
      <c r="K86" s="19">
        <v>2.1</v>
      </c>
      <c r="L86" s="19">
        <v>3</v>
      </c>
      <c r="M86" s="19">
        <v>3</v>
      </c>
      <c r="N86" s="19">
        <v>4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1</v>
      </c>
      <c r="CR86" s="9">
        <f t="shared" si="42"/>
        <v>1</v>
      </c>
      <c r="CS86" s="9">
        <f t="shared" si="43"/>
        <v>14.000000000000002</v>
      </c>
      <c r="CT86" s="9">
        <f t="shared" si="44"/>
        <v>4.2</v>
      </c>
      <c r="CU86" s="9">
        <f t="shared" si="45"/>
        <v>4</v>
      </c>
      <c r="CV86" s="9">
        <f t="shared" si="46"/>
        <v>8</v>
      </c>
      <c r="CW86" s="9">
        <f t="shared" si="47"/>
        <v>6</v>
      </c>
      <c r="CX86" s="14">
        <f t="shared" si="48"/>
        <v>7.7142857142857135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Miguel Rivera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Miguel Gomez</v>
      </c>
      <c r="B88" s="9">
        <f t="shared" si="39"/>
        <v>23</v>
      </c>
      <c r="C88" s="19">
        <v>1</v>
      </c>
      <c r="D88" s="19" t="s">
        <v>61</v>
      </c>
      <c r="E88" s="19">
        <v>1</v>
      </c>
      <c r="F88" s="19">
        <v>0</v>
      </c>
      <c r="G88" s="19">
        <v>6</v>
      </c>
      <c r="H88" s="19">
        <v>4</v>
      </c>
      <c r="I88" s="19">
        <v>1</v>
      </c>
      <c r="J88" s="19" t="s">
        <v>61</v>
      </c>
      <c r="K88" s="19">
        <v>1</v>
      </c>
      <c r="L88" s="19">
        <v>0</v>
      </c>
      <c r="M88" s="19">
        <v>4</v>
      </c>
      <c r="N88" s="19">
        <v>3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2</v>
      </c>
      <c r="CQ88" s="9">
        <f t="shared" si="41"/>
        <v>0</v>
      </c>
      <c r="CR88" s="9">
        <f t="shared" si="42"/>
        <v>2</v>
      </c>
      <c r="CS88" s="9">
        <f t="shared" si="43"/>
        <v>6</v>
      </c>
      <c r="CT88" s="9">
        <f t="shared" si="44"/>
        <v>2</v>
      </c>
      <c r="CU88" s="9">
        <f t="shared" si="45"/>
        <v>0</v>
      </c>
      <c r="CV88" s="9">
        <f t="shared" si="46"/>
        <v>10</v>
      </c>
      <c r="CW88" s="9">
        <f t="shared" si="47"/>
        <v>7</v>
      </c>
      <c r="CX88" s="14">
        <f t="shared" si="48"/>
        <v>0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Miguel Diaz</v>
      </c>
      <c r="B89" s="9">
        <f t="shared" si="39"/>
        <v>24</v>
      </c>
      <c r="C89" s="19">
        <v>1</v>
      </c>
      <c r="D89" s="19" t="s">
        <v>61</v>
      </c>
      <c r="E89" s="19">
        <v>1.2</v>
      </c>
      <c r="F89" s="19">
        <v>1</v>
      </c>
      <c r="G89" s="19">
        <v>5</v>
      </c>
      <c r="H89" s="19">
        <v>4</v>
      </c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0</v>
      </c>
      <c r="CR89" s="9">
        <f t="shared" si="42"/>
        <v>1</v>
      </c>
      <c r="CS89" s="9">
        <f t="shared" si="43"/>
        <v>5</v>
      </c>
      <c r="CT89" s="9">
        <f t="shared" si="44"/>
        <v>1.2</v>
      </c>
      <c r="CU89" s="9">
        <f t="shared" si="45"/>
        <v>1</v>
      </c>
      <c r="CV89" s="9">
        <f t="shared" si="46"/>
        <v>5</v>
      </c>
      <c r="CW89" s="9">
        <f t="shared" si="47"/>
        <v>4</v>
      </c>
      <c r="CX89" s="14">
        <f t="shared" si="48"/>
        <v>5.4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Miguel Reyes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0</v>
      </c>
      <c r="CQ90" s="9">
        <f t="shared" si="41"/>
        <v>0</v>
      </c>
      <c r="CR90" s="9">
        <f t="shared" si="42"/>
        <v>0</v>
      </c>
      <c r="CS90" s="9">
        <f t="shared" si="43"/>
        <v>0</v>
      </c>
      <c r="CT90" s="9">
        <f t="shared" si="44"/>
        <v>0</v>
      </c>
      <c r="CU90" s="9">
        <f t="shared" si="45"/>
        <v>0</v>
      </c>
      <c r="CV90" s="9">
        <f t="shared" si="46"/>
        <v>0</v>
      </c>
      <c r="CW90" s="9">
        <f t="shared" si="47"/>
        <v>0</v>
      </c>
      <c r="CX90" s="14">
        <f t="shared" si="48"/>
        <v>0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25</v>
      </c>
      <c r="CQ91" s="10">
        <f t="shared" si="49"/>
        <v>16</v>
      </c>
      <c r="CR91" s="10">
        <f t="shared" si="49"/>
        <v>9</v>
      </c>
      <c r="CS91" s="10">
        <f t="shared" si="49"/>
        <v>149</v>
      </c>
      <c r="CT91" s="10">
        <f t="shared" si="49"/>
        <v>46.400000000000006</v>
      </c>
      <c r="CU91" s="10">
        <f t="shared" si="49"/>
        <v>51</v>
      </c>
      <c r="CV91" s="10">
        <f t="shared" si="49"/>
        <v>89</v>
      </c>
      <c r="CW91" s="10">
        <f t="shared" si="49"/>
        <v>69</v>
      </c>
      <c r="CX91" s="10">
        <f t="shared" si="49"/>
        <v>185.59780219780222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61</v>
      </c>
      <c r="C96" s="19">
        <v>2</v>
      </c>
      <c r="D96" s="19">
        <v>8</v>
      </c>
    </row>
    <row r="97" spans="1:7" x14ac:dyDescent="0.3">
      <c r="A97" s="9">
        <v>2</v>
      </c>
      <c r="B97" s="19" t="s">
        <v>62</v>
      </c>
      <c r="C97" s="19">
        <v>5</v>
      </c>
      <c r="D97" s="19">
        <v>5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7</v>
      </c>
      <c r="G111" s="10">
        <f>SUM(D96:D110)</f>
        <v>13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121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122</v>
      </c>
      <c r="B8" s="19">
        <v>1</v>
      </c>
      <c r="C8" s="19">
        <v>3</v>
      </c>
      <c r="D8" s="19">
        <v>2</v>
      </c>
      <c r="E8" s="19">
        <v>3</v>
      </c>
      <c r="F8" s="19">
        <v>0</v>
      </c>
      <c r="G8" s="19">
        <v>0</v>
      </c>
      <c r="H8" s="19">
        <v>0</v>
      </c>
      <c r="I8" s="19">
        <v>0</v>
      </c>
      <c r="J8" s="19">
        <v>1</v>
      </c>
      <c r="K8" s="19">
        <v>0</v>
      </c>
      <c r="L8" s="19">
        <v>1</v>
      </c>
      <c r="M8" s="19">
        <v>0</v>
      </c>
      <c r="N8" s="19">
        <v>0</v>
      </c>
      <c r="O8" s="19">
        <v>1</v>
      </c>
      <c r="P8" s="19">
        <v>0</v>
      </c>
      <c r="Q8" s="9">
        <f t="shared" ref="Q8:Q32" si="0">(E8-(F8+G8+H8))+(F8*2)+(G8*3)+(H8*4)</f>
        <v>3</v>
      </c>
      <c r="R8" s="9">
        <f t="shared" ref="R8:R32" si="1">C8+K8+M8+N8+O8+P8</f>
        <v>4</v>
      </c>
      <c r="S8" s="9"/>
      <c r="T8" s="19">
        <v>3</v>
      </c>
      <c r="U8" s="19">
        <v>3</v>
      </c>
      <c r="V8" s="19">
        <v>3</v>
      </c>
      <c r="W8" s="19">
        <v>0</v>
      </c>
      <c r="X8" s="19">
        <v>0</v>
      </c>
      <c r="Y8" s="19">
        <v>0</v>
      </c>
      <c r="Z8" s="19">
        <v>3</v>
      </c>
      <c r="AA8" s="19">
        <v>2</v>
      </c>
      <c r="AB8" s="19">
        <v>1</v>
      </c>
      <c r="AC8" s="19">
        <v>0</v>
      </c>
      <c r="AD8" s="19">
        <v>1</v>
      </c>
      <c r="AE8" s="19">
        <v>1</v>
      </c>
      <c r="AF8" s="19">
        <v>0</v>
      </c>
      <c r="AG8" s="19">
        <v>0</v>
      </c>
      <c r="AH8" s="9">
        <f t="shared" ref="AH8:AH32" si="2">(V8-(W8+X8+Y8))+(W8*2)+(X8*3)+(Y8*4)</f>
        <v>3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123</v>
      </c>
      <c r="B9" s="19">
        <v>2</v>
      </c>
      <c r="C9" s="19">
        <v>2</v>
      </c>
      <c r="D9" s="19">
        <v>2</v>
      </c>
      <c r="E9" s="19">
        <v>0</v>
      </c>
      <c r="F9" s="19">
        <v>0</v>
      </c>
      <c r="G9" s="19">
        <v>0</v>
      </c>
      <c r="H9" s="19">
        <v>0</v>
      </c>
      <c r="I9" s="19">
        <v>1</v>
      </c>
      <c r="J9" s="19">
        <v>2</v>
      </c>
      <c r="K9" s="19">
        <v>0</v>
      </c>
      <c r="L9" s="19">
        <v>1</v>
      </c>
      <c r="M9" s="19">
        <v>0</v>
      </c>
      <c r="N9" s="19">
        <v>1</v>
      </c>
      <c r="O9" s="19">
        <v>0</v>
      </c>
      <c r="P9" s="19">
        <v>0</v>
      </c>
      <c r="Q9" s="9">
        <f t="shared" si="0"/>
        <v>0</v>
      </c>
      <c r="R9" s="9">
        <f t="shared" si="1"/>
        <v>3</v>
      </c>
      <c r="S9" s="9"/>
      <c r="T9" s="19">
        <v>5</v>
      </c>
      <c r="U9" s="19">
        <v>1</v>
      </c>
      <c r="V9" s="19">
        <v>5</v>
      </c>
      <c r="W9" s="19">
        <v>0</v>
      </c>
      <c r="X9" s="19">
        <v>0</v>
      </c>
      <c r="Y9" s="19">
        <v>0</v>
      </c>
      <c r="Z9" s="19">
        <v>2</v>
      </c>
      <c r="AA9" s="19">
        <v>1</v>
      </c>
      <c r="AB9" s="19">
        <v>0</v>
      </c>
      <c r="AC9" s="19">
        <v>1</v>
      </c>
      <c r="AD9" s="19">
        <v>0</v>
      </c>
      <c r="AE9" s="19">
        <v>1</v>
      </c>
      <c r="AF9" s="19">
        <v>0</v>
      </c>
      <c r="AG9" s="19">
        <v>0</v>
      </c>
      <c r="AH9" s="9">
        <f t="shared" si="2"/>
        <v>5</v>
      </c>
      <c r="AI9" s="9">
        <f t="shared" si="3"/>
        <v>6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124</v>
      </c>
      <c r="B10" s="19">
        <v>3</v>
      </c>
      <c r="C10" s="19">
        <v>5</v>
      </c>
      <c r="D10" s="19">
        <v>5</v>
      </c>
      <c r="E10" s="19">
        <v>5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1</v>
      </c>
      <c r="M10" s="19">
        <v>1</v>
      </c>
      <c r="N10" s="19">
        <v>0</v>
      </c>
      <c r="O10" s="19">
        <v>1</v>
      </c>
      <c r="P10" s="19">
        <v>0</v>
      </c>
      <c r="Q10" s="9">
        <f t="shared" si="0"/>
        <v>5</v>
      </c>
      <c r="R10" s="9">
        <f t="shared" si="1"/>
        <v>7</v>
      </c>
      <c r="S10" s="9"/>
      <c r="T10" s="19">
        <v>4</v>
      </c>
      <c r="U10" s="19">
        <v>2</v>
      </c>
      <c r="V10" s="19">
        <v>3</v>
      </c>
      <c r="W10" s="19">
        <v>0</v>
      </c>
      <c r="X10" s="19">
        <v>0</v>
      </c>
      <c r="Y10" s="19">
        <v>0</v>
      </c>
      <c r="Z10" s="19">
        <v>4</v>
      </c>
      <c r="AA10" s="19">
        <v>0</v>
      </c>
      <c r="AB10" s="19">
        <v>1</v>
      </c>
      <c r="AC10" s="19">
        <v>1</v>
      </c>
      <c r="AD10" s="19">
        <v>0</v>
      </c>
      <c r="AE10" s="19">
        <v>1</v>
      </c>
      <c r="AF10" s="19">
        <v>1</v>
      </c>
      <c r="AG10" s="19">
        <v>0</v>
      </c>
      <c r="AH10" s="9">
        <f t="shared" si="2"/>
        <v>3</v>
      </c>
      <c r="AI10" s="9">
        <f t="shared" si="3"/>
        <v>7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125</v>
      </c>
      <c r="B11" s="19">
        <v>4</v>
      </c>
      <c r="C11" s="19">
        <v>5</v>
      </c>
      <c r="D11" s="19">
        <v>4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1</v>
      </c>
      <c r="K11" s="19">
        <v>1</v>
      </c>
      <c r="L11" s="19">
        <v>0</v>
      </c>
      <c r="M11" s="19">
        <v>1</v>
      </c>
      <c r="N11" s="19">
        <v>1</v>
      </c>
      <c r="O11" s="19">
        <v>1</v>
      </c>
      <c r="P11" s="19">
        <v>0</v>
      </c>
      <c r="Q11" s="9">
        <f t="shared" si="0"/>
        <v>0</v>
      </c>
      <c r="R11" s="9">
        <f t="shared" si="1"/>
        <v>9</v>
      </c>
      <c r="S11" s="9"/>
      <c r="T11" s="19">
        <v>2</v>
      </c>
      <c r="U11" s="19">
        <v>1</v>
      </c>
      <c r="V11" s="19">
        <v>0</v>
      </c>
      <c r="W11" s="19">
        <v>0</v>
      </c>
      <c r="X11" s="19">
        <v>0</v>
      </c>
      <c r="Y11" s="19">
        <v>0</v>
      </c>
      <c r="Z11" s="19">
        <v>1</v>
      </c>
      <c r="AA11" s="19">
        <v>1</v>
      </c>
      <c r="AB11" s="19">
        <v>1</v>
      </c>
      <c r="AC11" s="19">
        <v>0</v>
      </c>
      <c r="AD11" s="19">
        <v>0</v>
      </c>
      <c r="AE11" s="19">
        <v>1</v>
      </c>
      <c r="AF11" s="19">
        <v>1</v>
      </c>
      <c r="AG11" s="19">
        <v>0</v>
      </c>
      <c r="AH11" s="9">
        <f t="shared" si="2"/>
        <v>0</v>
      </c>
      <c r="AI11" s="9">
        <f t="shared" si="3"/>
        <v>5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126</v>
      </c>
      <c r="B12" s="19">
        <v>5</v>
      </c>
      <c r="C12" s="19">
        <v>2</v>
      </c>
      <c r="D12" s="19">
        <v>1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1</v>
      </c>
      <c r="K12" s="19">
        <v>2</v>
      </c>
      <c r="L12" s="19">
        <v>1</v>
      </c>
      <c r="M12" s="19">
        <v>1</v>
      </c>
      <c r="N12" s="19">
        <v>1</v>
      </c>
      <c r="O12" s="19">
        <v>0</v>
      </c>
      <c r="P12" s="19">
        <v>0</v>
      </c>
      <c r="Q12" s="9">
        <f t="shared" si="0"/>
        <v>0</v>
      </c>
      <c r="R12" s="9">
        <f t="shared" si="1"/>
        <v>6</v>
      </c>
      <c r="S12" s="9"/>
      <c r="T12" s="19">
        <v>2</v>
      </c>
      <c r="U12" s="19">
        <v>2</v>
      </c>
      <c r="V12" s="19">
        <v>0</v>
      </c>
      <c r="W12" s="19">
        <v>0</v>
      </c>
      <c r="X12" s="19">
        <v>0</v>
      </c>
      <c r="Y12" s="19">
        <v>0</v>
      </c>
      <c r="Z12" s="19">
        <v>1</v>
      </c>
      <c r="AA12" s="19">
        <v>2</v>
      </c>
      <c r="AB12" s="19">
        <v>0</v>
      </c>
      <c r="AC12" s="19">
        <v>1</v>
      </c>
      <c r="AD12" s="19">
        <v>0</v>
      </c>
      <c r="AE12" s="19">
        <v>0</v>
      </c>
      <c r="AF12" s="19">
        <v>1</v>
      </c>
      <c r="AG12" s="19">
        <v>0</v>
      </c>
      <c r="AH12" s="9">
        <f t="shared" si="2"/>
        <v>0</v>
      </c>
      <c r="AI12" s="9">
        <f t="shared" si="3"/>
        <v>3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127</v>
      </c>
      <c r="B13" s="19">
        <v>6</v>
      </c>
      <c r="C13" s="19">
        <v>3</v>
      </c>
      <c r="D13" s="19">
        <v>1</v>
      </c>
      <c r="E13" s="19">
        <v>3</v>
      </c>
      <c r="F13" s="19">
        <v>0</v>
      </c>
      <c r="G13" s="19">
        <v>0</v>
      </c>
      <c r="H13" s="19">
        <v>1</v>
      </c>
      <c r="I13" s="19">
        <v>4</v>
      </c>
      <c r="J13" s="19">
        <v>1</v>
      </c>
      <c r="K13" s="19">
        <v>0</v>
      </c>
      <c r="L13" s="19">
        <v>1</v>
      </c>
      <c r="M13" s="19">
        <v>0</v>
      </c>
      <c r="N13" s="19">
        <v>1</v>
      </c>
      <c r="O13" s="19">
        <v>1</v>
      </c>
      <c r="P13" s="19">
        <v>0</v>
      </c>
      <c r="Q13" s="9">
        <f t="shared" si="0"/>
        <v>6</v>
      </c>
      <c r="R13" s="9">
        <f t="shared" si="1"/>
        <v>5</v>
      </c>
      <c r="S13" s="9"/>
      <c r="T13" s="19">
        <v>4</v>
      </c>
      <c r="U13" s="19">
        <v>4</v>
      </c>
      <c r="V13" s="19">
        <v>2</v>
      </c>
      <c r="W13" s="19">
        <v>0</v>
      </c>
      <c r="X13" s="19">
        <v>0</v>
      </c>
      <c r="Y13" s="19">
        <v>0</v>
      </c>
      <c r="Z13" s="19">
        <v>3</v>
      </c>
      <c r="AA13" s="19">
        <v>2</v>
      </c>
      <c r="AB13" s="19">
        <v>1</v>
      </c>
      <c r="AC13" s="19">
        <v>1</v>
      </c>
      <c r="AD13" s="19">
        <v>0</v>
      </c>
      <c r="AE13" s="19">
        <v>1</v>
      </c>
      <c r="AF13" s="19">
        <v>1</v>
      </c>
      <c r="AG13" s="19">
        <v>0</v>
      </c>
      <c r="AH13" s="9">
        <f t="shared" si="2"/>
        <v>2</v>
      </c>
      <c r="AI13" s="9">
        <f t="shared" si="3"/>
        <v>7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128</v>
      </c>
      <c r="B14" s="19">
        <v>7</v>
      </c>
      <c r="C14" s="19">
        <v>2</v>
      </c>
      <c r="D14" s="19">
        <v>0</v>
      </c>
      <c r="E14" s="19">
        <v>1</v>
      </c>
      <c r="F14" s="19">
        <v>0</v>
      </c>
      <c r="G14" s="19">
        <v>0</v>
      </c>
      <c r="H14" s="19">
        <v>1</v>
      </c>
      <c r="I14" s="19">
        <v>2</v>
      </c>
      <c r="J14" s="19">
        <v>1</v>
      </c>
      <c r="K14" s="19">
        <v>1</v>
      </c>
      <c r="L14" s="19">
        <v>0</v>
      </c>
      <c r="M14" s="19">
        <v>1</v>
      </c>
      <c r="N14" s="19">
        <v>0</v>
      </c>
      <c r="O14" s="19">
        <v>0</v>
      </c>
      <c r="P14" s="19">
        <v>0</v>
      </c>
      <c r="Q14" s="9">
        <f t="shared" si="0"/>
        <v>4</v>
      </c>
      <c r="R14" s="9">
        <f t="shared" si="1"/>
        <v>4</v>
      </c>
      <c r="S14" s="9"/>
      <c r="T14" s="19">
        <v>2</v>
      </c>
      <c r="U14" s="19">
        <v>2</v>
      </c>
      <c r="V14" s="19">
        <v>0</v>
      </c>
      <c r="W14" s="19">
        <v>0</v>
      </c>
      <c r="X14" s="19">
        <v>0</v>
      </c>
      <c r="Y14" s="19">
        <v>0</v>
      </c>
      <c r="Z14" s="19">
        <v>1</v>
      </c>
      <c r="AA14" s="19">
        <v>2</v>
      </c>
      <c r="AB14" s="19">
        <v>0</v>
      </c>
      <c r="AC14" s="19">
        <v>1</v>
      </c>
      <c r="AD14" s="19">
        <v>1</v>
      </c>
      <c r="AE14" s="19">
        <v>0</v>
      </c>
      <c r="AF14" s="19">
        <v>0</v>
      </c>
      <c r="AG14" s="19">
        <v>0</v>
      </c>
      <c r="AH14" s="9">
        <f t="shared" si="2"/>
        <v>0</v>
      </c>
      <c r="AI14" s="9">
        <f t="shared" si="3"/>
        <v>3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129</v>
      </c>
      <c r="B15" s="19">
        <v>8</v>
      </c>
      <c r="C15" s="19">
        <v>3</v>
      </c>
      <c r="D15" s="19">
        <v>1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2</v>
      </c>
      <c r="L15" s="19">
        <v>0</v>
      </c>
      <c r="M15" s="19">
        <v>0</v>
      </c>
      <c r="N15" s="19">
        <v>1</v>
      </c>
      <c r="O15" s="19">
        <v>0</v>
      </c>
      <c r="P15" s="19">
        <v>0</v>
      </c>
      <c r="Q15" s="9">
        <f t="shared" si="0"/>
        <v>0</v>
      </c>
      <c r="R15" s="9">
        <f t="shared" si="1"/>
        <v>6</v>
      </c>
      <c r="S15" s="9"/>
      <c r="T15" s="19">
        <v>2</v>
      </c>
      <c r="U15" s="19">
        <v>1</v>
      </c>
      <c r="V15" s="19">
        <v>0</v>
      </c>
      <c r="W15" s="19">
        <v>0</v>
      </c>
      <c r="X15" s="19">
        <v>0</v>
      </c>
      <c r="Y15" s="19">
        <v>0</v>
      </c>
      <c r="Z15" s="19">
        <v>1</v>
      </c>
      <c r="AA15" s="19">
        <v>1</v>
      </c>
      <c r="AB15" s="19">
        <v>0</v>
      </c>
      <c r="AC15" s="19">
        <v>1</v>
      </c>
      <c r="AD15" s="19">
        <v>1</v>
      </c>
      <c r="AE15" s="19">
        <v>1</v>
      </c>
      <c r="AF15" s="19">
        <v>1</v>
      </c>
      <c r="AG15" s="19">
        <v>0</v>
      </c>
      <c r="AH15" s="9">
        <f t="shared" si="2"/>
        <v>0</v>
      </c>
      <c r="AI15" s="9">
        <f t="shared" si="3"/>
        <v>5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130</v>
      </c>
      <c r="B16" s="19">
        <v>9</v>
      </c>
      <c r="C16" s="19">
        <v>3</v>
      </c>
      <c r="D16" s="19">
        <v>1</v>
      </c>
      <c r="E16" s="19">
        <v>1</v>
      </c>
      <c r="F16" s="19">
        <v>0</v>
      </c>
      <c r="G16" s="19">
        <v>0</v>
      </c>
      <c r="H16" s="19">
        <v>0</v>
      </c>
      <c r="I16" s="19">
        <v>0</v>
      </c>
      <c r="J16" s="19">
        <v>2</v>
      </c>
      <c r="K16" s="19">
        <v>2</v>
      </c>
      <c r="L16" s="19">
        <v>0</v>
      </c>
      <c r="M16" s="19">
        <v>0</v>
      </c>
      <c r="N16" s="19">
        <v>1</v>
      </c>
      <c r="O16" s="19">
        <v>0</v>
      </c>
      <c r="P16" s="19">
        <v>0</v>
      </c>
      <c r="Q16" s="9">
        <f t="shared" si="0"/>
        <v>1</v>
      </c>
      <c r="R16" s="9">
        <f t="shared" si="1"/>
        <v>6</v>
      </c>
      <c r="S16" s="9"/>
      <c r="T16" s="19">
        <v>2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1</v>
      </c>
      <c r="AA16" s="19">
        <v>1</v>
      </c>
      <c r="AB16" s="19">
        <v>2</v>
      </c>
      <c r="AC16" s="19">
        <v>0</v>
      </c>
      <c r="AD16" s="19">
        <v>1</v>
      </c>
      <c r="AE16" s="19">
        <v>0</v>
      </c>
      <c r="AF16" s="19">
        <v>1</v>
      </c>
      <c r="AG16" s="19">
        <v>0</v>
      </c>
      <c r="AH16" s="9">
        <f t="shared" si="2"/>
        <v>0</v>
      </c>
      <c r="AI16" s="9">
        <f t="shared" si="3"/>
        <v>6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131</v>
      </c>
      <c r="B17" s="19">
        <v>10</v>
      </c>
      <c r="C17" s="19">
        <v>5</v>
      </c>
      <c r="D17" s="19">
        <v>2</v>
      </c>
      <c r="E17" s="19">
        <v>5</v>
      </c>
      <c r="F17" s="19">
        <v>0</v>
      </c>
      <c r="G17" s="19">
        <v>0</v>
      </c>
      <c r="H17" s="19">
        <v>1</v>
      </c>
      <c r="I17" s="19">
        <v>5</v>
      </c>
      <c r="J17" s="19">
        <v>1</v>
      </c>
      <c r="K17" s="19">
        <v>0</v>
      </c>
      <c r="L17" s="19">
        <v>1</v>
      </c>
      <c r="M17" s="19">
        <v>1</v>
      </c>
      <c r="N17" s="19">
        <v>0</v>
      </c>
      <c r="O17" s="19">
        <v>1</v>
      </c>
      <c r="P17" s="19">
        <v>0</v>
      </c>
      <c r="Q17" s="9">
        <f t="shared" si="0"/>
        <v>8</v>
      </c>
      <c r="R17" s="9">
        <f t="shared" si="1"/>
        <v>7</v>
      </c>
      <c r="S17" s="9"/>
      <c r="T17" s="19">
        <v>4</v>
      </c>
      <c r="U17" s="19">
        <v>2</v>
      </c>
      <c r="V17" s="19">
        <v>2</v>
      </c>
      <c r="W17" s="19">
        <v>0</v>
      </c>
      <c r="X17" s="19">
        <v>0</v>
      </c>
      <c r="Y17" s="19">
        <v>0</v>
      </c>
      <c r="Z17" s="19">
        <v>0</v>
      </c>
      <c r="AA17" s="19">
        <v>1</v>
      </c>
      <c r="AB17" s="19">
        <v>1</v>
      </c>
      <c r="AC17" s="19">
        <v>1</v>
      </c>
      <c r="AD17" s="19">
        <v>0</v>
      </c>
      <c r="AE17" s="19">
        <v>1</v>
      </c>
      <c r="AF17" s="19">
        <v>0</v>
      </c>
      <c r="AG17" s="19">
        <v>0</v>
      </c>
      <c r="AH17" s="9">
        <f t="shared" si="2"/>
        <v>2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132</v>
      </c>
      <c r="B18" s="19">
        <v>11</v>
      </c>
      <c r="C18" s="19">
        <v>2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2</v>
      </c>
      <c r="K18" s="19">
        <v>0</v>
      </c>
      <c r="L18" s="19">
        <v>0</v>
      </c>
      <c r="M18" s="19">
        <v>0</v>
      </c>
      <c r="N18" s="19">
        <v>1</v>
      </c>
      <c r="O18" s="19">
        <v>0</v>
      </c>
      <c r="P18" s="19">
        <v>0</v>
      </c>
      <c r="Q18" s="9">
        <f t="shared" si="0"/>
        <v>0</v>
      </c>
      <c r="R18" s="9">
        <f t="shared" si="1"/>
        <v>3</v>
      </c>
      <c r="S18" s="9"/>
      <c r="T18" s="19">
        <v>4</v>
      </c>
      <c r="U18" s="19">
        <v>4</v>
      </c>
      <c r="V18" s="19">
        <v>2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2</v>
      </c>
      <c r="AC18" s="19">
        <v>0</v>
      </c>
      <c r="AD18" s="19">
        <v>1</v>
      </c>
      <c r="AE18" s="19">
        <v>1</v>
      </c>
      <c r="AF18" s="19">
        <v>0</v>
      </c>
      <c r="AG18" s="19">
        <v>0</v>
      </c>
      <c r="AH18" s="9">
        <f t="shared" si="2"/>
        <v>2</v>
      </c>
      <c r="AI18" s="9">
        <f t="shared" si="3"/>
        <v>8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133</v>
      </c>
      <c r="B19" s="19">
        <v>12</v>
      </c>
      <c r="C19" s="19">
        <v>2</v>
      </c>
      <c r="D19" s="19">
        <v>1</v>
      </c>
      <c r="E19" s="19">
        <v>1</v>
      </c>
      <c r="F19" s="19">
        <v>0</v>
      </c>
      <c r="G19" s="19">
        <v>0</v>
      </c>
      <c r="H19" s="19">
        <v>0</v>
      </c>
      <c r="I19" s="19">
        <v>1</v>
      </c>
      <c r="J19" s="19">
        <v>0</v>
      </c>
      <c r="K19" s="19">
        <v>1</v>
      </c>
      <c r="L19" s="19">
        <v>0</v>
      </c>
      <c r="M19" s="19">
        <v>1</v>
      </c>
      <c r="N19" s="19">
        <v>1</v>
      </c>
      <c r="O19" s="19">
        <v>0</v>
      </c>
      <c r="P19" s="19">
        <v>0</v>
      </c>
      <c r="Q19" s="9">
        <f t="shared" si="0"/>
        <v>1</v>
      </c>
      <c r="R19" s="9">
        <f t="shared" si="1"/>
        <v>5</v>
      </c>
      <c r="S19" s="9"/>
      <c r="T19" s="19">
        <v>4</v>
      </c>
      <c r="U19" s="19">
        <v>3</v>
      </c>
      <c r="V19" s="19">
        <v>3</v>
      </c>
      <c r="W19" s="19">
        <v>0</v>
      </c>
      <c r="X19" s="19">
        <v>0</v>
      </c>
      <c r="Y19" s="19">
        <v>0</v>
      </c>
      <c r="Z19" s="19">
        <v>0</v>
      </c>
      <c r="AA19" s="19">
        <v>2</v>
      </c>
      <c r="AB19" s="19">
        <v>0</v>
      </c>
      <c r="AC19" s="19">
        <v>0</v>
      </c>
      <c r="AD19" s="19">
        <v>1</v>
      </c>
      <c r="AE19" s="19">
        <v>0</v>
      </c>
      <c r="AF19" s="19">
        <v>1</v>
      </c>
      <c r="AG19" s="19">
        <v>0</v>
      </c>
      <c r="AH19" s="9">
        <f t="shared" si="2"/>
        <v>3</v>
      </c>
      <c r="AI19" s="9">
        <f t="shared" si="3"/>
        <v>6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134</v>
      </c>
      <c r="B20" s="19">
        <v>13</v>
      </c>
      <c r="C20" s="19">
        <v>4</v>
      </c>
      <c r="D20" s="19">
        <v>1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2</v>
      </c>
      <c r="K20" s="19">
        <v>2</v>
      </c>
      <c r="L20" s="19">
        <v>0</v>
      </c>
      <c r="M20" s="19">
        <v>1</v>
      </c>
      <c r="N20" s="19">
        <v>1</v>
      </c>
      <c r="O20" s="19">
        <v>1</v>
      </c>
      <c r="P20" s="19">
        <v>0</v>
      </c>
      <c r="Q20" s="9">
        <f t="shared" si="0"/>
        <v>0</v>
      </c>
      <c r="R20" s="9">
        <f t="shared" si="1"/>
        <v>9</v>
      </c>
      <c r="S20" s="9"/>
      <c r="T20" s="19">
        <v>5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2</v>
      </c>
      <c r="AC20" s="19">
        <v>1</v>
      </c>
      <c r="AD20" s="19">
        <v>0</v>
      </c>
      <c r="AE20" s="19">
        <v>0</v>
      </c>
      <c r="AF20" s="19">
        <v>1</v>
      </c>
      <c r="AG20" s="19">
        <v>0</v>
      </c>
      <c r="AH20" s="9">
        <f t="shared" si="2"/>
        <v>0</v>
      </c>
      <c r="AI20" s="9">
        <f t="shared" si="3"/>
        <v>8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135</v>
      </c>
      <c r="B21" s="19">
        <v>14</v>
      </c>
      <c r="C21" s="19">
        <v>2</v>
      </c>
      <c r="D21" s="19">
        <v>1</v>
      </c>
      <c r="E21" s="19">
        <v>0</v>
      </c>
      <c r="F21" s="19">
        <v>0</v>
      </c>
      <c r="G21" s="19">
        <v>0</v>
      </c>
      <c r="H21" s="19">
        <v>0</v>
      </c>
      <c r="I21" s="19">
        <v>1</v>
      </c>
      <c r="J21" s="19">
        <v>1</v>
      </c>
      <c r="K21" s="19">
        <v>1</v>
      </c>
      <c r="L21" s="19">
        <v>0</v>
      </c>
      <c r="M21" s="19">
        <v>1</v>
      </c>
      <c r="N21" s="19">
        <v>0</v>
      </c>
      <c r="O21" s="19">
        <v>1</v>
      </c>
      <c r="P21" s="19">
        <v>0</v>
      </c>
      <c r="Q21" s="9">
        <f t="shared" si="0"/>
        <v>0</v>
      </c>
      <c r="R21" s="9">
        <f t="shared" si="1"/>
        <v>5</v>
      </c>
      <c r="S21" s="9"/>
      <c r="T21" s="19">
        <v>2</v>
      </c>
      <c r="U21" s="19">
        <v>1</v>
      </c>
      <c r="V21" s="19">
        <v>2</v>
      </c>
      <c r="W21" s="19">
        <v>1</v>
      </c>
      <c r="X21" s="19">
        <v>0</v>
      </c>
      <c r="Y21" s="19">
        <v>0</v>
      </c>
      <c r="Z21" s="19">
        <v>1</v>
      </c>
      <c r="AA21" s="19">
        <v>2</v>
      </c>
      <c r="AB21" s="19">
        <v>0</v>
      </c>
      <c r="AC21" s="19">
        <v>0</v>
      </c>
      <c r="AD21" s="19">
        <v>0</v>
      </c>
      <c r="AE21" s="19">
        <v>1</v>
      </c>
      <c r="AF21" s="19">
        <v>1</v>
      </c>
      <c r="AG21" s="19">
        <v>0</v>
      </c>
      <c r="AH21" s="9">
        <f t="shared" si="2"/>
        <v>3</v>
      </c>
      <c r="AI21" s="9">
        <f t="shared" si="3"/>
        <v>4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136</v>
      </c>
      <c r="B22" s="19">
        <v>15</v>
      </c>
      <c r="C22" s="19">
        <v>5</v>
      </c>
      <c r="D22" s="19">
        <v>1</v>
      </c>
      <c r="E22" s="19">
        <v>3</v>
      </c>
      <c r="F22" s="19">
        <v>0</v>
      </c>
      <c r="G22" s="19">
        <v>0</v>
      </c>
      <c r="H22" s="19">
        <v>0</v>
      </c>
      <c r="I22" s="19">
        <v>4</v>
      </c>
      <c r="J22" s="19">
        <v>1</v>
      </c>
      <c r="K22" s="19">
        <v>0</v>
      </c>
      <c r="L22" s="19">
        <v>1</v>
      </c>
      <c r="M22" s="19">
        <v>0</v>
      </c>
      <c r="N22" s="19">
        <v>0</v>
      </c>
      <c r="O22" s="19">
        <v>0</v>
      </c>
      <c r="P22" s="19">
        <v>0</v>
      </c>
      <c r="Q22" s="9">
        <f t="shared" si="0"/>
        <v>3</v>
      </c>
      <c r="R22" s="9">
        <f t="shared" si="1"/>
        <v>5</v>
      </c>
      <c r="S22" s="9"/>
      <c r="T22" s="19">
        <v>4</v>
      </c>
      <c r="U22" s="19">
        <v>4</v>
      </c>
      <c r="V22" s="19">
        <v>4</v>
      </c>
      <c r="W22" s="19">
        <v>0</v>
      </c>
      <c r="X22" s="19">
        <v>0</v>
      </c>
      <c r="Y22" s="19">
        <v>0</v>
      </c>
      <c r="Z22" s="19">
        <v>1</v>
      </c>
      <c r="AA22" s="19">
        <v>0</v>
      </c>
      <c r="AB22" s="19">
        <v>1</v>
      </c>
      <c r="AC22" s="19">
        <v>0</v>
      </c>
      <c r="AD22" s="19">
        <v>1</v>
      </c>
      <c r="AE22" s="19">
        <v>1</v>
      </c>
      <c r="AF22" s="19">
        <v>1</v>
      </c>
      <c r="AG22" s="19">
        <v>0</v>
      </c>
      <c r="AH22" s="9">
        <f t="shared" si="2"/>
        <v>4</v>
      </c>
      <c r="AI22" s="9">
        <f t="shared" si="3"/>
        <v>8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137</v>
      </c>
      <c r="B23" s="19">
        <v>16</v>
      </c>
      <c r="C23" s="19">
        <v>3</v>
      </c>
      <c r="D23" s="19">
        <v>3</v>
      </c>
      <c r="E23" s="19">
        <v>2</v>
      </c>
      <c r="F23" s="19">
        <v>0</v>
      </c>
      <c r="G23" s="19">
        <v>0</v>
      </c>
      <c r="H23" s="19">
        <v>0</v>
      </c>
      <c r="I23" s="19">
        <v>0</v>
      </c>
      <c r="J23" s="19">
        <v>1</v>
      </c>
      <c r="K23" s="19">
        <v>2</v>
      </c>
      <c r="L23" s="19">
        <v>1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2</v>
      </c>
      <c r="R23" s="9">
        <f t="shared" si="1"/>
        <v>6</v>
      </c>
      <c r="S23" s="9"/>
      <c r="T23" s="19">
        <v>2</v>
      </c>
      <c r="U23" s="19">
        <v>2</v>
      </c>
      <c r="V23" s="19">
        <v>0</v>
      </c>
      <c r="W23" s="19">
        <v>0</v>
      </c>
      <c r="X23" s="19">
        <v>0</v>
      </c>
      <c r="Y23" s="19">
        <v>0</v>
      </c>
      <c r="Z23" s="19">
        <v>1</v>
      </c>
      <c r="AA23" s="19">
        <v>1</v>
      </c>
      <c r="AB23" s="19">
        <v>2</v>
      </c>
      <c r="AC23" s="19">
        <v>1</v>
      </c>
      <c r="AD23" s="19">
        <v>1</v>
      </c>
      <c r="AE23" s="19">
        <v>1</v>
      </c>
      <c r="AF23" s="19">
        <v>1</v>
      </c>
      <c r="AG23" s="19">
        <v>0</v>
      </c>
      <c r="AH23" s="9">
        <f t="shared" si="2"/>
        <v>0</v>
      </c>
      <c r="AI23" s="9">
        <f t="shared" si="3"/>
        <v>7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138</v>
      </c>
      <c r="B24" s="19">
        <v>17</v>
      </c>
      <c r="C24" s="19">
        <v>2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2</v>
      </c>
      <c r="L24" s="19">
        <v>0</v>
      </c>
      <c r="M24" s="19">
        <v>0</v>
      </c>
      <c r="N24" s="19">
        <v>1</v>
      </c>
      <c r="O24" s="19">
        <v>0</v>
      </c>
      <c r="P24" s="19">
        <v>0</v>
      </c>
      <c r="Q24" s="9">
        <f t="shared" si="0"/>
        <v>0</v>
      </c>
      <c r="R24" s="9">
        <f t="shared" si="1"/>
        <v>5</v>
      </c>
      <c r="S24" s="9"/>
      <c r="T24" s="19">
        <v>3</v>
      </c>
      <c r="U24" s="19">
        <v>2</v>
      </c>
      <c r="V24" s="19">
        <v>2</v>
      </c>
      <c r="W24" s="19">
        <v>1</v>
      </c>
      <c r="X24" s="19">
        <v>0</v>
      </c>
      <c r="Y24" s="19">
        <v>0</v>
      </c>
      <c r="Z24" s="19">
        <v>0</v>
      </c>
      <c r="AA24" s="19">
        <v>2</v>
      </c>
      <c r="AB24" s="19">
        <v>1</v>
      </c>
      <c r="AC24" s="19">
        <v>1</v>
      </c>
      <c r="AD24" s="19">
        <v>1</v>
      </c>
      <c r="AE24" s="19">
        <v>0</v>
      </c>
      <c r="AF24" s="19">
        <v>1</v>
      </c>
      <c r="AG24" s="19">
        <v>0</v>
      </c>
      <c r="AH24" s="9">
        <f t="shared" si="2"/>
        <v>3</v>
      </c>
      <c r="AI24" s="9">
        <f t="shared" si="3"/>
        <v>6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139</v>
      </c>
      <c r="B25" s="19">
        <v>18</v>
      </c>
      <c r="C25" s="19">
        <v>3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1</v>
      </c>
      <c r="L25" s="19">
        <v>0</v>
      </c>
      <c r="M25" s="19">
        <v>0</v>
      </c>
      <c r="N25" s="19">
        <v>0</v>
      </c>
      <c r="O25" s="19">
        <v>1</v>
      </c>
      <c r="P25" s="19">
        <v>0</v>
      </c>
      <c r="Q25" s="9">
        <f t="shared" si="0"/>
        <v>0</v>
      </c>
      <c r="R25" s="9">
        <f t="shared" si="1"/>
        <v>5</v>
      </c>
      <c r="S25" s="9"/>
      <c r="T25" s="19">
        <v>5</v>
      </c>
      <c r="U25" s="19">
        <v>1</v>
      </c>
      <c r="V25" s="19">
        <v>3</v>
      </c>
      <c r="W25" s="19">
        <v>0</v>
      </c>
      <c r="X25" s="19">
        <v>0</v>
      </c>
      <c r="Y25" s="19">
        <v>0</v>
      </c>
      <c r="Z25" s="19">
        <v>0</v>
      </c>
      <c r="AA25" s="19">
        <v>1</v>
      </c>
      <c r="AB25" s="19">
        <v>1</v>
      </c>
      <c r="AC25" s="19">
        <v>0</v>
      </c>
      <c r="AD25" s="19">
        <v>1</v>
      </c>
      <c r="AE25" s="19">
        <v>0</v>
      </c>
      <c r="AF25" s="19">
        <v>1</v>
      </c>
      <c r="AG25" s="19">
        <v>0</v>
      </c>
      <c r="AH25" s="9">
        <f t="shared" si="2"/>
        <v>3</v>
      </c>
      <c r="AI25" s="9">
        <f t="shared" si="3"/>
        <v>8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140</v>
      </c>
      <c r="B26" s="19">
        <v>19</v>
      </c>
      <c r="C26" s="19">
        <v>3</v>
      </c>
      <c r="D26" s="19">
        <v>2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1</v>
      </c>
      <c r="L26" s="19">
        <v>1</v>
      </c>
      <c r="M26" s="19">
        <v>0</v>
      </c>
      <c r="N26" s="19">
        <v>0</v>
      </c>
      <c r="O26" s="19">
        <v>1</v>
      </c>
      <c r="P26" s="19">
        <v>0</v>
      </c>
      <c r="Q26" s="9">
        <f t="shared" si="0"/>
        <v>0</v>
      </c>
      <c r="R26" s="9">
        <f t="shared" si="1"/>
        <v>5</v>
      </c>
      <c r="S26" s="9"/>
      <c r="T26" s="19">
        <v>5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1</v>
      </c>
      <c r="AA26" s="19">
        <v>0</v>
      </c>
      <c r="AB26" s="19">
        <v>2</v>
      </c>
      <c r="AC26" s="19">
        <v>1</v>
      </c>
      <c r="AD26" s="19">
        <v>1</v>
      </c>
      <c r="AE26" s="19">
        <v>0</v>
      </c>
      <c r="AF26" s="19">
        <v>0</v>
      </c>
      <c r="AG26" s="19">
        <v>0</v>
      </c>
      <c r="AH26" s="9">
        <f t="shared" si="2"/>
        <v>0</v>
      </c>
      <c r="AI26" s="9">
        <f t="shared" si="3"/>
        <v>8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141</v>
      </c>
      <c r="B27" s="19">
        <v>20</v>
      </c>
      <c r="C27" s="19">
        <v>3</v>
      </c>
      <c r="D27" s="19">
        <v>3</v>
      </c>
      <c r="E27" s="19">
        <v>2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1</v>
      </c>
      <c r="N27" s="19">
        <v>0</v>
      </c>
      <c r="O27" s="19">
        <v>1</v>
      </c>
      <c r="P27" s="19">
        <v>0</v>
      </c>
      <c r="Q27" s="9">
        <f t="shared" si="0"/>
        <v>2</v>
      </c>
      <c r="R27" s="9">
        <f t="shared" si="1"/>
        <v>5</v>
      </c>
      <c r="S27" s="9"/>
      <c r="T27" s="19">
        <v>2</v>
      </c>
      <c r="U27" s="19">
        <v>2</v>
      </c>
      <c r="V27" s="19">
        <v>1</v>
      </c>
      <c r="W27" s="19">
        <v>0</v>
      </c>
      <c r="X27" s="19">
        <v>0</v>
      </c>
      <c r="Y27" s="19">
        <v>0</v>
      </c>
      <c r="Z27" s="19">
        <v>2</v>
      </c>
      <c r="AA27" s="19">
        <v>1</v>
      </c>
      <c r="AB27" s="19">
        <v>2</v>
      </c>
      <c r="AC27" s="19">
        <v>0</v>
      </c>
      <c r="AD27" s="19">
        <v>1</v>
      </c>
      <c r="AE27" s="19">
        <v>1</v>
      </c>
      <c r="AF27" s="19">
        <v>0</v>
      </c>
      <c r="AG27" s="19">
        <v>0</v>
      </c>
      <c r="AH27" s="9">
        <f t="shared" si="2"/>
        <v>1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142</v>
      </c>
      <c r="B28" s="19">
        <v>21</v>
      </c>
      <c r="C28" s="19">
        <v>4</v>
      </c>
      <c r="D28" s="19">
        <v>1</v>
      </c>
      <c r="E28" s="19">
        <v>0</v>
      </c>
      <c r="F28" s="19">
        <v>0</v>
      </c>
      <c r="G28" s="19">
        <v>0</v>
      </c>
      <c r="H28" s="19">
        <v>0</v>
      </c>
      <c r="I28" s="19">
        <v>1</v>
      </c>
      <c r="J28" s="19">
        <v>1</v>
      </c>
      <c r="K28" s="19">
        <v>1</v>
      </c>
      <c r="L28" s="19">
        <v>0</v>
      </c>
      <c r="M28" s="19">
        <v>0</v>
      </c>
      <c r="N28" s="19">
        <v>0</v>
      </c>
      <c r="O28" s="19">
        <v>1</v>
      </c>
      <c r="P28" s="19">
        <v>0</v>
      </c>
      <c r="Q28" s="9">
        <f t="shared" si="0"/>
        <v>0</v>
      </c>
      <c r="R28" s="9">
        <f t="shared" si="1"/>
        <v>6</v>
      </c>
      <c r="S28" s="9"/>
      <c r="T28" s="19">
        <v>5</v>
      </c>
      <c r="U28" s="19">
        <v>5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1</v>
      </c>
      <c r="AB28" s="19">
        <v>1</v>
      </c>
      <c r="AC28" s="19">
        <v>0</v>
      </c>
      <c r="AD28" s="19">
        <v>1</v>
      </c>
      <c r="AE28" s="19">
        <v>0</v>
      </c>
      <c r="AF28" s="19">
        <v>0</v>
      </c>
      <c r="AG28" s="19">
        <v>0</v>
      </c>
      <c r="AH28" s="9">
        <f t="shared" si="2"/>
        <v>0</v>
      </c>
      <c r="AI28" s="9">
        <f t="shared" si="3"/>
        <v>7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143</v>
      </c>
      <c r="B29" s="19">
        <v>22</v>
      </c>
      <c r="C29" s="19">
        <v>3</v>
      </c>
      <c r="D29" s="19">
        <v>2</v>
      </c>
      <c r="E29" s="19">
        <v>1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2</v>
      </c>
      <c r="L29" s="19">
        <v>1</v>
      </c>
      <c r="M29" s="19">
        <v>1</v>
      </c>
      <c r="N29" s="19">
        <v>0</v>
      </c>
      <c r="O29" s="19">
        <v>1</v>
      </c>
      <c r="P29" s="19">
        <v>0</v>
      </c>
      <c r="Q29" s="9">
        <f t="shared" si="0"/>
        <v>1</v>
      </c>
      <c r="R29" s="9">
        <f t="shared" si="1"/>
        <v>7</v>
      </c>
      <c r="S29" s="9"/>
      <c r="T29" s="19">
        <v>3</v>
      </c>
      <c r="U29" s="19">
        <v>1</v>
      </c>
      <c r="V29" s="19">
        <v>0</v>
      </c>
      <c r="W29" s="19">
        <v>0</v>
      </c>
      <c r="X29" s="19">
        <v>0</v>
      </c>
      <c r="Y29" s="19">
        <v>0</v>
      </c>
      <c r="Z29" s="19">
        <v>1</v>
      </c>
      <c r="AA29" s="19">
        <v>2</v>
      </c>
      <c r="AB29" s="19">
        <v>1</v>
      </c>
      <c r="AC29" s="19">
        <v>0</v>
      </c>
      <c r="AD29" s="19">
        <v>0</v>
      </c>
      <c r="AE29" s="19">
        <v>1</v>
      </c>
      <c r="AF29" s="19">
        <v>1</v>
      </c>
      <c r="AG29" s="19">
        <v>0</v>
      </c>
      <c r="AH29" s="9">
        <f t="shared" si="2"/>
        <v>0</v>
      </c>
      <c r="AI29" s="9">
        <f t="shared" si="3"/>
        <v>6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144</v>
      </c>
      <c r="B30" s="19">
        <v>23</v>
      </c>
      <c r="C30" s="19">
        <v>2</v>
      </c>
      <c r="D30" s="19">
        <v>1</v>
      </c>
      <c r="E30" s="19">
        <v>2</v>
      </c>
      <c r="F30" s="19">
        <v>0</v>
      </c>
      <c r="G30" s="19">
        <v>0</v>
      </c>
      <c r="H30" s="19">
        <v>1</v>
      </c>
      <c r="I30" s="19">
        <v>0</v>
      </c>
      <c r="J30" s="19">
        <v>0</v>
      </c>
      <c r="K30" s="19">
        <v>2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9">
        <f t="shared" si="0"/>
        <v>5</v>
      </c>
      <c r="R30" s="9">
        <f t="shared" si="1"/>
        <v>4</v>
      </c>
      <c r="S30" s="9"/>
      <c r="T30" s="19">
        <v>4</v>
      </c>
      <c r="U30" s="19">
        <v>3</v>
      </c>
      <c r="V30" s="19">
        <v>0</v>
      </c>
      <c r="W30" s="19">
        <v>0</v>
      </c>
      <c r="X30" s="19">
        <v>0</v>
      </c>
      <c r="Y30" s="19">
        <v>0</v>
      </c>
      <c r="Z30" s="19">
        <v>1</v>
      </c>
      <c r="AA30" s="19">
        <v>2</v>
      </c>
      <c r="AB30" s="19">
        <v>2</v>
      </c>
      <c r="AC30" s="19">
        <v>1</v>
      </c>
      <c r="AD30" s="19">
        <v>0</v>
      </c>
      <c r="AE30" s="19">
        <v>1</v>
      </c>
      <c r="AF30" s="19">
        <v>0</v>
      </c>
      <c r="AG30" s="19">
        <v>0</v>
      </c>
      <c r="AH30" s="9">
        <f t="shared" si="2"/>
        <v>0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145</v>
      </c>
      <c r="B31" s="19">
        <v>24</v>
      </c>
      <c r="C31" s="19">
        <v>4</v>
      </c>
      <c r="D31" s="19">
        <v>1</v>
      </c>
      <c r="E31" s="19">
        <v>1</v>
      </c>
      <c r="F31" s="19">
        <v>0</v>
      </c>
      <c r="G31" s="19">
        <v>0</v>
      </c>
      <c r="H31" s="19">
        <v>0</v>
      </c>
      <c r="I31" s="19">
        <v>1</v>
      </c>
      <c r="J31" s="19">
        <v>0</v>
      </c>
      <c r="K31" s="19">
        <v>1</v>
      </c>
      <c r="L31" s="19">
        <v>0</v>
      </c>
      <c r="M31" s="19">
        <v>0</v>
      </c>
      <c r="N31" s="19">
        <v>0</v>
      </c>
      <c r="O31" s="19">
        <v>1</v>
      </c>
      <c r="P31" s="19">
        <v>0</v>
      </c>
      <c r="Q31" s="9">
        <f t="shared" si="0"/>
        <v>1</v>
      </c>
      <c r="R31" s="9">
        <f t="shared" si="1"/>
        <v>6</v>
      </c>
      <c r="S31" s="9"/>
      <c r="T31" s="19">
        <v>3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2</v>
      </c>
      <c r="AC31" s="19">
        <v>0</v>
      </c>
      <c r="AD31" s="19">
        <v>1</v>
      </c>
      <c r="AE31" s="19">
        <v>0</v>
      </c>
      <c r="AF31" s="19">
        <v>0</v>
      </c>
      <c r="AG31" s="19">
        <v>0</v>
      </c>
      <c r="AH31" s="9">
        <f t="shared" si="2"/>
        <v>0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146</v>
      </c>
      <c r="B32" s="19">
        <v>25</v>
      </c>
      <c r="C32" s="19">
        <v>2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1</v>
      </c>
      <c r="J32" s="19">
        <v>0</v>
      </c>
      <c r="K32" s="19">
        <v>1</v>
      </c>
      <c r="L32" s="19">
        <v>1</v>
      </c>
      <c r="M32" s="19">
        <v>0</v>
      </c>
      <c r="N32" s="19">
        <v>1</v>
      </c>
      <c r="O32" s="19">
        <v>0</v>
      </c>
      <c r="P32" s="19">
        <v>0</v>
      </c>
      <c r="Q32" s="9">
        <f t="shared" si="0"/>
        <v>0</v>
      </c>
      <c r="R32" s="9">
        <f t="shared" si="1"/>
        <v>4</v>
      </c>
      <c r="S32" s="9"/>
      <c r="T32" s="19">
        <v>3</v>
      </c>
      <c r="U32" s="19">
        <v>2</v>
      </c>
      <c r="V32" s="19">
        <v>1</v>
      </c>
      <c r="W32" s="19">
        <v>0</v>
      </c>
      <c r="X32" s="19">
        <v>0</v>
      </c>
      <c r="Y32" s="19">
        <v>0</v>
      </c>
      <c r="Z32" s="19">
        <v>1</v>
      </c>
      <c r="AA32" s="19">
        <v>1</v>
      </c>
      <c r="AB32" s="19">
        <v>1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9">
        <f t="shared" si="2"/>
        <v>1</v>
      </c>
      <c r="AI32" s="9">
        <f t="shared" si="3"/>
        <v>5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77</v>
      </c>
      <c r="D33" s="10">
        <f t="shared" si="4"/>
        <v>36</v>
      </c>
      <c r="E33" s="10">
        <f t="shared" si="4"/>
        <v>30</v>
      </c>
      <c r="F33" s="10">
        <f t="shared" si="4"/>
        <v>0</v>
      </c>
      <c r="G33" s="10">
        <f t="shared" si="4"/>
        <v>0</v>
      </c>
      <c r="H33" s="10">
        <f t="shared" si="4"/>
        <v>4</v>
      </c>
      <c r="I33" s="10">
        <f t="shared" si="4"/>
        <v>21</v>
      </c>
      <c r="J33" s="10">
        <f t="shared" si="4"/>
        <v>18</v>
      </c>
      <c r="K33" s="10">
        <f t="shared" si="4"/>
        <v>25</v>
      </c>
      <c r="L33" s="10">
        <f t="shared" si="4"/>
        <v>11</v>
      </c>
      <c r="M33" s="10">
        <f t="shared" si="4"/>
        <v>10</v>
      </c>
      <c r="N33" s="10">
        <f t="shared" si="4"/>
        <v>11</v>
      </c>
      <c r="O33" s="10">
        <f t="shared" si="4"/>
        <v>14</v>
      </c>
      <c r="P33" s="10">
        <f t="shared" si="4"/>
        <v>0</v>
      </c>
      <c r="Q33" s="10">
        <f t="shared" si="4"/>
        <v>42</v>
      </c>
      <c r="R33" s="10">
        <f t="shared" si="4"/>
        <v>137</v>
      </c>
      <c r="S33" s="10"/>
      <c r="T33" s="10">
        <f t="shared" ref="T33:AI33" si="5">SUM(T8:T32)</f>
        <v>84</v>
      </c>
      <c r="U33" s="10">
        <f t="shared" si="5"/>
        <v>48</v>
      </c>
      <c r="V33" s="10">
        <f t="shared" si="5"/>
        <v>33</v>
      </c>
      <c r="W33" s="10">
        <f t="shared" si="5"/>
        <v>2</v>
      </c>
      <c r="X33" s="10">
        <f t="shared" si="5"/>
        <v>0</v>
      </c>
      <c r="Y33" s="10">
        <f t="shared" si="5"/>
        <v>0</v>
      </c>
      <c r="Z33" s="10">
        <f t="shared" si="5"/>
        <v>26</v>
      </c>
      <c r="AA33" s="10">
        <f t="shared" si="5"/>
        <v>28</v>
      </c>
      <c r="AB33" s="10">
        <f t="shared" si="5"/>
        <v>27</v>
      </c>
      <c r="AC33" s="10">
        <f t="shared" si="5"/>
        <v>12</v>
      </c>
      <c r="AD33" s="10">
        <f t="shared" si="5"/>
        <v>15</v>
      </c>
      <c r="AE33" s="10">
        <f t="shared" si="5"/>
        <v>14</v>
      </c>
      <c r="AF33" s="10">
        <f t="shared" si="5"/>
        <v>14</v>
      </c>
      <c r="AG33" s="10">
        <f t="shared" si="5"/>
        <v>0</v>
      </c>
      <c r="AH33" s="10">
        <f t="shared" si="5"/>
        <v>35</v>
      </c>
      <c r="AI33" s="10">
        <f t="shared" si="5"/>
        <v>154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Miguel Morales</v>
      </c>
      <c r="B37" s="9">
        <f t="shared" si="19"/>
        <v>1</v>
      </c>
      <c r="C37" s="9">
        <f t="shared" ref="C37:C61" si="20">C8+T8+AK8+BB8+BS8+CJ8+DA8+DR8+EI8+EZ8+FQ8+GH8+GY8+HP8+IG8</f>
        <v>6</v>
      </c>
      <c r="D37" s="9">
        <f t="shared" ref="D37:D61" si="21">D8+U8+AL8+BC8+BT8+CK8+DB8+DS8+EJ8+FA8+FR8+GI8+GZ8+HQ8+IH8</f>
        <v>5</v>
      </c>
      <c r="E37" s="9">
        <f t="shared" ref="E37:E61" si="22">E8+V8+AM8+BD8+BU8+CL8+DC8+DT8+EK8+FB8+FS8+GJ8+HA8+HR8+II8</f>
        <v>6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3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6</v>
      </c>
      <c r="R37" s="9">
        <f t="shared" ref="R37:R61" si="35">R8+AI8+AZ8+BQ8+CH8+CY8+DP8+EG8+EX8+FO8+GF8+GW8+HN8+IE8+IV8</f>
        <v>10</v>
      </c>
      <c r="S37" s="9"/>
      <c r="T37" s="11">
        <f t="shared" ref="T37:T62" si="36">IFERROR(E37/C37,0)</f>
        <v>1</v>
      </c>
      <c r="U37" s="11">
        <f t="shared" ref="U37:U62" si="37">IFERROR(Q37/C37,0)</f>
        <v>1</v>
      </c>
    </row>
    <row r="38" spans="1:256" x14ac:dyDescent="0.3">
      <c r="A38" s="9" t="str">
        <f t="shared" si="19"/>
        <v>Miguel Cruz</v>
      </c>
      <c r="B38" s="9">
        <f t="shared" si="19"/>
        <v>2</v>
      </c>
      <c r="C38" s="9">
        <f t="shared" si="20"/>
        <v>7</v>
      </c>
      <c r="D38" s="9">
        <f t="shared" si="21"/>
        <v>3</v>
      </c>
      <c r="E38" s="9">
        <f t="shared" si="22"/>
        <v>5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3</v>
      </c>
      <c r="J38" s="9">
        <f t="shared" si="27"/>
        <v>3</v>
      </c>
      <c r="K38" s="9">
        <f t="shared" si="28"/>
        <v>0</v>
      </c>
      <c r="L38" s="9">
        <f t="shared" si="29"/>
        <v>2</v>
      </c>
      <c r="M38" s="9">
        <f t="shared" si="30"/>
        <v>0</v>
      </c>
      <c r="N38" s="9">
        <f t="shared" si="31"/>
        <v>2</v>
      </c>
      <c r="O38" s="9">
        <f t="shared" si="32"/>
        <v>0</v>
      </c>
      <c r="P38" s="9">
        <f t="shared" si="33"/>
        <v>0</v>
      </c>
      <c r="Q38" s="9">
        <f t="shared" si="34"/>
        <v>5</v>
      </c>
      <c r="R38" s="9">
        <f t="shared" si="35"/>
        <v>9</v>
      </c>
      <c r="S38" s="9"/>
      <c r="T38" s="11">
        <f t="shared" si="36"/>
        <v>0.7142857142857143</v>
      </c>
      <c r="U38" s="11">
        <f t="shared" si="37"/>
        <v>0.7142857142857143</v>
      </c>
    </row>
    <row r="39" spans="1:256" x14ac:dyDescent="0.3">
      <c r="A39" s="9" t="str">
        <f t="shared" si="19"/>
        <v>Miguel Ortiz</v>
      </c>
      <c r="B39" s="9">
        <f t="shared" si="19"/>
        <v>3</v>
      </c>
      <c r="C39" s="9">
        <f t="shared" si="20"/>
        <v>9</v>
      </c>
      <c r="D39" s="9">
        <f t="shared" si="21"/>
        <v>7</v>
      </c>
      <c r="E39" s="9">
        <f t="shared" si="22"/>
        <v>8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0</v>
      </c>
      <c r="K39" s="9">
        <f t="shared" si="28"/>
        <v>1</v>
      </c>
      <c r="L39" s="9">
        <f t="shared" si="29"/>
        <v>2</v>
      </c>
      <c r="M39" s="9">
        <f t="shared" si="30"/>
        <v>1</v>
      </c>
      <c r="N39" s="9">
        <f t="shared" si="31"/>
        <v>1</v>
      </c>
      <c r="O39" s="9">
        <f t="shared" si="32"/>
        <v>2</v>
      </c>
      <c r="P39" s="9">
        <f t="shared" si="33"/>
        <v>0</v>
      </c>
      <c r="Q39" s="9">
        <f t="shared" si="34"/>
        <v>8</v>
      </c>
      <c r="R39" s="9">
        <f t="shared" si="35"/>
        <v>14</v>
      </c>
      <c r="S39" s="9"/>
      <c r="T39" s="11">
        <f t="shared" si="36"/>
        <v>0.88888888888888884</v>
      </c>
      <c r="U39" s="11">
        <f t="shared" si="37"/>
        <v>0.88888888888888884</v>
      </c>
    </row>
    <row r="40" spans="1:256" x14ac:dyDescent="0.3">
      <c r="A40" s="9" t="str">
        <f t="shared" si="19"/>
        <v>Miguel Gutierrez</v>
      </c>
      <c r="B40" s="9">
        <f t="shared" si="19"/>
        <v>4</v>
      </c>
      <c r="C40" s="9">
        <f t="shared" si="20"/>
        <v>7</v>
      </c>
      <c r="D40" s="9">
        <f t="shared" si="21"/>
        <v>5</v>
      </c>
      <c r="E40" s="9">
        <f t="shared" si="22"/>
        <v>0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1</v>
      </c>
      <c r="J40" s="9">
        <f t="shared" si="27"/>
        <v>2</v>
      </c>
      <c r="K40" s="9">
        <f t="shared" si="28"/>
        <v>2</v>
      </c>
      <c r="L40" s="9">
        <f t="shared" si="29"/>
        <v>0</v>
      </c>
      <c r="M40" s="9">
        <f t="shared" si="30"/>
        <v>1</v>
      </c>
      <c r="N40" s="9">
        <f t="shared" si="31"/>
        <v>2</v>
      </c>
      <c r="O40" s="9">
        <f t="shared" si="32"/>
        <v>2</v>
      </c>
      <c r="P40" s="9">
        <f t="shared" si="33"/>
        <v>0</v>
      </c>
      <c r="Q40" s="9">
        <f t="shared" si="34"/>
        <v>0</v>
      </c>
      <c r="R40" s="9">
        <f t="shared" si="35"/>
        <v>14</v>
      </c>
      <c r="S40" s="9"/>
      <c r="T40" s="11">
        <f t="shared" si="36"/>
        <v>0</v>
      </c>
      <c r="U40" s="11">
        <f t="shared" si="37"/>
        <v>0</v>
      </c>
    </row>
    <row r="41" spans="1:256" x14ac:dyDescent="0.3">
      <c r="A41" s="9" t="str">
        <f t="shared" si="19"/>
        <v>Miguel Castillo</v>
      </c>
      <c r="B41" s="9">
        <f t="shared" si="19"/>
        <v>5</v>
      </c>
      <c r="C41" s="9">
        <f t="shared" si="20"/>
        <v>4</v>
      </c>
      <c r="D41" s="9">
        <f t="shared" si="21"/>
        <v>3</v>
      </c>
      <c r="E41" s="9">
        <f t="shared" si="22"/>
        <v>0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1</v>
      </c>
      <c r="J41" s="9">
        <f t="shared" si="27"/>
        <v>3</v>
      </c>
      <c r="K41" s="9">
        <f t="shared" si="28"/>
        <v>2</v>
      </c>
      <c r="L41" s="9">
        <f t="shared" si="29"/>
        <v>2</v>
      </c>
      <c r="M41" s="9">
        <f t="shared" si="30"/>
        <v>1</v>
      </c>
      <c r="N41" s="9">
        <f t="shared" si="31"/>
        <v>1</v>
      </c>
      <c r="O41" s="9">
        <f t="shared" si="32"/>
        <v>1</v>
      </c>
      <c r="P41" s="9">
        <f t="shared" si="33"/>
        <v>0</v>
      </c>
      <c r="Q41" s="9">
        <f t="shared" si="34"/>
        <v>0</v>
      </c>
      <c r="R41" s="9">
        <f t="shared" si="35"/>
        <v>9</v>
      </c>
      <c r="S41" s="9"/>
      <c r="T41" s="11">
        <f t="shared" si="36"/>
        <v>0</v>
      </c>
      <c r="U41" s="11">
        <f t="shared" si="37"/>
        <v>0</v>
      </c>
    </row>
    <row r="42" spans="1:256" x14ac:dyDescent="0.3">
      <c r="A42" s="9" t="str">
        <f t="shared" si="19"/>
        <v>Andres Garcia</v>
      </c>
      <c r="B42" s="9">
        <f t="shared" si="19"/>
        <v>6</v>
      </c>
      <c r="C42" s="9">
        <f t="shared" si="20"/>
        <v>7</v>
      </c>
      <c r="D42" s="9">
        <f t="shared" si="21"/>
        <v>5</v>
      </c>
      <c r="E42" s="9">
        <f t="shared" si="22"/>
        <v>5</v>
      </c>
      <c r="F42" s="9">
        <f t="shared" si="23"/>
        <v>0</v>
      </c>
      <c r="G42" s="9">
        <f t="shared" si="24"/>
        <v>0</v>
      </c>
      <c r="H42" s="9">
        <f t="shared" si="25"/>
        <v>1</v>
      </c>
      <c r="I42" s="9">
        <f t="shared" si="26"/>
        <v>7</v>
      </c>
      <c r="J42" s="9">
        <f t="shared" si="27"/>
        <v>3</v>
      </c>
      <c r="K42" s="9">
        <f t="shared" si="28"/>
        <v>1</v>
      </c>
      <c r="L42" s="9">
        <f t="shared" si="29"/>
        <v>2</v>
      </c>
      <c r="M42" s="9">
        <f t="shared" si="30"/>
        <v>0</v>
      </c>
      <c r="N42" s="9">
        <f t="shared" si="31"/>
        <v>2</v>
      </c>
      <c r="O42" s="9">
        <f t="shared" si="32"/>
        <v>2</v>
      </c>
      <c r="P42" s="9">
        <f t="shared" si="33"/>
        <v>0</v>
      </c>
      <c r="Q42" s="9">
        <f t="shared" si="34"/>
        <v>8</v>
      </c>
      <c r="R42" s="9">
        <f t="shared" si="35"/>
        <v>12</v>
      </c>
      <c r="S42" s="9"/>
      <c r="T42" s="11">
        <f t="shared" si="36"/>
        <v>0.7142857142857143</v>
      </c>
      <c r="U42" s="11">
        <f t="shared" si="37"/>
        <v>1.1428571428571428</v>
      </c>
    </row>
    <row r="43" spans="1:256" x14ac:dyDescent="0.3">
      <c r="A43" s="9" t="str">
        <f t="shared" si="19"/>
        <v>Andres Rodriguez</v>
      </c>
      <c r="B43" s="9">
        <f t="shared" si="19"/>
        <v>7</v>
      </c>
      <c r="C43" s="9">
        <f t="shared" si="20"/>
        <v>4</v>
      </c>
      <c r="D43" s="9">
        <f t="shared" si="21"/>
        <v>2</v>
      </c>
      <c r="E43" s="9">
        <f t="shared" si="22"/>
        <v>1</v>
      </c>
      <c r="F43" s="9">
        <f t="shared" si="23"/>
        <v>0</v>
      </c>
      <c r="G43" s="9">
        <f t="shared" si="24"/>
        <v>0</v>
      </c>
      <c r="H43" s="9">
        <f t="shared" si="25"/>
        <v>1</v>
      </c>
      <c r="I43" s="9">
        <f t="shared" si="26"/>
        <v>3</v>
      </c>
      <c r="J43" s="9">
        <f t="shared" si="27"/>
        <v>3</v>
      </c>
      <c r="K43" s="9">
        <f t="shared" si="28"/>
        <v>1</v>
      </c>
      <c r="L43" s="9">
        <f t="shared" si="29"/>
        <v>1</v>
      </c>
      <c r="M43" s="9">
        <f t="shared" si="30"/>
        <v>2</v>
      </c>
      <c r="N43" s="9">
        <f t="shared" si="31"/>
        <v>0</v>
      </c>
      <c r="O43" s="9">
        <f t="shared" si="32"/>
        <v>0</v>
      </c>
      <c r="P43" s="9">
        <f t="shared" si="33"/>
        <v>0</v>
      </c>
      <c r="Q43" s="9">
        <f t="shared" si="34"/>
        <v>4</v>
      </c>
      <c r="R43" s="9">
        <f t="shared" si="35"/>
        <v>7</v>
      </c>
      <c r="S43" s="9"/>
      <c r="T43" s="11">
        <f t="shared" si="36"/>
        <v>0.25</v>
      </c>
      <c r="U43" s="11">
        <f t="shared" si="37"/>
        <v>1</v>
      </c>
    </row>
    <row r="44" spans="1:256" x14ac:dyDescent="0.3">
      <c r="A44" s="9" t="str">
        <f t="shared" si="19"/>
        <v>Andres Martinez</v>
      </c>
      <c r="B44" s="9">
        <f t="shared" si="19"/>
        <v>8</v>
      </c>
      <c r="C44" s="9">
        <f t="shared" si="20"/>
        <v>5</v>
      </c>
      <c r="D44" s="9">
        <f t="shared" si="21"/>
        <v>2</v>
      </c>
      <c r="E44" s="9">
        <f t="shared" si="22"/>
        <v>0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1</v>
      </c>
      <c r="J44" s="9">
        <f t="shared" si="27"/>
        <v>1</v>
      </c>
      <c r="K44" s="9">
        <f t="shared" si="28"/>
        <v>2</v>
      </c>
      <c r="L44" s="9">
        <f t="shared" si="29"/>
        <v>1</v>
      </c>
      <c r="M44" s="9">
        <f t="shared" si="30"/>
        <v>1</v>
      </c>
      <c r="N44" s="9">
        <f t="shared" si="31"/>
        <v>2</v>
      </c>
      <c r="O44" s="9">
        <f t="shared" si="32"/>
        <v>1</v>
      </c>
      <c r="P44" s="9">
        <f t="shared" si="33"/>
        <v>0</v>
      </c>
      <c r="Q44" s="9">
        <f t="shared" si="34"/>
        <v>0</v>
      </c>
      <c r="R44" s="9">
        <f t="shared" si="35"/>
        <v>11</v>
      </c>
      <c r="S44" s="9"/>
      <c r="T44" s="11">
        <f t="shared" si="36"/>
        <v>0</v>
      </c>
      <c r="U44" s="11">
        <f t="shared" si="37"/>
        <v>0</v>
      </c>
    </row>
    <row r="45" spans="1:256" x14ac:dyDescent="0.3">
      <c r="A45" s="9" t="str">
        <f t="shared" si="19"/>
        <v>Andres Hernandez</v>
      </c>
      <c r="B45" s="9">
        <f t="shared" si="19"/>
        <v>9</v>
      </c>
      <c r="C45" s="9">
        <f t="shared" si="20"/>
        <v>5</v>
      </c>
      <c r="D45" s="9">
        <f t="shared" si="21"/>
        <v>1</v>
      </c>
      <c r="E45" s="9">
        <f t="shared" si="22"/>
        <v>1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1</v>
      </c>
      <c r="J45" s="9">
        <f t="shared" si="27"/>
        <v>3</v>
      </c>
      <c r="K45" s="9">
        <f t="shared" si="28"/>
        <v>4</v>
      </c>
      <c r="L45" s="9">
        <f t="shared" si="29"/>
        <v>0</v>
      </c>
      <c r="M45" s="9">
        <f t="shared" si="30"/>
        <v>1</v>
      </c>
      <c r="N45" s="9">
        <f t="shared" si="31"/>
        <v>1</v>
      </c>
      <c r="O45" s="9">
        <f t="shared" si="32"/>
        <v>1</v>
      </c>
      <c r="P45" s="9">
        <f t="shared" si="33"/>
        <v>0</v>
      </c>
      <c r="Q45" s="9">
        <f t="shared" si="34"/>
        <v>1</v>
      </c>
      <c r="R45" s="9">
        <f t="shared" si="35"/>
        <v>12</v>
      </c>
      <c r="S45" s="9"/>
      <c r="T45" s="11">
        <f t="shared" si="36"/>
        <v>0.2</v>
      </c>
      <c r="U45" s="11">
        <f t="shared" si="37"/>
        <v>0.2</v>
      </c>
    </row>
    <row r="46" spans="1:256" x14ac:dyDescent="0.3">
      <c r="A46" s="9" t="str">
        <f t="shared" si="19"/>
        <v>Andres Lopez</v>
      </c>
      <c r="B46" s="9">
        <f t="shared" si="19"/>
        <v>10</v>
      </c>
      <c r="C46" s="9">
        <f t="shared" si="20"/>
        <v>9</v>
      </c>
      <c r="D46" s="9">
        <f t="shared" si="21"/>
        <v>4</v>
      </c>
      <c r="E46" s="9">
        <f t="shared" si="22"/>
        <v>7</v>
      </c>
      <c r="F46" s="9">
        <f t="shared" si="23"/>
        <v>0</v>
      </c>
      <c r="G46" s="9">
        <f t="shared" si="24"/>
        <v>0</v>
      </c>
      <c r="H46" s="9">
        <f t="shared" si="25"/>
        <v>1</v>
      </c>
      <c r="I46" s="9">
        <f t="shared" si="26"/>
        <v>5</v>
      </c>
      <c r="J46" s="9">
        <f t="shared" si="27"/>
        <v>2</v>
      </c>
      <c r="K46" s="9">
        <f t="shared" si="28"/>
        <v>1</v>
      </c>
      <c r="L46" s="9">
        <f t="shared" si="29"/>
        <v>2</v>
      </c>
      <c r="M46" s="9">
        <f t="shared" si="30"/>
        <v>1</v>
      </c>
      <c r="N46" s="9">
        <f t="shared" si="31"/>
        <v>1</v>
      </c>
      <c r="O46" s="9">
        <f t="shared" si="32"/>
        <v>1</v>
      </c>
      <c r="P46" s="9">
        <f t="shared" si="33"/>
        <v>0</v>
      </c>
      <c r="Q46" s="9">
        <f t="shared" si="34"/>
        <v>10</v>
      </c>
      <c r="R46" s="9">
        <f t="shared" si="35"/>
        <v>13</v>
      </c>
      <c r="S46" s="9"/>
      <c r="T46" s="11">
        <f t="shared" si="36"/>
        <v>0.77777777777777779</v>
      </c>
      <c r="U46" s="11">
        <f t="shared" si="37"/>
        <v>1.1111111111111112</v>
      </c>
    </row>
    <row r="47" spans="1:256" x14ac:dyDescent="0.3">
      <c r="A47" s="9" t="str">
        <f t="shared" si="19"/>
        <v>Andres Gonzalez</v>
      </c>
      <c r="B47" s="9">
        <f t="shared" si="19"/>
        <v>11</v>
      </c>
      <c r="C47" s="9">
        <f t="shared" si="20"/>
        <v>6</v>
      </c>
      <c r="D47" s="9">
        <f t="shared" si="21"/>
        <v>4</v>
      </c>
      <c r="E47" s="9">
        <f t="shared" si="22"/>
        <v>2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0</v>
      </c>
      <c r="J47" s="9">
        <f t="shared" si="27"/>
        <v>2</v>
      </c>
      <c r="K47" s="9">
        <f t="shared" si="28"/>
        <v>2</v>
      </c>
      <c r="L47" s="9">
        <f t="shared" si="29"/>
        <v>0</v>
      </c>
      <c r="M47" s="9">
        <f t="shared" si="30"/>
        <v>1</v>
      </c>
      <c r="N47" s="9">
        <f t="shared" si="31"/>
        <v>2</v>
      </c>
      <c r="O47" s="9">
        <f t="shared" si="32"/>
        <v>0</v>
      </c>
      <c r="P47" s="9">
        <f t="shared" si="33"/>
        <v>0</v>
      </c>
      <c r="Q47" s="9">
        <f t="shared" si="34"/>
        <v>2</v>
      </c>
      <c r="R47" s="9">
        <f t="shared" si="35"/>
        <v>11</v>
      </c>
      <c r="S47" s="9"/>
      <c r="T47" s="11">
        <f t="shared" si="36"/>
        <v>0.33333333333333331</v>
      </c>
      <c r="U47" s="11">
        <f t="shared" si="37"/>
        <v>0.33333333333333331</v>
      </c>
    </row>
    <row r="48" spans="1:256" x14ac:dyDescent="0.3">
      <c r="A48" s="9" t="str">
        <f t="shared" si="19"/>
        <v>Andres Perez</v>
      </c>
      <c r="B48" s="9">
        <f t="shared" si="19"/>
        <v>12</v>
      </c>
      <c r="C48" s="9">
        <f t="shared" si="20"/>
        <v>6</v>
      </c>
      <c r="D48" s="9">
        <f t="shared" si="21"/>
        <v>4</v>
      </c>
      <c r="E48" s="9">
        <f t="shared" si="22"/>
        <v>4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1</v>
      </c>
      <c r="J48" s="9">
        <f t="shared" si="27"/>
        <v>2</v>
      </c>
      <c r="K48" s="9">
        <f t="shared" si="28"/>
        <v>1</v>
      </c>
      <c r="L48" s="9">
        <f t="shared" si="29"/>
        <v>0</v>
      </c>
      <c r="M48" s="9">
        <f t="shared" si="30"/>
        <v>2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4</v>
      </c>
      <c r="R48" s="9">
        <f t="shared" si="35"/>
        <v>11</v>
      </c>
      <c r="S48" s="9"/>
      <c r="T48" s="11">
        <f t="shared" si="36"/>
        <v>0.66666666666666663</v>
      </c>
      <c r="U48" s="11">
        <f t="shared" si="37"/>
        <v>0.66666666666666663</v>
      </c>
    </row>
    <row r="49" spans="1:21" x14ac:dyDescent="0.3">
      <c r="A49" s="9" t="str">
        <f t="shared" si="19"/>
        <v>Andres Sanchez</v>
      </c>
      <c r="B49" s="9">
        <f t="shared" si="19"/>
        <v>13</v>
      </c>
      <c r="C49" s="9">
        <f t="shared" si="20"/>
        <v>9</v>
      </c>
      <c r="D49" s="9">
        <f t="shared" si="21"/>
        <v>1</v>
      </c>
      <c r="E49" s="9">
        <f t="shared" si="22"/>
        <v>0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0</v>
      </c>
      <c r="J49" s="9">
        <f t="shared" si="27"/>
        <v>2</v>
      </c>
      <c r="K49" s="9">
        <f t="shared" si="28"/>
        <v>4</v>
      </c>
      <c r="L49" s="9">
        <f t="shared" si="29"/>
        <v>1</v>
      </c>
      <c r="M49" s="9">
        <f t="shared" si="30"/>
        <v>1</v>
      </c>
      <c r="N49" s="9">
        <f t="shared" si="31"/>
        <v>1</v>
      </c>
      <c r="O49" s="9">
        <f t="shared" si="32"/>
        <v>2</v>
      </c>
      <c r="P49" s="9">
        <f t="shared" si="33"/>
        <v>0</v>
      </c>
      <c r="Q49" s="9">
        <f t="shared" si="34"/>
        <v>0</v>
      </c>
      <c r="R49" s="9">
        <f t="shared" si="35"/>
        <v>17</v>
      </c>
      <c r="S49" s="9"/>
      <c r="T49" s="11">
        <f t="shared" si="36"/>
        <v>0</v>
      </c>
      <c r="U49" s="11">
        <f t="shared" si="37"/>
        <v>0</v>
      </c>
    </row>
    <row r="50" spans="1:21" x14ac:dyDescent="0.3">
      <c r="A50" s="9" t="str">
        <f t="shared" si="19"/>
        <v>Andres Ramirez</v>
      </c>
      <c r="B50" s="9">
        <f t="shared" si="19"/>
        <v>14</v>
      </c>
      <c r="C50" s="9">
        <f t="shared" si="20"/>
        <v>4</v>
      </c>
      <c r="D50" s="9">
        <f t="shared" si="21"/>
        <v>2</v>
      </c>
      <c r="E50" s="9">
        <f t="shared" si="22"/>
        <v>2</v>
      </c>
      <c r="F50" s="9">
        <f t="shared" si="23"/>
        <v>1</v>
      </c>
      <c r="G50" s="9">
        <f t="shared" si="24"/>
        <v>0</v>
      </c>
      <c r="H50" s="9">
        <f t="shared" si="25"/>
        <v>0</v>
      </c>
      <c r="I50" s="9">
        <f t="shared" si="26"/>
        <v>2</v>
      </c>
      <c r="J50" s="9">
        <f t="shared" si="27"/>
        <v>3</v>
      </c>
      <c r="K50" s="9">
        <f t="shared" si="28"/>
        <v>1</v>
      </c>
      <c r="L50" s="9">
        <f t="shared" si="29"/>
        <v>0</v>
      </c>
      <c r="M50" s="9">
        <f t="shared" si="30"/>
        <v>1</v>
      </c>
      <c r="N50" s="9">
        <f t="shared" si="31"/>
        <v>1</v>
      </c>
      <c r="O50" s="9">
        <f t="shared" si="32"/>
        <v>2</v>
      </c>
      <c r="P50" s="9">
        <f t="shared" si="33"/>
        <v>0</v>
      </c>
      <c r="Q50" s="9">
        <f t="shared" si="34"/>
        <v>3</v>
      </c>
      <c r="R50" s="9">
        <f t="shared" si="35"/>
        <v>9</v>
      </c>
      <c r="S50" s="9"/>
      <c r="T50" s="11">
        <f t="shared" si="36"/>
        <v>0.5</v>
      </c>
      <c r="U50" s="11">
        <f t="shared" si="37"/>
        <v>0.75</v>
      </c>
    </row>
    <row r="51" spans="1:21" x14ac:dyDescent="0.3">
      <c r="A51" s="9" t="str">
        <f t="shared" si="19"/>
        <v>Andres Torres</v>
      </c>
      <c r="B51" s="9">
        <f t="shared" si="19"/>
        <v>15</v>
      </c>
      <c r="C51" s="9">
        <f t="shared" si="20"/>
        <v>9</v>
      </c>
      <c r="D51" s="9">
        <f t="shared" si="21"/>
        <v>5</v>
      </c>
      <c r="E51" s="9">
        <f t="shared" si="22"/>
        <v>7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5</v>
      </c>
      <c r="J51" s="9">
        <f t="shared" si="27"/>
        <v>1</v>
      </c>
      <c r="K51" s="9">
        <f t="shared" si="28"/>
        <v>1</v>
      </c>
      <c r="L51" s="9">
        <f t="shared" si="29"/>
        <v>1</v>
      </c>
      <c r="M51" s="9">
        <f t="shared" si="30"/>
        <v>1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7</v>
      </c>
      <c r="R51" s="9">
        <f t="shared" si="35"/>
        <v>13</v>
      </c>
      <c r="S51" s="9"/>
      <c r="T51" s="11">
        <f t="shared" si="36"/>
        <v>0.77777777777777779</v>
      </c>
      <c r="U51" s="11">
        <f t="shared" si="37"/>
        <v>0.77777777777777779</v>
      </c>
    </row>
    <row r="52" spans="1:21" x14ac:dyDescent="0.3">
      <c r="A52" s="9" t="str">
        <f t="shared" si="19"/>
        <v>Andres Flores</v>
      </c>
      <c r="B52" s="9">
        <f t="shared" si="19"/>
        <v>16</v>
      </c>
      <c r="C52" s="9">
        <f t="shared" si="20"/>
        <v>5</v>
      </c>
      <c r="D52" s="9">
        <f t="shared" si="21"/>
        <v>5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1</v>
      </c>
      <c r="J52" s="9">
        <f t="shared" si="27"/>
        <v>2</v>
      </c>
      <c r="K52" s="9">
        <f t="shared" si="28"/>
        <v>4</v>
      </c>
      <c r="L52" s="9">
        <f t="shared" si="29"/>
        <v>2</v>
      </c>
      <c r="M52" s="9">
        <f t="shared" si="30"/>
        <v>1</v>
      </c>
      <c r="N52" s="9">
        <f t="shared" si="31"/>
        <v>1</v>
      </c>
      <c r="O52" s="9">
        <f t="shared" si="32"/>
        <v>2</v>
      </c>
      <c r="P52" s="9">
        <f t="shared" si="33"/>
        <v>0</v>
      </c>
      <c r="Q52" s="9">
        <f t="shared" si="34"/>
        <v>2</v>
      </c>
      <c r="R52" s="9">
        <f t="shared" si="35"/>
        <v>13</v>
      </c>
      <c r="S52" s="9"/>
      <c r="T52" s="11">
        <f t="shared" si="36"/>
        <v>0.4</v>
      </c>
      <c r="U52" s="11">
        <f t="shared" si="37"/>
        <v>0.4</v>
      </c>
    </row>
    <row r="53" spans="1:21" x14ac:dyDescent="0.3">
      <c r="A53" s="9" t="str">
        <f t="shared" si="19"/>
        <v>Andres Rivera</v>
      </c>
      <c r="B53" s="9">
        <f t="shared" si="19"/>
        <v>17</v>
      </c>
      <c r="C53" s="9">
        <f t="shared" si="20"/>
        <v>5</v>
      </c>
      <c r="D53" s="9">
        <f t="shared" si="21"/>
        <v>2</v>
      </c>
      <c r="E53" s="9">
        <f t="shared" si="22"/>
        <v>2</v>
      </c>
      <c r="F53" s="9">
        <f t="shared" si="23"/>
        <v>1</v>
      </c>
      <c r="G53" s="9">
        <f t="shared" si="24"/>
        <v>0</v>
      </c>
      <c r="H53" s="9">
        <f t="shared" si="25"/>
        <v>0</v>
      </c>
      <c r="I53" s="9">
        <f t="shared" si="26"/>
        <v>0</v>
      </c>
      <c r="J53" s="9">
        <f t="shared" si="27"/>
        <v>2</v>
      </c>
      <c r="K53" s="9">
        <f t="shared" si="28"/>
        <v>3</v>
      </c>
      <c r="L53" s="9">
        <f t="shared" si="29"/>
        <v>1</v>
      </c>
      <c r="M53" s="9">
        <f t="shared" si="30"/>
        <v>1</v>
      </c>
      <c r="N53" s="9">
        <f t="shared" si="31"/>
        <v>1</v>
      </c>
      <c r="O53" s="9">
        <f t="shared" si="32"/>
        <v>1</v>
      </c>
      <c r="P53" s="9">
        <f t="shared" si="33"/>
        <v>0</v>
      </c>
      <c r="Q53" s="9">
        <f t="shared" si="34"/>
        <v>3</v>
      </c>
      <c r="R53" s="9">
        <f t="shared" si="35"/>
        <v>11</v>
      </c>
      <c r="S53" s="9"/>
      <c r="T53" s="11">
        <f t="shared" si="36"/>
        <v>0.4</v>
      </c>
      <c r="U53" s="11">
        <f t="shared" si="37"/>
        <v>0.6</v>
      </c>
    </row>
    <row r="54" spans="1:21" x14ac:dyDescent="0.3">
      <c r="A54" s="9" t="str">
        <f t="shared" si="19"/>
        <v>Andres Gomez</v>
      </c>
      <c r="B54" s="9">
        <f t="shared" si="19"/>
        <v>18</v>
      </c>
      <c r="C54" s="9">
        <f t="shared" si="20"/>
        <v>8</v>
      </c>
      <c r="D54" s="9">
        <f t="shared" si="21"/>
        <v>1</v>
      </c>
      <c r="E54" s="9">
        <f t="shared" si="22"/>
        <v>3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0</v>
      </c>
      <c r="J54" s="9">
        <f t="shared" si="27"/>
        <v>1</v>
      </c>
      <c r="K54" s="9">
        <f t="shared" si="28"/>
        <v>2</v>
      </c>
      <c r="L54" s="9">
        <f t="shared" si="29"/>
        <v>0</v>
      </c>
      <c r="M54" s="9">
        <f t="shared" si="30"/>
        <v>1</v>
      </c>
      <c r="N54" s="9">
        <f t="shared" si="31"/>
        <v>0</v>
      </c>
      <c r="O54" s="9">
        <f t="shared" si="32"/>
        <v>2</v>
      </c>
      <c r="P54" s="9">
        <f t="shared" si="33"/>
        <v>0</v>
      </c>
      <c r="Q54" s="9">
        <f t="shared" si="34"/>
        <v>3</v>
      </c>
      <c r="R54" s="9">
        <f t="shared" si="35"/>
        <v>13</v>
      </c>
      <c r="S54" s="9"/>
      <c r="T54" s="11">
        <f t="shared" si="36"/>
        <v>0.375</v>
      </c>
      <c r="U54" s="11">
        <f t="shared" si="37"/>
        <v>0.375</v>
      </c>
    </row>
    <row r="55" spans="1:21" x14ac:dyDescent="0.3">
      <c r="A55" s="9" t="str">
        <f t="shared" si="19"/>
        <v>Andres Diaz</v>
      </c>
      <c r="B55" s="9">
        <f t="shared" si="19"/>
        <v>19</v>
      </c>
      <c r="C55" s="9">
        <f t="shared" si="20"/>
        <v>8</v>
      </c>
      <c r="D55" s="9">
        <f t="shared" si="21"/>
        <v>2</v>
      </c>
      <c r="E55" s="9">
        <f t="shared" si="22"/>
        <v>0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0</v>
      </c>
      <c r="K55" s="9">
        <f t="shared" si="28"/>
        <v>3</v>
      </c>
      <c r="L55" s="9">
        <f t="shared" si="29"/>
        <v>2</v>
      </c>
      <c r="M55" s="9">
        <f t="shared" si="30"/>
        <v>1</v>
      </c>
      <c r="N55" s="9">
        <f t="shared" si="31"/>
        <v>0</v>
      </c>
      <c r="O55" s="9">
        <f t="shared" si="32"/>
        <v>1</v>
      </c>
      <c r="P55" s="9">
        <f t="shared" si="33"/>
        <v>0</v>
      </c>
      <c r="Q55" s="9">
        <f t="shared" si="34"/>
        <v>0</v>
      </c>
      <c r="R55" s="9">
        <f t="shared" si="35"/>
        <v>13</v>
      </c>
      <c r="S55" s="9"/>
      <c r="T55" s="11">
        <f t="shared" si="36"/>
        <v>0</v>
      </c>
      <c r="U55" s="11">
        <f t="shared" si="37"/>
        <v>0</v>
      </c>
    </row>
    <row r="56" spans="1:21" x14ac:dyDescent="0.3">
      <c r="A56" s="9" t="str">
        <f t="shared" si="19"/>
        <v>Andres Reyes</v>
      </c>
      <c r="B56" s="9">
        <f t="shared" si="19"/>
        <v>20</v>
      </c>
      <c r="C56" s="9">
        <f t="shared" si="20"/>
        <v>5</v>
      </c>
      <c r="D56" s="9">
        <f t="shared" si="21"/>
        <v>5</v>
      </c>
      <c r="E56" s="9">
        <f t="shared" si="22"/>
        <v>3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2</v>
      </c>
      <c r="J56" s="9">
        <f t="shared" si="27"/>
        <v>1</v>
      </c>
      <c r="K56" s="9">
        <f t="shared" si="28"/>
        <v>2</v>
      </c>
      <c r="L56" s="9">
        <f t="shared" si="29"/>
        <v>0</v>
      </c>
      <c r="M56" s="9">
        <f t="shared" si="30"/>
        <v>2</v>
      </c>
      <c r="N56" s="9">
        <f t="shared" si="31"/>
        <v>1</v>
      </c>
      <c r="O56" s="9">
        <f t="shared" si="32"/>
        <v>1</v>
      </c>
      <c r="P56" s="9">
        <f t="shared" si="33"/>
        <v>0</v>
      </c>
      <c r="Q56" s="9">
        <f t="shared" si="34"/>
        <v>3</v>
      </c>
      <c r="R56" s="9">
        <f t="shared" si="35"/>
        <v>11</v>
      </c>
      <c r="S56" s="9"/>
      <c r="T56" s="11">
        <f t="shared" si="36"/>
        <v>0.6</v>
      </c>
      <c r="U56" s="11">
        <f t="shared" si="37"/>
        <v>0.6</v>
      </c>
    </row>
    <row r="57" spans="1:21" x14ac:dyDescent="0.3">
      <c r="A57" s="9" t="str">
        <f t="shared" si="19"/>
        <v>Andres Morales</v>
      </c>
      <c r="B57" s="9">
        <f t="shared" si="19"/>
        <v>21</v>
      </c>
      <c r="C57" s="9">
        <f t="shared" si="20"/>
        <v>9</v>
      </c>
      <c r="D57" s="9">
        <f t="shared" si="21"/>
        <v>6</v>
      </c>
      <c r="E57" s="9">
        <f t="shared" si="22"/>
        <v>0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1</v>
      </c>
      <c r="J57" s="9">
        <f t="shared" si="27"/>
        <v>2</v>
      </c>
      <c r="K57" s="9">
        <f t="shared" si="28"/>
        <v>2</v>
      </c>
      <c r="L57" s="9">
        <f t="shared" si="29"/>
        <v>0</v>
      </c>
      <c r="M57" s="9">
        <f t="shared" si="30"/>
        <v>1</v>
      </c>
      <c r="N57" s="9">
        <f t="shared" si="31"/>
        <v>0</v>
      </c>
      <c r="O57" s="9">
        <f t="shared" si="32"/>
        <v>1</v>
      </c>
      <c r="P57" s="9">
        <f t="shared" si="33"/>
        <v>0</v>
      </c>
      <c r="Q57" s="9">
        <f t="shared" si="34"/>
        <v>0</v>
      </c>
      <c r="R57" s="9">
        <f t="shared" si="35"/>
        <v>13</v>
      </c>
      <c r="S57" s="9"/>
      <c r="T57" s="11">
        <f t="shared" si="36"/>
        <v>0</v>
      </c>
      <c r="U57" s="11">
        <f t="shared" si="37"/>
        <v>0</v>
      </c>
    </row>
    <row r="58" spans="1:21" x14ac:dyDescent="0.3">
      <c r="A58" s="9" t="str">
        <f t="shared" si="19"/>
        <v>Andres Cruz</v>
      </c>
      <c r="B58" s="9">
        <f t="shared" si="19"/>
        <v>22</v>
      </c>
      <c r="C58" s="9">
        <f t="shared" si="20"/>
        <v>6</v>
      </c>
      <c r="D58" s="9">
        <f t="shared" si="21"/>
        <v>3</v>
      </c>
      <c r="E58" s="9">
        <f t="shared" si="22"/>
        <v>1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1</v>
      </c>
      <c r="J58" s="9">
        <f t="shared" si="27"/>
        <v>2</v>
      </c>
      <c r="K58" s="9">
        <f t="shared" si="28"/>
        <v>3</v>
      </c>
      <c r="L58" s="9">
        <f t="shared" si="29"/>
        <v>1</v>
      </c>
      <c r="M58" s="9">
        <f t="shared" si="30"/>
        <v>1</v>
      </c>
      <c r="N58" s="9">
        <f t="shared" si="31"/>
        <v>1</v>
      </c>
      <c r="O58" s="9">
        <f t="shared" si="32"/>
        <v>2</v>
      </c>
      <c r="P58" s="9">
        <f t="shared" si="33"/>
        <v>0</v>
      </c>
      <c r="Q58" s="9">
        <f t="shared" si="34"/>
        <v>1</v>
      </c>
      <c r="R58" s="9">
        <f t="shared" si="35"/>
        <v>13</v>
      </c>
      <c r="S58" s="9"/>
      <c r="T58" s="11">
        <f t="shared" si="36"/>
        <v>0.16666666666666666</v>
      </c>
      <c r="U58" s="11">
        <f t="shared" si="37"/>
        <v>0.16666666666666666</v>
      </c>
    </row>
    <row r="59" spans="1:21" x14ac:dyDescent="0.3">
      <c r="A59" s="9" t="str">
        <f t="shared" si="19"/>
        <v>Andres Ortiz</v>
      </c>
      <c r="B59" s="9">
        <f t="shared" si="19"/>
        <v>23</v>
      </c>
      <c r="C59" s="9">
        <f t="shared" si="20"/>
        <v>6</v>
      </c>
      <c r="D59" s="9">
        <f t="shared" si="21"/>
        <v>4</v>
      </c>
      <c r="E59" s="9">
        <f t="shared" si="22"/>
        <v>2</v>
      </c>
      <c r="F59" s="9">
        <f t="shared" si="23"/>
        <v>0</v>
      </c>
      <c r="G59" s="9">
        <f t="shared" si="24"/>
        <v>0</v>
      </c>
      <c r="H59" s="9">
        <f t="shared" si="25"/>
        <v>1</v>
      </c>
      <c r="I59" s="9">
        <f t="shared" si="26"/>
        <v>1</v>
      </c>
      <c r="J59" s="9">
        <f t="shared" si="27"/>
        <v>2</v>
      </c>
      <c r="K59" s="9">
        <f t="shared" si="28"/>
        <v>4</v>
      </c>
      <c r="L59" s="9">
        <f t="shared" si="29"/>
        <v>1</v>
      </c>
      <c r="M59" s="9">
        <f t="shared" si="30"/>
        <v>0</v>
      </c>
      <c r="N59" s="9">
        <f t="shared" si="31"/>
        <v>1</v>
      </c>
      <c r="O59" s="9">
        <f t="shared" si="32"/>
        <v>0</v>
      </c>
      <c r="P59" s="9">
        <f t="shared" si="33"/>
        <v>0</v>
      </c>
      <c r="Q59" s="9">
        <f t="shared" si="34"/>
        <v>5</v>
      </c>
      <c r="R59" s="9">
        <f t="shared" si="35"/>
        <v>11</v>
      </c>
      <c r="S59" s="9"/>
      <c r="T59" s="11">
        <f t="shared" si="36"/>
        <v>0.33333333333333331</v>
      </c>
      <c r="U59" s="11">
        <f t="shared" si="37"/>
        <v>0.83333333333333337</v>
      </c>
    </row>
    <row r="60" spans="1:21" x14ac:dyDescent="0.3">
      <c r="A60" s="9" t="str">
        <f t="shared" si="19"/>
        <v>Andres Gutierrez</v>
      </c>
      <c r="B60" s="9">
        <f t="shared" si="19"/>
        <v>24</v>
      </c>
      <c r="C60" s="9">
        <f t="shared" si="20"/>
        <v>7</v>
      </c>
      <c r="D60" s="9">
        <f t="shared" si="21"/>
        <v>1</v>
      </c>
      <c r="E60" s="9">
        <f t="shared" si="22"/>
        <v>1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1</v>
      </c>
      <c r="J60" s="9">
        <f t="shared" si="27"/>
        <v>0</v>
      </c>
      <c r="K60" s="9">
        <f t="shared" si="28"/>
        <v>3</v>
      </c>
      <c r="L60" s="9">
        <f t="shared" si="29"/>
        <v>0</v>
      </c>
      <c r="M60" s="9">
        <f t="shared" si="30"/>
        <v>1</v>
      </c>
      <c r="N60" s="9">
        <f t="shared" si="31"/>
        <v>0</v>
      </c>
      <c r="O60" s="9">
        <f t="shared" si="32"/>
        <v>1</v>
      </c>
      <c r="P60" s="9">
        <f t="shared" si="33"/>
        <v>0</v>
      </c>
      <c r="Q60" s="9">
        <f t="shared" si="34"/>
        <v>1</v>
      </c>
      <c r="R60" s="9">
        <f t="shared" si="35"/>
        <v>12</v>
      </c>
      <c r="S60" s="9"/>
      <c r="T60" s="11">
        <f t="shared" si="36"/>
        <v>0.14285714285714285</v>
      </c>
      <c r="U60" s="11">
        <f t="shared" si="37"/>
        <v>0.14285714285714285</v>
      </c>
    </row>
    <row r="61" spans="1:21" x14ac:dyDescent="0.3">
      <c r="A61" s="9" t="str">
        <f t="shared" si="19"/>
        <v>Andres Castillo</v>
      </c>
      <c r="B61" s="9">
        <f t="shared" si="19"/>
        <v>25</v>
      </c>
      <c r="C61" s="9">
        <f t="shared" si="20"/>
        <v>5</v>
      </c>
      <c r="D61" s="9">
        <f t="shared" si="21"/>
        <v>2</v>
      </c>
      <c r="E61" s="9">
        <f t="shared" si="22"/>
        <v>1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2</v>
      </c>
      <c r="J61" s="9">
        <f t="shared" si="27"/>
        <v>1</v>
      </c>
      <c r="K61" s="9">
        <f t="shared" si="28"/>
        <v>2</v>
      </c>
      <c r="L61" s="9">
        <f t="shared" si="29"/>
        <v>1</v>
      </c>
      <c r="M61" s="9">
        <f t="shared" si="30"/>
        <v>1</v>
      </c>
      <c r="N61" s="9">
        <f t="shared" si="31"/>
        <v>1</v>
      </c>
      <c r="O61" s="9">
        <f t="shared" si="32"/>
        <v>0</v>
      </c>
      <c r="P61" s="9">
        <f t="shared" si="33"/>
        <v>0</v>
      </c>
      <c r="Q61" s="9">
        <f t="shared" si="34"/>
        <v>1</v>
      </c>
      <c r="R61" s="9">
        <f t="shared" si="35"/>
        <v>9</v>
      </c>
      <c r="S61" s="9"/>
      <c r="T61" s="11">
        <f t="shared" si="36"/>
        <v>0.2</v>
      </c>
      <c r="U61" s="11">
        <f t="shared" si="37"/>
        <v>0.2</v>
      </c>
    </row>
    <row r="62" spans="1:21" x14ac:dyDescent="0.3">
      <c r="A62" s="10" t="s">
        <v>48</v>
      </c>
      <c r="B62" s="10"/>
      <c r="C62" s="10">
        <f t="shared" ref="C62:R62" si="38">SUM(C37:C61)</f>
        <v>161</v>
      </c>
      <c r="D62" s="10">
        <f t="shared" si="38"/>
        <v>84</v>
      </c>
      <c r="E62" s="10">
        <f t="shared" si="38"/>
        <v>63</v>
      </c>
      <c r="F62" s="10">
        <f t="shared" si="38"/>
        <v>2</v>
      </c>
      <c r="G62" s="10">
        <f t="shared" si="38"/>
        <v>0</v>
      </c>
      <c r="H62" s="10">
        <f t="shared" si="38"/>
        <v>4</v>
      </c>
      <c r="I62" s="10">
        <f t="shared" si="38"/>
        <v>47</v>
      </c>
      <c r="J62" s="10">
        <f t="shared" si="38"/>
        <v>46</v>
      </c>
      <c r="K62" s="10">
        <f t="shared" si="38"/>
        <v>52</v>
      </c>
      <c r="L62" s="10">
        <f t="shared" si="38"/>
        <v>23</v>
      </c>
      <c r="M62" s="10">
        <f t="shared" si="38"/>
        <v>25</v>
      </c>
      <c r="N62" s="10">
        <f t="shared" si="38"/>
        <v>25</v>
      </c>
      <c r="O62" s="10">
        <f t="shared" si="38"/>
        <v>28</v>
      </c>
      <c r="P62" s="10">
        <f t="shared" si="38"/>
        <v>0</v>
      </c>
      <c r="Q62" s="10">
        <f t="shared" si="38"/>
        <v>77</v>
      </c>
      <c r="R62" s="10">
        <f t="shared" si="38"/>
        <v>291</v>
      </c>
      <c r="S62" s="10"/>
      <c r="T62" s="12">
        <f t="shared" si="36"/>
        <v>0.39130434782608697</v>
      </c>
      <c r="U62" s="12">
        <f t="shared" si="37"/>
        <v>0.47826086956521741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Miguel Morales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0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44">INT(CS66/3)+MOD(CS66,3)/10</f>
        <v>0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0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Miguel Cruz</v>
      </c>
      <c r="B67" s="9">
        <f t="shared" si="39"/>
        <v>2</v>
      </c>
      <c r="C67" s="19">
        <v>1</v>
      </c>
      <c r="D67" s="19" t="s">
        <v>62</v>
      </c>
      <c r="E67" s="19">
        <v>1</v>
      </c>
      <c r="F67" s="19">
        <v>1</v>
      </c>
      <c r="G67" s="19">
        <v>3</v>
      </c>
      <c r="H67" s="19">
        <v>3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3</v>
      </c>
      <c r="CT67" s="9">
        <f t="shared" si="44"/>
        <v>1</v>
      </c>
      <c r="CU67" s="9">
        <f t="shared" si="45"/>
        <v>1</v>
      </c>
      <c r="CV67" s="9">
        <f t="shared" si="46"/>
        <v>3</v>
      </c>
      <c r="CW67" s="9">
        <f t="shared" si="47"/>
        <v>3</v>
      </c>
      <c r="CX67" s="14">
        <f t="shared" si="48"/>
        <v>9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Miguel Ortiz</v>
      </c>
      <c r="B68" s="9">
        <f t="shared" si="39"/>
        <v>3</v>
      </c>
      <c r="C68" s="19">
        <v>1</v>
      </c>
      <c r="D68" s="19" t="s">
        <v>62</v>
      </c>
      <c r="E68" s="19">
        <v>1</v>
      </c>
      <c r="F68" s="19">
        <v>2</v>
      </c>
      <c r="G68" s="19">
        <v>3</v>
      </c>
      <c r="H68" s="19">
        <v>3</v>
      </c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3</v>
      </c>
      <c r="CT68" s="9">
        <f t="shared" si="44"/>
        <v>1</v>
      </c>
      <c r="CU68" s="9">
        <f t="shared" si="45"/>
        <v>2</v>
      </c>
      <c r="CV68" s="9">
        <f t="shared" si="46"/>
        <v>3</v>
      </c>
      <c r="CW68" s="9">
        <f t="shared" si="47"/>
        <v>3</v>
      </c>
      <c r="CX68" s="14">
        <f t="shared" si="48"/>
        <v>18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Miguel Gutierrez</v>
      </c>
      <c r="B69" s="9">
        <f t="shared" si="39"/>
        <v>4</v>
      </c>
      <c r="C69" s="19">
        <v>1</v>
      </c>
      <c r="D69" s="19" t="s">
        <v>61</v>
      </c>
      <c r="E69" s="19">
        <v>1.2</v>
      </c>
      <c r="F69" s="19">
        <v>3</v>
      </c>
      <c r="G69" s="19">
        <v>4</v>
      </c>
      <c r="H69" s="19">
        <v>0</v>
      </c>
      <c r="I69" s="19">
        <v>1</v>
      </c>
      <c r="J69" s="19" t="s">
        <v>62</v>
      </c>
      <c r="K69" s="19">
        <v>2.1</v>
      </c>
      <c r="L69" s="19">
        <v>2</v>
      </c>
      <c r="M69" s="19">
        <v>4</v>
      </c>
      <c r="N69" s="19">
        <v>4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1</v>
      </c>
      <c r="CR69" s="9">
        <f t="shared" si="42"/>
        <v>1</v>
      </c>
      <c r="CS69" s="9">
        <f t="shared" si="43"/>
        <v>12</v>
      </c>
      <c r="CT69" s="9">
        <f t="shared" si="44"/>
        <v>4</v>
      </c>
      <c r="CU69" s="9">
        <f t="shared" si="45"/>
        <v>5</v>
      </c>
      <c r="CV69" s="9">
        <f t="shared" si="46"/>
        <v>8</v>
      </c>
      <c r="CW69" s="9">
        <f t="shared" si="47"/>
        <v>4</v>
      </c>
      <c r="CX69" s="14">
        <f t="shared" si="48"/>
        <v>11.25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Miguel Castillo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62</v>
      </c>
      <c r="K70" s="19">
        <v>1.1000000000000001</v>
      </c>
      <c r="L70" s="19">
        <v>1</v>
      </c>
      <c r="M70" s="19">
        <v>6</v>
      </c>
      <c r="N70" s="19">
        <v>0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4.0000000000000009</v>
      </c>
      <c r="CT70" s="9">
        <f t="shared" si="44"/>
        <v>1.1000000000000001</v>
      </c>
      <c r="CU70" s="9">
        <f t="shared" si="45"/>
        <v>1</v>
      </c>
      <c r="CV70" s="9">
        <f t="shared" si="46"/>
        <v>6</v>
      </c>
      <c r="CW70" s="9">
        <f t="shared" si="47"/>
        <v>0</v>
      </c>
      <c r="CX70" s="14">
        <f t="shared" si="48"/>
        <v>6.7499999999999982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Andres Garcia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0</v>
      </c>
      <c r="CQ71" s="9">
        <f t="shared" si="41"/>
        <v>0</v>
      </c>
      <c r="CR71" s="9">
        <f t="shared" si="42"/>
        <v>0</v>
      </c>
      <c r="CS71" s="9">
        <f t="shared" si="43"/>
        <v>0</v>
      </c>
      <c r="CT71" s="9">
        <f t="shared" si="44"/>
        <v>0</v>
      </c>
      <c r="CU71" s="9">
        <f t="shared" si="45"/>
        <v>0</v>
      </c>
      <c r="CV71" s="9">
        <f t="shared" si="46"/>
        <v>0</v>
      </c>
      <c r="CW71" s="9">
        <f t="shared" si="47"/>
        <v>0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Andres Rodriguez</v>
      </c>
      <c r="B72" s="9">
        <f t="shared" si="39"/>
        <v>7</v>
      </c>
      <c r="C72" s="19">
        <v>1</v>
      </c>
      <c r="D72" s="19" t="s">
        <v>61</v>
      </c>
      <c r="E72" s="19">
        <v>1.2</v>
      </c>
      <c r="F72" s="19">
        <v>2</v>
      </c>
      <c r="G72" s="19">
        <v>2</v>
      </c>
      <c r="H72" s="19">
        <v>3</v>
      </c>
      <c r="I72" s="19">
        <v>1</v>
      </c>
      <c r="J72" s="19" t="s">
        <v>61</v>
      </c>
      <c r="K72" s="19">
        <v>3</v>
      </c>
      <c r="L72" s="19">
        <v>4</v>
      </c>
      <c r="M72" s="19">
        <v>1</v>
      </c>
      <c r="N72" s="19">
        <v>5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2</v>
      </c>
      <c r="CQ72" s="9">
        <f t="shared" si="41"/>
        <v>0</v>
      </c>
      <c r="CR72" s="9">
        <f t="shared" si="42"/>
        <v>2</v>
      </c>
      <c r="CS72" s="9">
        <f t="shared" si="43"/>
        <v>14</v>
      </c>
      <c r="CT72" s="9">
        <f t="shared" si="44"/>
        <v>4.2</v>
      </c>
      <c r="CU72" s="9">
        <f t="shared" si="45"/>
        <v>6</v>
      </c>
      <c r="CV72" s="9">
        <f t="shared" si="46"/>
        <v>3</v>
      </c>
      <c r="CW72" s="9">
        <f t="shared" si="47"/>
        <v>8</v>
      </c>
      <c r="CX72" s="14">
        <f t="shared" si="48"/>
        <v>11.571428571428571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Andres Martinez</v>
      </c>
      <c r="B73" s="9">
        <f t="shared" si="39"/>
        <v>8</v>
      </c>
      <c r="C73" s="19">
        <v>1</v>
      </c>
      <c r="D73" s="19" t="s">
        <v>61</v>
      </c>
      <c r="E73" s="19">
        <v>1</v>
      </c>
      <c r="F73" s="19">
        <v>2</v>
      </c>
      <c r="G73" s="19">
        <v>3</v>
      </c>
      <c r="H73" s="19">
        <v>3</v>
      </c>
      <c r="I73" s="19">
        <v>1</v>
      </c>
      <c r="J73" s="19" t="s">
        <v>61</v>
      </c>
      <c r="K73" s="19">
        <v>2</v>
      </c>
      <c r="L73" s="19">
        <v>4</v>
      </c>
      <c r="M73" s="19">
        <v>5</v>
      </c>
      <c r="N73" s="19">
        <v>2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2</v>
      </c>
      <c r="CQ73" s="9">
        <f t="shared" si="41"/>
        <v>0</v>
      </c>
      <c r="CR73" s="9">
        <f t="shared" si="42"/>
        <v>2</v>
      </c>
      <c r="CS73" s="9">
        <f t="shared" si="43"/>
        <v>9</v>
      </c>
      <c r="CT73" s="9">
        <f t="shared" si="44"/>
        <v>3</v>
      </c>
      <c r="CU73" s="9">
        <f t="shared" si="45"/>
        <v>6</v>
      </c>
      <c r="CV73" s="9">
        <f t="shared" si="46"/>
        <v>8</v>
      </c>
      <c r="CW73" s="9">
        <f t="shared" si="47"/>
        <v>5</v>
      </c>
      <c r="CX73" s="14">
        <f t="shared" si="48"/>
        <v>18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Andres Hernandez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0</v>
      </c>
      <c r="CQ74" s="9">
        <f t="shared" si="41"/>
        <v>0</v>
      </c>
      <c r="CR74" s="9">
        <f t="shared" si="42"/>
        <v>0</v>
      </c>
      <c r="CS74" s="9">
        <f t="shared" si="43"/>
        <v>0</v>
      </c>
      <c r="CT74" s="9">
        <f t="shared" si="44"/>
        <v>0</v>
      </c>
      <c r="CU74" s="9">
        <f t="shared" si="45"/>
        <v>0</v>
      </c>
      <c r="CV74" s="9">
        <f t="shared" si="46"/>
        <v>0</v>
      </c>
      <c r="CW74" s="9">
        <f t="shared" si="47"/>
        <v>0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Andres Lopez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1</v>
      </c>
      <c r="J75" s="19" t="s">
        <v>61</v>
      </c>
      <c r="K75" s="19">
        <v>3</v>
      </c>
      <c r="L75" s="19">
        <v>1</v>
      </c>
      <c r="M75" s="19">
        <v>1</v>
      </c>
      <c r="N75" s="19">
        <v>0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0</v>
      </c>
      <c r="CR75" s="9">
        <f t="shared" si="42"/>
        <v>1</v>
      </c>
      <c r="CS75" s="9">
        <f t="shared" si="43"/>
        <v>9</v>
      </c>
      <c r="CT75" s="9">
        <f t="shared" si="44"/>
        <v>3</v>
      </c>
      <c r="CU75" s="9">
        <f t="shared" si="45"/>
        <v>1</v>
      </c>
      <c r="CV75" s="9">
        <f t="shared" si="46"/>
        <v>1</v>
      </c>
      <c r="CW75" s="9">
        <f t="shared" si="47"/>
        <v>0</v>
      </c>
      <c r="CX75" s="14">
        <f t="shared" si="48"/>
        <v>3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Andres Gonzalez</v>
      </c>
      <c r="B76" s="9">
        <f t="shared" si="39"/>
        <v>11</v>
      </c>
      <c r="C76" s="19">
        <v>1</v>
      </c>
      <c r="D76" s="19" t="s">
        <v>62</v>
      </c>
      <c r="E76" s="19">
        <v>2.1</v>
      </c>
      <c r="F76" s="19">
        <v>2</v>
      </c>
      <c r="G76" s="19">
        <v>6</v>
      </c>
      <c r="H76" s="19">
        <v>2</v>
      </c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1</v>
      </c>
      <c r="CR76" s="9">
        <f t="shared" si="42"/>
        <v>0</v>
      </c>
      <c r="CS76" s="9">
        <f t="shared" si="43"/>
        <v>7.0000000000000009</v>
      </c>
      <c r="CT76" s="9">
        <f t="shared" si="44"/>
        <v>2.1</v>
      </c>
      <c r="CU76" s="9">
        <f t="shared" si="45"/>
        <v>2</v>
      </c>
      <c r="CV76" s="9">
        <f t="shared" si="46"/>
        <v>6</v>
      </c>
      <c r="CW76" s="9">
        <f t="shared" si="47"/>
        <v>2</v>
      </c>
      <c r="CX76" s="14">
        <f t="shared" si="48"/>
        <v>7.7142857142857135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Andres Perez</v>
      </c>
      <c r="B77" s="9">
        <f t="shared" si="39"/>
        <v>12</v>
      </c>
      <c r="C77" s="19">
        <v>1</v>
      </c>
      <c r="D77" s="19" t="s">
        <v>62</v>
      </c>
      <c r="E77" s="19">
        <v>2.2000000000000002</v>
      </c>
      <c r="F77" s="19">
        <v>3</v>
      </c>
      <c r="G77" s="19">
        <v>1</v>
      </c>
      <c r="H77" s="19">
        <v>5</v>
      </c>
      <c r="I77" s="19">
        <v>1</v>
      </c>
      <c r="J77" s="19" t="s">
        <v>62</v>
      </c>
      <c r="K77" s="19">
        <v>2.2000000000000002</v>
      </c>
      <c r="L77" s="19">
        <v>1</v>
      </c>
      <c r="M77" s="19">
        <v>2</v>
      </c>
      <c r="N77" s="19">
        <v>2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2</v>
      </c>
      <c r="CQ77" s="9">
        <f t="shared" si="41"/>
        <v>2</v>
      </c>
      <c r="CR77" s="9">
        <f t="shared" si="42"/>
        <v>0</v>
      </c>
      <c r="CS77" s="9">
        <f t="shared" si="43"/>
        <v>16.000000000000004</v>
      </c>
      <c r="CT77" s="9">
        <f t="shared" si="44"/>
        <v>5.1000000000000005</v>
      </c>
      <c r="CU77" s="9">
        <f t="shared" si="45"/>
        <v>4</v>
      </c>
      <c r="CV77" s="9">
        <f t="shared" si="46"/>
        <v>3</v>
      </c>
      <c r="CW77" s="9">
        <f t="shared" si="47"/>
        <v>7</v>
      </c>
      <c r="CX77" s="14">
        <f t="shared" si="48"/>
        <v>6.7499999999999982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Andres Sanchez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Andres Ramirez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Andres Torres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1</v>
      </c>
      <c r="J80" s="19" t="s">
        <v>61</v>
      </c>
      <c r="K80" s="19">
        <v>1.2</v>
      </c>
      <c r="L80" s="19">
        <v>2</v>
      </c>
      <c r="M80" s="19">
        <v>4</v>
      </c>
      <c r="N80" s="19">
        <v>2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5</v>
      </c>
      <c r="CT80" s="9">
        <f t="shared" si="44"/>
        <v>1.2</v>
      </c>
      <c r="CU80" s="9">
        <f t="shared" si="45"/>
        <v>2</v>
      </c>
      <c r="CV80" s="9">
        <f t="shared" si="46"/>
        <v>4</v>
      </c>
      <c r="CW80" s="9">
        <f t="shared" si="47"/>
        <v>2</v>
      </c>
      <c r="CX80" s="14">
        <f t="shared" si="48"/>
        <v>10.8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Andres Flores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61</v>
      </c>
      <c r="K81" s="19">
        <v>3</v>
      </c>
      <c r="L81" s="19">
        <v>0</v>
      </c>
      <c r="M81" s="19">
        <v>2</v>
      </c>
      <c r="N81" s="19">
        <v>0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9</v>
      </c>
      <c r="CT81" s="9">
        <f t="shared" si="44"/>
        <v>3</v>
      </c>
      <c r="CU81" s="9">
        <f t="shared" si="45"/>
        <v>0</v>
      </c>
      <c r="CV81" s="9">
        <f t="shared" si="46"/>
        <v>2</v>
      </c>
      <c r="CW81" s="9">
        <f t="shared" si="47"/>
        <v>0</v>
      </c>
      <c r="CX81" s="14">
        <f t="shared" si="48"/>
        <v>0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Andres Rivera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0</v>
      </c>
      <c r="CQ82" s="9">
        <f t="shared" si="41"/>
        <v>0</v>
      </c>
      <c r="CR82" s="9">
        <f t="shared" si="42"/>
        <v>0</v>
      </c>
      <c r="CS82" s="9">
        <f t="shared" si="43"/>
        <v>0</v>
      </c>
      <c r="CT82" s="9">
        <f t="shared" si="44"/>
        <v>0</v>
      </c>
      <c r="CU82" s="9">
        <f t="shared" si="45"/>
        <v>0</v>
      </c>
      <c r="CV82" s="9">
        <f t="shared" si="46"/>
        <v>0</v>
      </c>
      <c r="CW82" s="9">
        <f t="shared" si="47"/>
        <v>0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Andres Gomez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0</v>
      </c>
      <c r="CQ83" s="9">
        <f t="shared" si="41"/>
        <v>0</v>
      </c>
      <c r="CR83" s="9">
        <f t="shared" si="42"/>
        <v>0</v>
      </c>
      <c r="CS83" s="9">
        <f t="shared" si="43"/>
        <v>0</v>
      </c>
      <c r="CT83" s="9">
        <f t="shared" si="44"/>
        <v>0</v>
      </c>
      <c r="CU83" s="9">
        <f t="shared" si="45"/>
        <v>0</v>
      </c>
      <c r="CV83" s="9">
        <f t="shared" si="46"/>
        <v>0</v>
      </c>
      <c r="CW83" s="9">
        <f t="shared" si="47"/>
        <v>0</v>
      </c>
      <c r="CX83" s="14">
        <f t="shared" si="48"/>
        <v>0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Andres Diaz</v>
      </c>
      <c r="B84" s="9">
        <f t="shared" si="39"/>
        <v>19</v>
      </c>
      <c r="C84" s="19">
        <v>1</v>
      </c>
      <c r="D84" s="19" t="s">
        <v>62</v>
      </c>
      <c r="E84" s="19">
        <v>1.1000000000000001</v>
      </c>
      <c r="F84" s="19">
        <v>4</v>
      </c>
      <c r="G84" s="19">
        <v>2</v>
      </c>
      <c r="H84" s="19">
        <v>2</v>
      </c>
      <c r="I84" s="19">
        <v>1</v>
      </c>
      <c r="J84" s="19" t="s">
        <v>61</v>
      </c>
      <c r="K84" s="19">
        <v>1.2</v>
      </c>
      <c r="L84" s="19">
        <v>0</v>
      </c>
      <c r="M84" s="19">
        <v>4</v>
      </c>
      <c r="N84" s="19">
        <v>0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2</v>
      </c>
      <c r="CQ84" s="9">
        <f t="shared" si="41"/>
        <v>1</v>
      </c>
      <c r="CR84" s="9">
        <f t="shared" si="42"/>
        <v>1</v>
      </c>
      <c r="CS84" s="9">
        <f t="shared" si="43"/>
        <v>9</v>
      </c>
      <c r="CT84" s="9">
        <f t="shared" si="44"/>
        <v>3</v>
      </c>
      <c r="CU84" s="9">
        <f t="shared" si="45"/>
        <v>4</v>
      </c>
      <c r="CV84" s="9">
        <f t="shared" si="46"/>
        <v>6</v>
      </c>
      <c r="CW84" s="9">
        <f t="shared" si="47"/>
        <v>2</v>
      </c>
      <c r="CX84" s="14">
        <f t="shared" si="48"/>
        <v>12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Andres Reyes</v>
      </c>
      <c r="B85" s="9">
        <f t="shared" si="39"/>
        <v>20</v>
      </c>
      <c r="C85" s="19">
        <v>1</v>
      </c>
      <c r="D85" s="19" t="s">
        <v>62</v>
      </c>
      <c r="E85" s="19">
        <v>3</v>
      </c>
      <c r="F85" s="19">
        <v>2</v>
      </c>
      <c r="G85" s="19">
        <v>1</v>
      </c>
      <c r="H85" s="19">
        <v>1</v>
      </c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9</v>
      </c>
      <c r="CT85" s="9">
        <f t="shared" si="44"/>
        <v>3</v>
      </c>
      <c r="CU85" s="9">
        <f t="shared" si="45"/>
        <v>2</v>
      </c>
      <c r="CV85" s="9">
        <f t="shared" si="46"/>
        <v>1</v>
      </c>
      <c r="CW85" s="9">
        <f t="shared" si="47"/>
        <v>1</v>
      </c>
      <c r="CX85" s="14">
        <f t="shared" si="48"/>
        <v>6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Andres Morales</v>
      </c>
      <c r="B86" s="9">
        <f t="shared" si="39"/>
        <v>21</v>
      </c>
      <c r="C86" s="19">
        <v>1</v>
      </c>
      <c r="D86" s="19" t="s">
        <v>62</v>
      </c>
      <c r="E86" s="19">
        <v>1.1000000000000001</v>
      </c>
      <c r="F86" s="19">
        <v>4</v>
      </c>
      <c r="G86" s="19">
        <v>4</v>
      </c>
      <c r="H86" s="19">
        <v>3</v>
      </c>
      <c r="I86" s="19">
        <v>1</v>
      </c>
      <c r="J86" s="19" t="s">
        <v>62</v>
      </c>
      <c r="K86" s="19">
        <v>2</v>
      </c>
      <c r="L86" s="19">
        <v>0</v>
      </c>
      <c r="M86" s="19">
        <v>2</v>
      </c>
      <c r="N86" s="19">
        <v>1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2</v>
      </c>
      <c r="CR86" s="9">
        <f t="shared" si="42"/>
        <v>0</v>
      </c>
      <c r="CS86" s="9">
        <f t="shared" si="43"/>
        <v>10</v>
      </c>
      <c r="CT86" s="9">
        <f t="shared" si="44"/>
        <v>3.1</v>
      </c>
      <c r="CU86" s="9">
        <f t="shared" si="45"/>
        <v>4</v>
      </c>
      <c r="CV86" s="9">
        <f t="shared" si="46"/>
        <v>6</v>
      </c>
      <c r="CW86" s="9">
        <f t="shared" si="47"/>
        <v>4</v>
      </c>
      <c r="CX86" s="14">
        <f t="shared" si="48"/>
        <v>10.8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Andres Cruz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1</v>
      </c>
      <c r="J87" s="19" t="s">
        <v>62</v>
      </c>
      <c r="K87" s="19">
        <v>1.1000000000000001</v>
      </c>
      <c r="L87" s="19">
        <v>0</v>
      </c>
      <c r="M87" s="19">
        <v>4</v>
      </c>
      <c r="N87" s="19">
        <v>5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4.0000000000000009</v>
      </c>
      <c r="CT87" s="9">
        <f t="shared" si="44"/>
        <v>1.1000000000000001</v>
      </c>
      <c r="CU87" s="9">
        <f t="shared" si="45"/>
        <v>0</v>
      </c>
      <c r="CV87" s="9">
        <f t="shared" si="46"/>
        <v>4</v>
      </c>
      <c r="CW87" s="9">
        <f t="shared" si="47"/>
        <v>5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Andres Ortiz</v>
      </c>
      <c r="B88" s="9">
        <f t="shared" si="39"/>
        <v>23</v>
      </c>
      <c r="C88" s="19">
        <v>0</v>
      </c>
      <c r="D88" s="19"/>
      <c r="E88" s="19"/>
      <c r="F88" s="19"/>
      <c r="G88" s="19"/>
      <c r="H88" s="19"/>
      <c r="I88" s="19">
        <v>1</v>
      </c>
      <c r="J88" s="19" t="s">
        <v>62</v>
      </c>
      <c r="K88" s="19">
        <v>2.2000000000000002</v>
      </c>
      <c r="L88" s="19">
        <v>1</v>
      </c>
      <c r="M88" s="19">
        <v>2</v>
      </c>
      <c r="N88" s="19">
        <v>5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8.0000000000000018</v>
      </c>
      <c r="CT88" s="9">
        <f t="shared" si="44"/>
        <v>2.2000000000000002</v>
      </c>
      <c r="CU88" s="9">
        <f t="shared" si="45"/>
        <v>1</v>
      </c>
      <c r="CV88" s="9">
        <f t="shared" si="46"/>
        <v>2</v>
      </c>
      <c r="CW88" s="9">
        <f t="shared" si="47"/>
        <v>5</v>
      </c>
      <c r="CX88" s="14">
        <f t="shared" si="48"/>
        <v>3.3749999999999991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Andres Gutierrez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Andres Castillo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61</v>
      </c>
      <c r="K90" s="19">
        <v>2.2000000000000002</v>
      </c>
      <c r="L90" s="19">
        <v>1</v>
      </c>
      <c r="M90" s="19">
        <v>3</v>
      </c>
      <c r="N90" s="19">
        <v>3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8.0000000000000018</v>
      </c>
      <c r="CT90" s="9">
        <f t="shared" si="44"/>
        <v>2.2000000000000002</v>
      </c>
      <c r="CU90" s="9">
        <f t="shared" si="45"/>
        <v>1</v>
      </c>
      <c r="CV90" s="9">
        <f t="shared" si="46"/>
        <v>3</v>
      </c>
      <c r="CW90" s="9">
        <f t="shared" si="47"/>
        <v>3</v>
      </c>
      <c r="CX90" s="14">
        <f t="shared" si="48"/>
        <v>3.3749999999999991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23</v>
      </c>
      <c r="CQ91" s="10">
        <f t="shared" si="49"/>
        <v>13</v>
      </c>
      <c r="CR91" s="10">
        <f t="shared" si="49"/>
        <v>10</v>
      </c>
      <c r="CS91" s="10">
        <f t="shared" si="49"/>
        <v>139</v>
      </c>
      <c r="CT91" s="10">
        <f t="shared" si="49"/>
        <v>43.300000000000011</v>
      </c>
      <c r="CU91" s="10">
        <f t="shared" si="49"/>
        <v>42</v>
      </c>
      <c r="CV91" s="10">
        <f t="shared" si="49"/>
        <v>69</v>
      </c>
      <c r="CW91" s="10">
        <f t="shared" si="49"/>
        <v>54</v>
      </c>
      <c r="CX91" s="10">
        <f t="shared" si="49"/>
        <v>138.38571428571427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5</v>
      </c>
      <c r="D96" s="19">
        <v>3</v>
      </c>
    </row>
    <row r="97" spans="1:7" x14ac:dyDescent="0.3">
      <c r="A97" s="9">
        <v>2</v>
      </c>
      <c r="B97" s="19" t="s">
        <v>61</v>
      </c>
      <c r="C97" s="19">
        <v>4</v>
      </c>
      <c r="D97" s="19">
        <v>4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9</v>
      </c>
      <c r="G111" s="10">
        <f>SUM(D96:D110)</f>
        <v>7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147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148</v>
      </c>
      <c r="B8" s="19">
        <v>1</v>
      </c>
      <c r="C8" s="19">
        <v>4</v>
      </c>
      <c r="D8" s="19">
        <v>1</v>
      </c>
      <c r="E8" s="19">
        <v>2</v>
      </c>
      <c r="F8" s="19">
        <v>0</v>
      </c>
      <c r="G8" s="19">
        <v>0</v>
      </c>
      <c r="H8" s="19">
        <v>0</v>
      </c>
      <c r="I8" s="19">
        <v>0</v>
      </c>
      <c r="J8" s="19">
        <v>2</v>
      </c>
      <c r="K8" s="19">
        <v>0</v>
      </c>
      <c r="L8" s="19">
        <v>1</v>
      </c>
      <c r="M8" s="19">
        <v>1</v>
      </c>
      <c r="N8" s="19">
        <v>1</v>
      </c>
      <c r="O8" s="19">
        <v>1</v>
      </c>
      <c r="P8" s="19">
        <v>0</v>
      </c>
      <c r="Q8" s="9">
        <f t="shared" ref="Q8:Q32" si="0">(E8-(F8+G8+H8))+(F8*2)+(G8*3)+(H8*4)</f>
        <v>2</v>
      </c>
      <c r="R8" s="9">
        <f t="shared" ref="R8:R32" si="1">C8+K8+M8+N8+O8+P8</f>
        <v>7</v>
      </c>
      <c r="S8" s="9"/>
      <c r="T8" s="19">
        <v>2</v>
      </c>
      <c r="U8" s="19">
        <v>1</v>
      </c>
      <c r="V8" s="19">
        <v>0</v>
      </c>
      <c r="W8" s="19">
        <v>0</v>
      </c>
      <c r="X8" s="19">
        <v>0</v>
      </c>
      <c r="Y8" s="19">
        <v>0</v>
      </c>
      <c r="Z8" s="19">
        <v>1</v>
      </c>
      <c r="AA8" s="19">
        <v>1</v>
      </c>
      <c r="AB8" s="19">
        <v>1</v>
      </c>
      <c r="AC8" s="19">
        <v>1</v>
      </c>
      <c r="AD8" s="19">
        <v>0</v>
      </c>
      <c r="AE8" s="19">
        <v>0</v>
      </c>
      <c r="AF8" s="19">
        <v>1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4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149</v>
      </c>
      <c r="B9" s="19">
        <v>2</v>
      </c>
      <c r="C9" s="19">
        <v>3</v>
      </c>
      <c r="D9" s="19">
        <v>0</v>
      </c>
      <c r="E9" s="19">
        <v>2</v>
      </c>
      <c r="F9" s="19">
        <v>0</v>
      </c>
      <c r="G9" s="19">
        <v>0</v>
      </c>
      <c r="H9" s="19">
        <v>0</v>
      </c>
      <c r="I9" s="19">
        <v>2</v>
      </c>
      <c r="J9" s="19">
        <v>2</v>
      </c>
      <c r="K9" s="19">
        <v>0</v>
      </c>
      <c r="L9" s="19">
        <v>1</v>
      </c>
      <c r="M9" s="19">
        <v>1</v>
      </c>
      <c r="N9" s="19">
        <v>1</v>
      </c>
      <c r="O9" s="19">
        <v>1</v>
      </c>
      <c r="P9" s="19">
        <v>0</v>
      </c>
      <c r="Q9" s="9">
        <f t="shared" si="0"/>
        <v>2</v>
      </c>
      <c r="R9" s="9">
        <f t="shared" si="1"/>
        <v>6</v>
      </c>
      <c r="S9" s="9"/>
      <c r="T9" s="19">
        <v>4</v>
      </c>
      <c r="U9" s="19">
        <v>3</v>
      </c>
      <c r="V9" s="19">
        <v>3</v>
      </c>
      <c r="W9" s="19">
        <v>0</v>
      </c>
      <c r="X9" s="19">
        <v>1</v>
      </c>
      <c r="Y9" s="19">
        <v>0</v>
      </c>
      <c r="Z9" s="19">
        <v>2</v>
      </c>
      <c r="AA9" s="19">
        <v>2</v>
      </c>
      <c r="AB9" s="19">
        <v>0</v>
      </c>
      <c r="AC9" s="19">
        <v>1</v>
      </c>
      <c r="AD9" s="19">
        <v>1</v>
      </c>
      <c r="AE9" s="19">
        <v>0</v>
      </c>
      <c r="AF9" s="19">
        <v>0</v>
      </c>
      <c r="AG9" s="19">
        <v>0</v>
      </c>
      <c r="AH9" s="9">
        <f t="shared" si="2"/>
        <v>5</v>
      </c>
      <c r="AI9" s="9">
        <f t="shared" si="3"/>
        <v>5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150</v>
      </c>
      <c r="B10" s="19">
        <v>3</v>
      </c>
      <c r="C10" s="19">
        <v>4</v>
      </c>
      <c r="D10" s="19">
        <v>1</v>
      </c>
      <c r="E10" s="19">
        <v>0</v>
      </c>
      <c r="F10" s="19">
        <v>0</v>
      </c>
      <c r="G10" s="19">
        <v>0</v>
      </c>
      <c r="H10" s="19">
        <v>0</v>
      </c>
      <c r="I10" s="19">
        <v>1</v>
      </c>
      <c r="J10" s="19">
        <v>1</v>
      </c>
      <c r="K10" s="19">
        <v>1</v>
      </c>
      <c r="L10" s="19">
        <v>1</v>
      </c>
      <c r="M10" s="19">
        <v>0</v>
      </c>
      <c r="N10" s="19">
        <v>0</v>
      </c>
      <c r="O10" s="19">
        <v>0</v>
      </c>
      <c r="P10" s="19">
        <v>0</v>
      </c>
      <c r="Q10" s="9">
        <f t="shared" si="0"/>
        <v>0</v>
      </c>
      <c r="R10" s="9">
        <f t="shared" si="1"/>
        <v>5</v>
      </c>
      <c r="S10" s="9"/>
      <c r="T10" s="19">
        <v>3</v>
      </c>
      <c r="U10" s="19">
        <v>2</v>
      </c>
      <c r="V10" s="19">
        <v>1</v>
      </c>
      <c r="W10" s="19">
        <v>0</v>
      </c>
      <c r="X10" s="19">
        <v>0</v>
      </c>
      <c r="Y10" s="19">
        <v>0</v>
      </c>
      <c r="Z10" s="19">
        <v>1</v>
      </c>
      <c r="AA10" s="19">
        <v>2</v>
      </c>
      <c r="AB10" s="19">
        <v>1</v>
      </c>
      <c r="AC10" s="19">
        <v>0</v>
      </c>
      <c r="AD10" s="19">
        <v>1</v>
      </c>
      <c r="AE10" s="19">
        <v>0</v>
      </c>
      <c r="AF10" s="19">
        <v>0</v>
      </c>
      <c r="AG10" s="19">
        <v>0</v>
      </c>
      <c r="AH10" s="9">
        <f t="shared" si="2"/>
        <v>1</v>
      </c>
      <c r="AI10" s="9">
        <f t="shared" si="3"/>
        <v>5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151</v>
      </c>
      <c r="B11" s="19">
        <v>4</v>
      </c>
      <c r="C11" s="19">
        <v>3</v>
      </c>
      <c r="D11" s="19">
        <v>0</v>
      </c>
      <c r="E11" s="19">
        <v>1</v>
      </c>
      <c r="F11" s="19">
        <v>0</v>
      </c>
      <c r="G11" s="19">
        <v>0</v>
      </c>
      <c r="H11" s="19">
        <v>0</v>
      </c>
      <c r="I11" s="19">
        <v>0</v>
      </c>
      <c r="J11" s="19">
        <v>1</v>
      </c>
      <c r="K11" s="19">
        <v>0</v>
      </c>
      <c r="L11" s="19">
        <v>0</v>
      </c>
      <c r="M11" s="19">
        <v>1</v>
      </c>
      <c r="N11" s="19">
        <v>0</v>
      </c>
      <c r="O11" s="19">
        <v>1</v>
      </c>
      <c r="P11" s="19">
        <v>0</v>
      </c>
      <c r="Q11" s="9">
        <f t="shared" si="0"/>
        <v>1</v>
      </c>
      <c r="R11" s="9">
        <f t="shared" si="1"/>
        <v>5</v>
      </c>
      <c r="S11" s="9"/>
      <c r="T11" s="19">
        <v>4</v>
      </c>
      <c r="U11" s="19">
        <v>3</v>
      </c>
      <c r="V11" s="19">
        <v>3</v>
      </c>
      <c r="W11" s="19">
        <v>0</v>
      </c>
      <c r="X11" s="19">
        <v>0</v>
      </c>
      <c r="Y11" s="19">
        <v>0</v>
      </c>
      <c r="Z11" s="19">
        <v>4</v>
      </c>
      <c r="AA11" s="19">
        <v>0</v>
      </c>
      <c r="AB11" s="19">
        <v>2</v>
      </c>
      <c r="AC11" s="19">
        <v>1</v>
      </c>
      <c r="AD11" s="19">
        <v>0</v>
      </c>
      <c r="AE11" s="19">
        <v>0</v>
      </c>
      <c r="AF11" s="19">
        <v>0</v>
      </c>
      <c r="AG11" s="19">
        <v>0</v>
      </c>
      <c r="AH11" s="9">
        <f t="shared" si="2"/>
        <v>3</v>
      </c>
      <c r="AI11" s="9">
        <f t="shared" si="3"/>
        <v>6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152</v>
      </c>
      <c r="B12" s="19">
        <v>5</v>
      </c>
      <c r="C12" s="19">
        <v>5</v>
      </c>
      <c r="D12" s="19">
        <v>4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2</v>
      </c>
      <c r="K12" s="19">
        <v>1</v>
      </c>
      <c r="L12" s="19">
        <v>1</v>
      </c>
      <c r="M12" s="19">
        <v>1</v>
      </c>
      <c r="N12" s="19">
        <v>0</v>
      </c>
      <c r="O12" s="19">
        <v>0</v>
      </c>
      <c r="P12" s="19">
        <v>0</v>
      </c>
      <c r="Q12" s="9">
        <f t="shared" si="0"/>
        <v>0</v>
      </c>
      <c r="R12" s="9">
        <f t="shared" si="1"/>
        <v>7</v>
      </c>
      <c r="S12" s="9"/>
      <c r="T12" s="19">
        <v>2</v>
      </c>
      <c r="U12" s="19">
        <v>2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1</v>
      </c>
      <c r="AE12" s="19">
        <v>0</v>
      </c>
      <c r="AF12" s="19">
        <v>0</v>
      </c>
      <c r="AG12" s="19">
        <v>0</v>
      </c>
      <c r="AH12" s="9">
        <f t="shared" si="2"/>
        <v>0</v>
      </c>
      <c r="AI12" s="9">
        <f t="shared" si="3"/>
        <v>3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153</v>
      </c>
      <c r="B13" s="19">
        <v>6</v>
      </c>
      <c r="C13" s="19">
        <v>3</v>
      </c>
      <c r="D13" s="19">
        <v>1</v>
      </c>
      <c r="E13" s="19">
        <v>1</v>
      </c>
      <c r="F13" s="19">
        <v>1</v>
      </c>
      <c r="G13" s="19">
        <v>0</v>
      </c>
      <c r="H13" s="19">
        <v>0</v>
      </c>
      <c r="I13" s="19">
        <v>1</v>
      </c>
      <c r="J13" s="19">
        <v>1</v>
      </c>
      <c r="K13" s="19">
        <v>2</v>
      </c>
      <c r="L13" s="19">
        <v>0</v>
      </c>
      <c r="M13" s="19">
        <v>0</v>
      </c>
      <c r="N13" s="19">
        <v>1</v>
      </c>
      <c r="O13" s="19">
        <v>0</v>
      </c>
      <c r="P13" s="19">
        <v>0</v>
      </c>
      <c r="Q13" s="9">
        <f t="shared" si="0"/>
        <v>2</v>
      </c>
      <c r="R13" s="9">
        <f t="shared" si="1"/>
        <v>6</v>
      </c>
      <c r="S13" s="9"/>
      <c r="T13" s="19">
        <v>4</v>
      </c>
      <c r="U13" s="19">
        <v>1</v>
      </c>
      <c r="V13" s="19">
        <v>1</v>
      </c>
      <c r="W13" s="19">
        <v>1</v>
      </c>
      <c r="X13" s="19">
        <v>0</v>
      </c>
      <c r="Y13" s="19">
        <v>0</v>
      </c>
      <c r="Z13" s="19">
        <v>2</v>
      </c>
      <c r="AA13" s="19">
        <v>1</v>
      </c>
      <c r="AB13" s="19">
        <v>0</v>
      </c>
      <c r="AC13" s="19">
        <v>0</v>
      </c>
      <c r="AD13" s="19">
        <v>0</v>
      </c>
      <c r="AE13" s="19">
        <v>1</v>
      </c>
      <c r="AF13" s="19">
        <v>0</v>
      </c>
      <c r="AG13" s="19">
        <v>0</v>
      </c>
      <c r="AH13" s="9">
        <f t="shared" si="2"/>
        <v>2</v>
      </c>
      <c r="AI13" s="9">
        <f t="shared" si="3"/>
        <v>5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154</v>
      </c>
      <c r="B14" s="19">
        <v>7</v>
      </c>
      <c r="C14" s="19">
        <v>2</v>
      </c>
      <c r="D14" s="19">
        <v>2</v>
      </c>
      <c r="E14" s="19">
        <v>1</v>
      </c>
      <c r="F14" s="19">
        <v>0</v>
      </c>
      <c r="G14" s="19">
        <v>0</v>
      </c>
      <c r="H14" s="19">
        <v>0</v>
      </c>
      <c r="I14" s="19">
        <v>0</v>
      </c>
      <c r="J14" s="19">
        <v>1</v>
      </c>
      <c r="K14" s="19">
        <v>2</v>
      </c>
      <c r="L14" s="19">
        <v>1</v>
      </c>
      <c r="M14" s="19">
        <v>0</v>
      </c>
      <c r="N14" s="19">
        <v>1</v>
      </c>
      <c r="O14" s="19">
        <v>1</v>
      </c>
      <c r="P14" s="19">
        <v>0</v>
      </c>
      <c r="Q14" s="9">
        <f t="shared" si="0"/>
        <v>1</v>
      </c>
      <c r="R14" s="9">
        <f t="shared" si="1"/>
        <v>6</v>
      </c>
      <c r="S14" s="9"/>
      <c r="T14" s="19">
        <v>2</v>
      </c>
      <c r="U14" s="19">
        <v>1</v>
      </c>
      <c r="V14" s="19">
        <v>0</v>
      </c>
      <c r="W14" s="19">
        <v>0</v>
      </c>
      <c r="X14" s="19">
        <v>0</v>
      </c>
      <c r="Y14" s="19">
        <v>0</v>
      </c>
      <c r="Z14" s="19">
        <v>1</v>
      </c>
      <c r="AA14" s="19">
        <v>2</v>
      </c>
      <c r="AB14" s="19">
        <v>0</v>
      </c>
      <c r="AC14" s="19">
        <v>1</v>
      </c>
      <c r="AD14" s="19">
        <v>0</v>
      </c>
      <c r="AE14" s="19">
        <v>1</v>
      </c>
      <c r="AF14" s="19">
        <v>1</v>
      </c>
      <c r="AG14" s="19">
        <v>0</v>
      </c>
      <c r="AH14" s="9">
        <f t="shared" si="2"/>
        <v>0</v>
      </c>
      <c r="AI14" s="9">
        <f t="shared" si="3"/>
        <v>4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155</v>
      </c>
      <c r="B15" s="19">
        <v>8</v>
      </c>
      <c r="C15" s="19">
        <v>4</v>
      </c>
      <c r="D15" s="19">
        <v>3</v>
      </c>
      <c r="E15" s="19">
        <v>0</v>
      </c>
      <c r="F15" s="19">
        <v>0</v>
      </c>
      <c r="G15" s="19">
        <v>0</v>
      </c>
      <c r="H15" s="19">
        <v>0</v>
      </c>
      <c r="I15" s="19">
        <v>1</v>
      </c>
      <c r="J15" s="19">
        <v>2</v>
      </c>
      <c r="K15" s="19">
        <v>2</v>
      </c>
      <c r="L15" s="19">
        <v>1</v>
      </c>
      <c r="M15" s="19">
        <v>0</v>
      </c>
      <c r="N15" s="19">
        <v>1</v>
      </c>
      <c r="O15" s="19">
        <v>1</v>
      </c>
      <c r="P15" s="19">
        <v>0</v>
      </c>
      <c r="Q15" s="9">
        <f t="shared" si="0"/>
        <v>0</v>
      </c>
      <c r="R15" s="9">
        <f t="shared" si="1"/>
        <v>8</v>
      </c>
      <c r="S15" s="9"/>
      <c r="T15" s="19">
        <v>2</v>
      </c>
      <c r="U15" s="19">
        <v>2</v>
      </c>
      <c r="V15" s="19">
        <v>1</v>
      </c>
      <c r="W15" s="19">
        <v>0</v>
      </c>
      <c r="X15" s="19">
        <v>0</v>
      </c>
      <c r="Y15" s="19">
        <v>1</v>
      </c>
      <c r="Z15" s="19">
        <v>1</v>
      </c>
      <c r="AA15" s="19">
        <v>2</v>
      </c>
      <c r="AB15" s="19">
        <v>2</v>
      </c>
      <c r="AC15" s="19">
        <v>1</v>
      </c>
      <c r="AD15" s="19">
        <v>1</v>
      </c>
      <c r="AE15" s="19">
        <v>1</v>
      </c>
      <c r="AF15" s="19">
        <v>0</v>
      </c>
      <c r="AG15" s="19">
        <v>0</v>
      </c>
      <c r="AH15" s="9">
        <f t="shared" si="2"/>
        <v>4</v>
      </c>
      <c r="AI15" s="9">
        <f t="shared" si="3"/>
        <v>6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156</v>
      </c>
      <c r="B16" s="19">
        <v>9</v>
      </c>
      <c r="C16" s="19">
        <v>3</v>
      </c>
      <c r="D16" s="19">
        <v>2</v>
      </c>
      <c r="E16" s="19">
        <v>1</v>
      </c>
      <c r="F16" s="19">
        <v>0</v>
      </c>
      <c r="G16" s="19">
        <v>0</v>
      </c>
      <c r="H16" s="19">
        <v>1</v>
      </c>
      <c r="I16" s="19">
        <v>0</v>
      </c>
      <c r="J16" s="19">
        <v>2</v>
      </c>
      <c r="K16" s="19">
        <v>2</v>
      </c>
      <c r="L16" s="19">
        <v>1</v>
      </c>
      <c r="M16" s="19">
        <v>1</v>
      </c>
      <c r="N16" s="19">
        <v>0</v>
      </c>
      <c r="O16" s="19">
        <v>0</v>
      </c>
      <c r="P16" s="19">
        <v>0</v>
      </c>
      <c r="Q16" s="9">
        <f t="shared" si="0"/>
        <v>4</v>
      </c>
      <c r="R16" s="9">
        <f t="shared" si="1"/>
        <v>6</v>
      </c>
      <c r="S16" s="9"/>
      <c r="T16" s="19">
        <v>5</v>
      </c>
      <c r="U16" s="19">
        <v>3</v>
      </c>
      <c r="V16" s="19">
        <v>3</v>
      </c>
      <c r="W16" s="19">
        <v>0</v>
      </c>
      <c r="X16" s="19">
        <v>0</v>
      </c>
      <c r="Y16" s="19">
        <v>0</v>
      </c>
      <c r="Z16" s="19">
        <v>1</v>
      </c>
      <c r="AA16" s="19">
        <v>2</v>
      </c>
      <c r="AB16" s="19">
        <v>1</v>
      </c>
      <c r="AC16" s="19">
        <v>1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3</v>
      </c>
      <c r="AI16" s="9">
        <f t="shared" si="3"/>
        <v>6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157</v>
      </c>
      <c r="B17" s="19">
        <v>10</v>
      </c>
      <c r="C17" s="19">
        <v>5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1</v>
      </c>
      <c r="J17" s="19">
        <v>2</v>
      </c>
      <c r="K17" s="19">
        <v>0</v>
      </c>
      <c r="L17" s="19">
        <v>1</v>
      </c>
      <c r="M17" s="19">
        <v>1</v>
      </c>
      <c r="N17" s="19">
        <v>1</v>
      </c>
      <c r="O17" s="19">
        <v>1</v>
      </c>
      <c r="P17" s="19">
        <v>0</v>
      </c>
      <c r="Q17" s="9">
        <f t="shared" si="0"/>
        <v>0</v>
      </c>
      <c r="R17" s="9">
        <f t="shared" si="1"/>
        <v>8</v>
      </c>
      <c r="S17" s="9"/>
      <c r="T17" s="19">
        <v>2</v>
      </c>
      <c r="U17" s="19">
        <v>1</v>
      </c>
      <c r="V17" s="19">
        <v>2</v>
      </c>
      <c r="W17" s="19">
        <v>1</v>
      </c>
      <c r="X17" s="19">
        <v>1</v>
      </c>
      <c r="Y17" s="19">
        <v>0</v>
      </c>
      <c r="Z17" s="19">
        <v>1</v>
      </c>
      <c r="AA17" s="19">
        <v>2</v>
      </c>
      <c r="AB17" s="19">
        <v>1</v>
      </c>
      <c r="AC17" s="19">
        <v>0</v>
      </c>
      <c r="AD17" s="19">
        <v>1</v>
      </c>
      <c r="AE17" s="19">
        <v>0</v>
      </c>
      <c r="AF17" s="19">
        <v>0</v>
      </c>
      <c r="AG17" s="19">
        <v>0</v>
      </c>
      <c r="AH17" s="9">
        <f t="shared" si="2"/>
        <v>5</v>
      </c>
      <c r="AI17" s="9">
        <f t="shared" si="3"/>
        <v>4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158</v>
      </c>
      <c r="B18" s="19">
        <v>11</v>
      </c>
      <c r="C18" s="19">
        <v>3</v>
      </c>
      <c r="D18" s="19">
        <v>2</v>
      </c>
      <c r="E18" s="19">
        <v>2</v>
      </c>
      <c r="F18" s="19">
        <v>0</v>
      </c>
      <c r="G18" s="19">
        <v>0</v>
      </c>
      <c r="H18" s="19">
        <v>0</v>
      </c>
      <c r="I18" s="19">
        <v>3</v>
      </c>
      <c r="J18" s="19">
        <v>2</v>
      </c>
      <c r="K18" s="19">
        <v>0</v>
      </c>
      <c r="L18" s="19">
        <v>0</v>
      </c>
      <c r="M18" s="19">
        <v>0</v>
      </c>
      <c r="N18" s="19">
        <v>0</v>
      </c>
      <c r="O18" s="19">
        <v>1</v>
      </c>
      <c r="P18" s="19">
        <v>0</v>
      </c>
      <c r="Q18" s="9">
        <f t="shared" si="0"/>
        <v>2</v>
      </c>
      <c r="R18" s="9">
        <f t="shared" si="1"/>
        <v>4</v>
      </c>
      <c r="S18" s="9"/>
      <c r="T18" s="19">
        <v>2</v>
      </c>
      <c r="U18" s="19">
        <v>2</v>
      </c>
      <c r="V18" s="19">
        <v>2</v>
      </c>
      <c r="W18" s="19">
        <v>0</v>
      </c>
      <c r="X18" s="19">
        <v>0</v>
      </c>
      <c r="Y18" s="19">
        <v>0</v>
      </c>
      <c r="Z18" s="19">
        <v>2</v>
      </c>
      <c r="AA18" s="19">
        <v>2</v>
      </c>
      <c r="AB18" s="19">
        <v>1</v>
      </c>
      <c r="AC18" s="19">
        <v>0</v>
      </c>
      <c r="AD18" s="19">
        <v>1</v>
      </c>
      <c r="AE18" s="19">
        <v>0</v>
      </c>
      <c r="AF18" s="19">
        <v>0</v>
      </c>
      <c r="AG18" s="19">
        <v>0</v>
      </c>
      <c r="AH18" s="9">
        <f t="shared" si="2"/>
        <v>2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159</v>
      </c>
      <c r="B19" s="19">
        <v>12</v>
      </c>
      <c r="C19" s="19">
        <v>5</v>
      </c>
      <c r="D19" s="19">
        <v>4</v>
      </c>
      <c r="E19" s="19">
        <v>4</v>
      </c>
      <c r="F19" s="19">
        <v>1</v>
      </c>
      <c r="G19" s="19">
        <v>0</v>
      </c>
      <c r="H19" s="19">
        <v>0</v>
      </c>
      <c r="I19" s="19">
        <v>5</v>
      </c>
      <c r="J19" s="19">
        <v>0</v>
      </c>
      <c r="K19" s="19">
        <v>1</v>
      </c>
      <c r="L19" s="19">
        <v>0</v>
      </c>
      <c r="M19" s="19">
        <v>0</v>
      </c>
      <c r="N19" s="19">
        <v>0</v>
      </c>
      <c r="O19" s="19">
        <v>1</v>
      </c>
      <c r="P19" s="19">
        <v>0</v>
      </c>
      <c r="Q19" s="9">
        <f t="shared" si="0"/>
        <v>5</v>
      </c>
      <c r="R19" s="9">
        <f t="shared" si="1"/>
        <v>7</v>
      </c>
      <c r="S19" s="9"/>
      <c r="T19" s="19">
        <v>5</v>
      </c>
      <c r="U19" s="19">
        <v>2</v>
      </c>
      <c r="V19" s="19">
        <v>2</v>
      </c>
      <c r="W19" s="19">
        <v>0</v>
      </c>
      <c r="X19" s="19">
        <v>0</v>
      </c>
      <c r="Y19" s="19">
        <v>0</v>
      </c>
      <c r="Z19" s="19">
        <v>1</v>
      </c>
      <c r="AA19" s="19">
        <v>1</v>
      </c>
      <c r="AB19" s="19">
        <v>0</v>
      </c>
      <c r="AC19" s="19">
        <v>0</v>
      </c>
      <c r="AD19" s="19">
        <v>0</v>
      </c>
      <c r="AE19" s="19">
        <v>0</v>
      </c>
      <c r="AF19" s="19">
        <v>1</v>
      </c>
      <c r="AG19" s="19">
        <v>0</v>
      </c>
      <c r="AH19" s="9">
        <f t="shared" si="2"/>
        <v>2</v>
      </c>
      <c r="AI19" s="9">
        <f t="shared" si="3"/>
        <v>6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160</v>
      </c>
      <c r="B20" s="19">
        <v>13</v>
      </c>
      <c r="C20" s="19">
        <v>5</v>
      </c>
      <c r="D20" s="19">
        <v>1</v>
      </c>
      <c r="E20" s="19">
        <v>2</v>
      </c>
      <c r="F20" s="19">
        <v>0</v>
      </c>
      <c r="G20" s="19">
        <v>0</v>
      </c>
      <c r="H20" s="19">
        <v>0</v>
      </c>
      <c r="I20" s="19">
        <v>0</v>
      </c>
      <c r="J20" s="19">
        <v>1</v>
      </c>
      <c r="K20" s="19">
        <v>0</v>
      </c>
      <c r="L20" s="19">
        <v>1</v>
      </c>
      <c r="M20" s="19">
        <v>1</v>
      </c>
      <c r="N20" s="19">
        <v>0</v>
      </c>
      <c r="O20" s="19">
        <v>1</v>
      </c>
      <c r="P20" s="19">
        <v>0</v>
      </c>
      <c r="Q20" s="9">
        <f t="shared" si="0"/>
        <v>2</v>
      </c>
      <c r="R20" s="9">
        <f t="shared" si="1"/>
        <v>7</v>
      </c>
      <c r="S20" s="9"/>
      <c r="T20" s="19">
        <v>2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1</v>
      </c>
      <c r="AA20" s="19">
        <v>0</v>
      </c>
      <c r="AB20" s="19">
        <v>0</v>
      </c>
      <c r="AC20" s="19">
        <v>0</v>
      </c>
      <c r="AD20" s="19">
        <v>1</v>
      </c>
      <c r="AE20" s="19">
        <v>0</v>
      </c>
      <c r="AF20" s="19">
        <v>1</v>
      </c>
      <c r="AG20" s="19">
        <v>0</v>
      </c>
      <c r="AH20" s="9">
        <f t="shared" si="2"/>
        <v>0</v>
      </c>
      <c r="AI20" s="9">
        <f t="shared" si="3"/>
        <v>4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161</v>
      </c>
      <c r="B21" s="19">
        <v>14</v>
      </c>
      <c r="C21" s="19">
        <v>2</v>
      </c>
      <c r="D21" s="19">
        <v>1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1</v>
      </c>
      <c r="O21" s="19">
        <v>0</v>
      </c>
      <c r="P21" s="19">
        <v>0</v>
      </c>
      <c r="Q21" s="9">
        <f t="shared" si="0"/>
        <v>0</v>
      </c>
      <c r="R21" s="9">
        <f t="shared" si="1"/>
        <v>3</v>
      </c>
      <c r="S21" s="9"/>
      <c r="T21" s="19">
        <v>5</v>
      </c>
      <c r="U21" s="19">
        <v>1</v>
      </c>
      <c r="V21" s="19">
        <v>3</v>
      </c>
      <c r="W21" s="19">
        <v>0</v>
      </c>
      <c r="X21" s="19">
        <v>0</v>
      </c>
      <c r="Y21" s="19">
        <v>0</v>
      </c>
      <c r="Z21" s="19">
        <v>1</v>
      </c>
      <c r="AA21" s="19">
        <v>2</v>
      </c>
      <c r="AB21" s="19">
        <v>0</v>
      </c>
      <c r="AC21" s="19">
        <v>1</v>
      </c>
      <c r="AD21" s="19">
        <v>0</v>
      </c>
      <c r="AE21" s="19">
        <v>0</v>
      </c>
      <c r="AF21" s="19">
        <v>0</v>
      </c>
      <c r="AG21" s="19">
        <v>0</v>
      </c>
      <c r="AH21" s="9">
        <f t="shared" si="2"/>
        <v>3</v>
      </c>
      <c r="AI21" s="9">
        <f t="shared" si="3"/>
        <v>5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162</v>
      </c>
      <c r="B22" s="19">
        <v>15</v>
      </c>
      <c r="C22" s="19">
        <v>5</v>
      </c>
      <c r="D22" s="19">
        <v>2</v>
      </c>
      <c r="E22" s="19">
        <v>0</v>
      </c>
      <c r="F22" s="19">
        <v>0</v>
      </c>
      <c r="G22" s="19">
        <v>0</v>
      </c>
      <c r="H22" s="19">
        <v>0</v>
      </c>
      <c r="I22" s="19">
        <v>1</v>
      </c>
      <c r="J22" s="19">
        <v>0</v>
      </c>
      <c r="K22" s="19">
        <v>2</v>
      </c>
      <c r="L22" s="19">
        <v>0</v>
      </c>
      <c r="M22" s="19">
        <v>0</v>
      </c>
      <c r="N22" s="19">
        <v>1</v>
      </c>
      <c r="O22" s="19">
        <v>0</v>
      </c>
      <c r="P22" s="19">
        <v>0</v>
      </c>
      <c r="Q22" s="9">
        <f t="shared" si="0"/>
        <v>0</v>
      </c>
      <c r="R22" s="9">
        <f t="shared" si="1"/>
        <v>8</v>
      </c>
      <c r="S22" s="9"/>
      <c r="T22" s="19">
        <v>4</v>
      </c>
      <c r="U22" s="19">
        <v>4</v>
      </c>
      <c r="V22" s="19">
        <v>2</v>
      </c>
      <c r="W22" s="19">
        <v>0</v>
      </c>
      <c r="X22" s="19">
        <v>0</v>
      </c>
      <c r="Y22" s="19">
        <v>0</v>
      </c>
      <c r="Z22" s="19">
        <v>2</v>
      </c>
      <c r="AA22" s="19">
        <v>2</v>
      </c>
      <c r="AB22" s="19">
        <v>2</v>
      </c>
      <c r="AC22" s="19">
        <v>1</v>
      </c>
      <c r="AD22" s="19">
        <v>1</v>
      </c>
      <c r="AE22" s="19">
        <v>1</v>
      </c>
      <c r="AF22" s="19">
        <v>1</v>
      </c>
      <c r="AG22" s="19">
        <v>0</v>
      </c>
      <c r="AH22" s="9">
        <f t="shared" si="2"/>
        <v>2</v>
      </c>
      <c r="AI22" s="9">
        <f t="shared" si="3"/>
        <v>9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163</v>
      </c>
      <c r="B23" s="19">
        <v>16</v>
      </c>
      <c r="C23" s="19">
        <v>2</v>
      </c>
      <c r="D23" s="19">
        <v>0</v>
      </c>
      <c r="E23" s="19">
        <v>2</v>
      </c>
      <c r="F23" s="19">
        <v>1</v>
      </c>
      <c r="G23" s="19">
        <v>0</v>
      </c>
      <c r="H23" s="19">
        <v>0</v>
      </c>
      <c r="I23" s="19">
        <v>3</v>
      </c>
      <c r="J23" s="19">
        <v>2</v>
      </c>
      <c r="K23" s="19">
        <v>1</v>
      </c>
      <c r="L23" s="19">
        <v>0</v>
      </c>
      <c r="M23" s="19">
        <v>1</v>
      </c>
      <c r="N23" s="19">
        <v>1</v>
      </c>
      <c r="O23" s="19">
        <v>1</v>
      </c>
      <c r="P23" s="19">
        <v>0</v>
      </c>
      <c r="Q23" s="9">
        <f t="shared" si="0"/>
        <v>3</v>
      </c>
      <c r="R23" s="9">
        <f t="shared" si="1"/>
        <v>6</v>
      </c>
      <c r="S23" s="9"/>
      <c r="T23" s="19">
        <v>5</v>
      </c>
      <c r="U23" s="19">
        <v>2</v>
      </c>
      <c r="V23" s="19">
        <v>5</v>
      </c>
      <c r="W23" s="19">
        <v>0</v>
      </c>
      <c r="X23" s="19">
        <v>0</v>
      </c>
      <c r="Y23" s="19">
        <v>0</v>
      </c>
      <c r="Z23" s="19">
        <v>2</v>
      </c>
      <c r="AA23" s="19">
        <v>0</v>
      </c>
      <c r="AB23" s="19">
        <v>2</v>
      </c>
      <c r="AC23" s="19">
        <v>1</v>
      </c>
      <c r="AD23" s="19">
        <v>1</v>
      </c>
      <c r="AE23" s="19">
        <v>0</v>
      </c>
      <c r="AF23" s="19">
        <v>0</v>
      </c>
      <c r="AG23" s="19">
        <v>0</v>
      </c>
      <c r="AH23" s="9">
        <f t="shared" si="2"/>
        <v>5</v>
      </c>
      <c r="AI23" s="9">
        <f t="shared" si="3"/>
        <v>8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164</v>
      </c>
      <c r="B24" s="19">
        <v>17</v>
      </c>
      <c r="C24" s="19">
        <v>5</v>
      </c>
      <c r="D24" s="19">
        <v>3</v>
      </c>
      <c r="E24" s="19">
        <v>5</v>
      </c>
      <c r="F24" s="19">
        <v>0</v>
      </c>
      <c r="G24" s="19">
        <v>0</v>
      </c>
      <c r="H24" s="19">
        <v>0</v>
      </c>
      <c r="I24" s="19">
        <v>4</v>
      </c>
      <c r="J24" s="19">
        <v>0</v>
      </c>
      <c r="K24" s="19">
        <v>2</v>
      </c>
      <c r="L24" s="19">
        <v>1</v>
      </c>
      <c r="M24" s="19">
        <v>1</v>
      </c>
      <c r="N24" s="19">
        <v>1</v>
      </c>
      <c r="O24" s="19">
        <v>1</v>
      </c>
      <c r="P24" s="19">
        <v>0</v>
      </c>
      <c r="Q24" s="9">
        <f t="shared" si="0"/>
        <v>5</v>
      </c>
      <c r="R24" s="9">
        <f t="shared" si="1"/>
        <v>10</v>
      </c>
      <c r="S24" s="9"/>
      <c r="T24" s="19">
        <v>2</v>
      </c>
      <c r="U24" s="19">
        <v>1</v>
      </c>
      <c r="V24" s="19">
        <v>1</v>
      </c>
      <c r="W24" s="19">
        <v>0</v>
      </c>
      <c r="X24" s="19">
        <v>0</v>
      </c>
      <c r="Y24" s="19">
        <v>0</v>
      </c>
      <c r="Z24" s="19">
        <v>2</v>
      </c>
      <c r="AA24" s="19">
        <v>0</v>
      </c>
      <c r="AB24" s="19">
        <v>1</v>
      </c>
      <c r="AC24" s="19">
        <v>0</v>
      </c>
      <c r="AD24" s="19">
        <v>1</v>
      </c>
      <c r="AE24" s="19">
        <v>0</v>
      </c>
      <c r="AF24" s="19">
        <v>0</v>
      </c>
      <c r="AG24" s="19">
        <v>0</v>
      </c>
      <c r="AH24" s="9">
        <f t="shared" si="2"/>
        <v>1</v>
      </c>
      <c r="AI24" s="9">
        <f t="shared" si="3"/>
        <v>4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165</v>
      </c>
      <c r="B25" s="19">
        <v>18</v>
      </c>
      <c r="C25" s="19">
        <v>3</v>
      </c>
      <c r="D25" s="19">
        <v>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2</v>
      </c>
      <c r="K25" s="19">
        <v>0</v>
      </c>
      <c r="L25" s="19">
        <v>0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0</v>
      </c>
      <c r="R25" s="9">
        <f t="shared" si="1"/>
        <v>6</v>
      </c>
      <c r="S25" s="9"/>
      <c r="T25" s="19">
        <v>5</v>
      </c>
      <c r="U25" s="19">
        <v>3</v>
      </c>
      <c r="V25" s="19">
        <v>5</v>
      </c>
      <c r="W25" s="19">
        <v>0</v>
      </c>
      <c r="X25" s="19">
        <v>0</v>
      </c>
      <c r="Y25" s="19">
        <v>0</v>
      </c>
      <c r="Z25" s="19">
        <v>3</v>
      </c>
      <c r="AA25" s="19">
        <v>0</v>
      </c>
      <c r="AB25" s="19">
        <v>0</v>
      </c>
      <c r="AC25" s="19">
        <v>1</v>
      </c>
      <c r="AD25" s="19">
        <v>0</v>
      </c>
      <c r="AE25" s="19">
        <v>0</v>
      </c>
      <c r="AF25" s="19">
        <v>1</v>
      </c>
      <c r="AG25" s="19">
        <v>0</v>
      </c>
      <c r="AH25" s="9">
        <f t="shared" si="2"/>
        <v>5</v>
      </c>
      <c r="AI25" s="9">
        <f t="shared" si="3"/>
        <v>6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166</v>
      </c>
      <c r="B26" s="19">
        <v>19</v>
      </c>
      <c r="C26" s="19">
        <v>5</v>
      </c>
      <c r="D26" s="19">
        <v>1</v>
      </c>
      <c r="E26" s="19">
        <v>1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2</v>
      </c>
      <c r="L26" s="19">
        <v>1</v>
      </c>
      <c r="M26" s="19">
        <v>1</v>
      </c>
      <c r="N26" s="19">
        <v>1</v>
      </c>
      <c r="O26" s="19">
        <v>1</v>
      </c>
      <c r="P26" s="19">
        <v>0</v>
      </c>
      <c r="Q26" s="9">
        <f t="shared" si="0"/>
        <v>1</v>
      </c>
      <c r="R26" s="9">
        <f t="shared" si="1"/>
        <v>10</v>
      </c>
      <c r="S26" s="9"/>
      <c r="T26" s="19">
        <v>3</v>
      </c>
      <c r="U26" s="19">
        <v>3</v>
      </c>
      <c r="V26" s="19">
        <v>1</v>
      </c>
      <c r="W26" s="19">
        <v>0</v>
      </c>
      <c r="X26" s="19">
        <v>0</v>
      </c>
      <c r="Y26" s="19">
        <v>0</v>
      </c>
      <c r="Z26" s="19">
        <v>2</v>
      </c>
      <c r="AA26" s="19">
        <v>2</v>
      </c>
      <c r="AB26" s="19">
        <v>0</v>
      </c>
      <c r="AC26" s="19">
        <v>0</v>
      </c>
      <c r="AD26" s="19">
        <v>1</v>
      </c>
      <c r="AE26" s="19">
        <v>1</v>
      </c>
      <c r="AF26" s="19">
        <v>0</v>
      </c>
      <c r="AG26" s="19">
        <v>0</v>
      </c>
      <c r="AH26" s="9">
        <f t="shared" si="2"/>
        <v>1</v>
      </c>
      <c r="AI26" s="9">
        <f t="shared" si="3"/>
        <v>5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167</v>
      </c>
      <c r="B27" s="19">
        <v>20</v>
      </c>
      <c r="C27" s="19">
        <v>5</v>
      </c>
      <c r="D27" s="19">
        <v>3</v>
      </c>
      <c r="E27" s="19">
        <v>1</v>
      </c>
      <c r="F27" s="19">
        <v>0</v>
      </c>
      <c r="G27" s="19">
        <v>0</v>
      </c>
      <c r="H27" s="19">
        <v>0</v>
      </c>
      <c r="I27" s="19">
        <v>2</v>
      </c>
      <c r="J27" s="19">
        <v>0</v>
      </c>
      <c r="K27" s="19">
        <v>1</v>
      </c>
      <c r="L27" s="19">
        <v>1</v>
      </c>
      <c r="M27" s="19">
        <v>1</v>
      </c>
      <c r="N27" s="19">
        <v>1</v>
      </c>
      <c r="O27" s="19">
        <v>1</v>
      </c>
      <c r="P27" s="19">
        <v>0</v>
      </c>
      <c r="Q27" s="9">
        <f t="shared" si="0"/>
        <v>1</v>
      </c>
      <c r="R27" s="9">
        <f t="shared" si="1"/>
        <v>9</v>
      </c>
      <c r="S27" s="9"/>
      <c r="T27" s="19">
        <v>2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2</v>
      </c>
      <c r="AB27" s="19">
        <v>0</v>
      </c>
      <c r="AC27" s="19">
        <v>0</v>
      </c>
      <c r="AD27" s="19">
        <v>0</v>
      </c>
      <c r="AE27" s="19">
        <v>1</v>
      </c>
      <c r="AF27" s="19">
        <v>0</v>
      </c>
      <c r="AG27" s="19">
        <v>0</v>
      </c>
      <c r="AH27" s="9">
        <f t="shared" si="2"/>
        <v>0</v>
      </c>
      <c r="AI27" s="9">
        <f t="shared" si="3"/>
        <v>3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168</v>
      </c>
      <c r="B28" s="19">
        <v>21</v>
      </c>
      <c r="C28" s="19">
        <v>3</v>
      </c>
      <c r="D28" s="19">
        <v>0</v>
      </c>
      <c r="E28" s="19">
        <v>3</v>
      </c>
      <c r="F28" s="19">
        <v>0</v>
      </c>
      <c r="G28" s="19">
        <v>0</v>
      </c>
      <c r="H28" s="19">
        <v>1</v>
      </c>
      <c r="I28" s="19">
        <v>2</v>
      </c>
      <c r="J28" s="19">
        <v>0</v>
      </c>
      <c r="K28" s="19">
        <v>0</v>
      </c>
      <c r="L28" s="19">
        <v>1</v>
      </c>
      <c r="M28" s="19">
        <v>1</v>
      </c>
      <c r="N28" s="19">
        <v>0</v>
      </c>
      <c r="O28" s="19">
        <v>1</v>
      </c>
      <c r="P28" s="19">
        <v>0</v>
      </c>
      <c r="Q28" s="9">
        <f t="shared" si="0"/>
        <v>6</v>
      </c>
      <c r="R28" s="9">
        <f t="shared" si="1"/>
        <v>5</v>
      </c>
      <c r="S28" s="9"/>
      <c r="T28" s="19">
        <v>2</v>
      </c>
      <c r="U28" s="19">
        <v>2</v>
      </c>
      <c r="V28" s="19">
        <v>0</v>
      </c>
      <c r="W28" s="19">
        <v>0</v>
      </c>
      <c r="X28" s="19">
        <v>0</v>
      </c>
      <c r="Y28" s="19">
        <v>0</v>
      </c>
      <c r="Z28" s="19">
        <v>1</v>
      </c>
      <c r="AA28" s="19">
        <v>1</v>
      </c>
      <c r="AB28" s="19">
        <v>1</v>
      </c>
      <c r="AC28" s="19">
        <v>0</v>
      </c>
      <c r="AD28" s="19">
        <v>0</v>
      </c>
      <c r="AE28" s="19">
        <v>1</v>
      </c>
      <c r="AF28" s="19">
        <v>1</v>
      </c>
      <c r="AG28" s="19">
        <v>0</v>
      </c>
      <c r="AH28" s="9">
        <f t="shared" si="2"/>
        <v>0</v>
      </c>
      <c r="AI28" s="9">
        <f t="shared" si="3"/>
        <v>5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169</v>
      </c>
      <c r="B29" s="19">
        <v>22</v>
      </c>
      <c r="C29" s="19">
        <v>2</v>
      </c>
      <c r="D29" s="19">
        <v>2</v>
      </c>
      <c r="E29" s="19">
        <v>0</v>
      </c>
      <c r="F29" s="19">
        <v>0</v>
      </c>
      <c r="G29" s="19">
        <v>0</v>
      </c>
      <c r="H29" s="19">
        <v>0</v>
      </c>
      <c r="I29" s="19">
        <v>1</v>
      </c>
      <c r="J29" s="19">
        <v>2</v>
      </c>
      <c r="K29" s="19">
        <v>1</v>
      </c>
      <c r="L29" s="19">
        <v>1</v>
      </c>
      <c r="M29" s="19">
        <v>1</v>
      </c>
      <c r="N29" s="19">
        <v>1</v>
      </c>
      <c r="O29" s="19">
        <v>1</v>
      </c>
      <c r="P29" s="19">
        <v>0</v>
      </c>
      <c r="Q29" s="9">
        <f t="shared" si="0"/>
        <v>0</v>
      </c>
      <c r="R29" s="9">
        <f t="shared" si="1"/>
        <v>6</v>
      </c>
      <c r="S29" s="9"/>
      <c r="T29" s="19">
        <v>5</v>
      </c>
      <c r="U29" s="19">
        <v>2</v>
      </c>
      <c r="V29" s="19">
        <v>2</v>
      </c>
      <c r="W29" s="19">
        <v>0</v>
      </c>
      <c r="X29" s="19">
        <v>0</v>
      </c>
      <c r="Y29" s="19">
        <v>0</v>
      </c>
      <c r="Z29" s="19">
        <v>3</v>
      </c>
      <c r="AA29" s="19">
        <v>2</v>
      </c>
      <c r="AB29" s="19">
        <v>0</v>
      </c>
      <c r="AC29" s="19">
        <v>0</v>
      </c>
      <c r="AD29" s="19">
        <v>1</v>
      </c>
      <c r="AE29" s="19">
        <v>1</v>
      </c>
      <c r="AF29" s="19">
        <v>0</v>
      </c>
      <c r="AG29" s="19">
        <v>0</v>
      </c>
      <c r="AH29" s="9">
        <f t="shared" si="2"/>
        <v>2</v>
      </c>
      <c r="AI29" s="9">
        <f t="shared" si="3"/>
        <v>7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170</v>
      </c>
      <c r="B30" s="19">
        <v>23</v>
      </c>
      <c r="C30" s="19">
        <v>3</v>
      </c>
      <c r="D30" s="19">
        <v>0</v>
      </c>
      <c r="E30" s="19">
        <v>2</v>
      </c>
      <c r="F30" s="19">
        <v>0</v>
      </c>
      <c r="G30" s="19">
        <v>0</v>
      </c>
      <c r="H30" s="19">
        <v>1</v>
      </c>
      <c r="I30" s="19">
        <v>1</v>
      </c>
      <c r="J30" s="19">
        <v>0</v>
      </c>
      <c r="K30" s="19">
        <v>1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9">
        <f t="shared" si="0"/>
        <v>5</v>
      </c>
      <c r="R30" s="9">
        <f t="shared" si="1"/>
        <v>4</v>
      </c>
      <c r="S30" s="9"/>
      <c r="T30" s="19">
        <v>4</v>
      </c>
      <c r="U30" s="19">
        <v>0</v>
      </c>
      <c r="V30" s="19">
        <v>2</v>
      </c>
      <c r="W30" s="19">
        <v>0</v>
      </c>
      <c r="X30" s="19">
        <v>0</v>
      </c>
      <c r="Y30" s="19">
        <v>0</v>
      </c>
      <c r="Z30" s="19">
        <v>1</v>
      </c>
      <c r="AA30" s="19">
        <v>0</v>
      </c>
      <c r="AB30" s="19">
        <v>1</v>
      </c>
      <c r="AC30" s="19">
        <v>0</v>
      </c>
      <c r="AD30" s="19">
        <v>0</v>
      </c>
      <c r="AE30" s="19">
        <v>1</v>
      </c>
      <c r="AF30" s="19">
        <v>1</v>
      </c>
      <c r="AG30" s="19">
        <v>0</v>
      </c>
      <c r="AH30" s="9">
        <f t="shared" si="2"/>
        <v>2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171</v>
      </c>
      <c r="B31" s="19">
        <v>24</v>
      </c>
      <c r="C31" s="19">
        <v>4</v>
      </c>
      <c r="D31" s="19">
        <v>4</v>
      </c>
      <c r="E31" s="19">
        <v>2</v>
      </c>
      <c r="F31" s="19">
        <v>0</v>
      </c>
      <c r="G31" s="19">
        <v>1</v>
      </c>
      <c r="H31" s="19">
        <v>0</v>
      </c>
      <c r="I31" s="19">
        <v>3</v>
      </c>
      <c r="J31" s="19">
        <v>1</v>
      </c>
      <c r="K31" s="19">
        <v>2</v>
      </c>
      <c r="L31" s="19">
        <v>1</v>
      </c>
      <c r="M31" s="19">
        <v>0</v>
      </c>
      <c r="N31" s="19">
        <v>1</v>
      </c>
      <c r="O31" s="19">
        <v>0</v>
      </c>
      <c r="P31" s="19">
        <v>0</v>
      </c>
      <c r="Q31" s="9">
        <f t="shared" si="0"/>
        <v>4</v>
      </c>
      <c r="R31" s="9">
        <f t="shared" si="1"/>
        <v>7</v>
      </c>
      <c r="S31" s="9"/>
      <c r="T31" s="19">
        <v>5</v>
      </c>
      <c r="U31" s="19">
        <v>1</v>
      </c>
      <c r="V31" s="19">
        <v>3</v>
      </c>
      <c r="W31" s="19">
        <v>0</v>
      </c>
      <c r="X31" s="19">
        <v>0</v>
      </c>
      <c r="Y31" s="19">
        <v>0</v>
      </c>
      <c r="Z31" s="19">
        <v>4</v>
      </c>
      <c r="AA31" s="19">
        <v>0</v>
      </c>
      <c r="AB31" s="19">
        <v>1</v>
      </c>
      <c r="AC31" s="19">
        <v>0</v>
      </c>
      <c r="AD31" s="19">
        <v>0</v>
      </c>
      <c r="AE31" s="19">
        <v>1</v>
      </c>
      <c r="AF31" s="19">
        <v>0</v>
      </c>
      <c r="AG31" s="19">
        <v>0</v>
      </c>
      <c r="AH31" s="9">
        <f t="shared" si="2"/>
        <v>3</v>
      </c>
      <c r="AI31" s="9">
        <f t="shared" si="3"/>
        <v>7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172</v>
      </c>
      <c r="B32" s="19">
        <v>25</v>
      </c>
      <c r="C32" s="19">
        <v>3</v>
      </c>
      <c r="D32" s="19">
        <v>0</v>
      </c>
      <c r="E32" s="19">
        <v>2</v>
      </c>
      <c r="F32" s="19">
        <v>0</v>
      </c>
      <c r="G32" s="19">
        <v>0</v>
      </c>
      <c r="H32" s="19">
        <v>0</v>
      </c>
      <c r="I32" s="19">
        <v>1</v>
      </c>
      <c r="J32" s="19">
        <v>1</v>
      </c>
      <c r="K32" s="19">
        <v>2</v>
      </c>
      <c r="L32" s="19">
        <v>1</v>
      </c>
      <c r="M32" s="19">
        <v>0</v>
      </c>
      <c r="N32" s="19">
        <v>0</v>
      </c>
      <c r="O32" s="19">
        <v>1</v>
      </c>
      <c r="P32" s="19">
        <v>0</v>
      </c>
      <c r="Q32" s="9">
        <f t="shared" si="0"/>
        <v>2</v>
      </c>
      <c r="R32" s="9">
        <f t="shared" si="1"/>
        <v>6</v>
      </c>
      <c r="S32" s="9"/>
      <c r="T32" s="19">
        <v>2</v>
      </c>
      <c r="U32" s="19">
        <v>1</v>
      </c>
      <c r="V32" s="19">
        <v>2</v>
      </c>
      <c r="W32" s="19">
        <v>1</v>
      </c>
      <c r="X32" s="19">
        <v>0</v>
      </c>
      <c r="Y32" s="19">
        <v>0</v>
      </c>
      <c r="Z32" s="19">
        <v>2</v>
      </c>
      <c r="AA32" s="19">
        <v>1</v>
      </c>
      <c r="AB32" s="19">
        <v>0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9">
        <f t="shared" si="2"/>
        <v>3</v>
      </c>
      <c r="AI32" s="9">
        <f t="shared" si="3"/>
        <v>3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91</v>
      </c>
      <c r="D33" s="10">
        <f t="shared" si="4"/>
        <v>39</v>
      </c>
      <c r="E33" s="10">
        <f t="shared" si="4"/>
        <v>34</v>
      </c>
      <c r="F33" s="10">
        <f t="shared" si="4"/>
        <v>3</v>
      </c>
      <c r="G33" s="10">
        <f t="shared" si="4"/>
        <v>1</v>
      </c>
      <c r="H33" s="10">
        <f t="shared" si="4"/>
        <v>3</v>
      </c>
      <c r="I33" s="10">
        <f t="shared" si="4"/>
        <v>32</v>
      </c>
      <c r="J33" s="10">
        <f t="shared" si="4"/>
        <v>27</v>
      </c>
      <c r="K33" s="10">
        <f t="shared" si="4"/>
        <v>25</v>
      </c>
      <c r="L33" s="10">
        <f t="shared" si="4"/>
        <v>16</v>
      </c>
      <c r="M33" s="10">
        <f t="shared" si="4"/>
        <v>14</v>
      </c>
      <c r="N33" s="10">
        <f t="shared" si="4"/>
        <v>15</v>
      </c>
      <c r="O33" s="10">
        <f t="shared" si="4"/>
        <v>17</v>
      </c>
      <c r="P33" s="10">
        <f t="shared" si="4"/>
        <v>0</v>
      </c>
      <c r="Q33" s="10">
        <f t="shared" si="4"/>
        <v>48</v>
      </c>
      <c r="R33" s="10">
        <f t="shared" si="4"/>
        <v>162</v>
      </c>
      <c r="S33" s="10"/>
      <c r="T33" s="10">
        <f t="shared" ref="T33:AI33" si="5">SUM(T8:T32)</f>
        <v>83</v>
      </c>
      <c r="U33" s="10">
        <f t="shared" si="5"/>
        <v>43</v>
      </c>
      <c r="V33" s="10">
        <f t="shared" si="5"/>
        <v>44</v>
      </c>
      <c r="W33" s="10">
        <f t="shared" si="5"/>
        <v>3</v>
      </c>
      <c r="X33" s="10">
        <f t="shared" si="5"/>
        <v>2</v>
      </c>
      <c r="Y33" s="10">
        <f t="shared" si="5"/>
        <v>1</v>
      </c>
      <c r="Z33" s="10">
        <f t="shared" si="5"/>
        <v>41</v>
      </c>
      <c r="AA33" s="10">
        <f t="shared" si="5"/>
        <v>29</v>
      </c>
      <c r="AB33" s="10">
        <f t="shared" si="5"/>
        <v>17</v>
      </c>
      <c r="AC33" s="10">
        <f t="shared" si="5"/>
        <v>10</v>
      </c>
      <c r="AD33" s="10">
        <f t="shared" si="5"/>
        <v>13</v>
      </c>
      <c r="AE33" s="10">
        <f t="shared" si="5"/>
        <v>10</v>
      </c>
      <c r="AF33" s="10">
        <f t="shared" si="5"/>
        <v>8</v>
      </c>
      <c r="AG33" s="10">
        <f t="shared" si="5"/>
        <v>0</v>
      </c>
      <c r="AH33" s="10">
        <f t="shared" si="5"/>
        <v>54</v>
      </c>
      <c r="AI33" s="10">
        <f t="shared" si="5"/>
        <v>131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Pedro Garcia</v>
      </c>
      <c r="B37" s="9">
        <f t="shared" si="19"/>
        <v>1</v>
      </c>
      <c r="C37" s="9">
        <f t="shared" ref="C37:C61" si="20">C8+T8+AK8+BB8+BS8+CJ8+DA8+DR8+EI8+EZ8+FQ8+GH8+GY8+HP8+IG8</f>
        <v>6</v>
      </c>
      <c r="D37" s="9">
        <f t="shared" ref="D37:D61" si="21">D8+U8+AL8+BC8+BT8+CK8+DB8+DS8+EJ8+FA8+FR8+GI8+GZ8+HQ8+IH8</f>
        <v>2</v>
      </c>
      <c r="E37" s="9">
        <f t="shared" ref="E37:E61" si="22">E8+V8+AM8+BD8+BU8+CL8+DC8+DT8+EK8+FB8+FS8+GJ8+HA8+HR8+II8</f>
        <v>2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1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2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2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2</v>
      </c>
      <c r="R37" s="9">
        <f t="shared" ref="R37:R61" si="35">R8+AI8+AZ8+BQ8+CH8+CY8+DP8+EG8+EX8+FO8+GF8+GW8+HN8+IE8+IV8</f>
        <v>11</v>
      </c>
      <c r="S37" s="9"/>
      <c r="T37" s="11">
        <f t="shared" ref="T37:T62" si="36">IFERROR(E37/C37,0)</f>
        <v>0.33333333333333331</v>
      </c>
      <c r="U37" s="11">
        <f t="shared" ref="U37:U62" si="37">IFERROR(Q37/C37,0)</f>
        <v>0.33333333333333331</v>
      </c>
    </row>
    <row r="38" spans="1:256" x14ac:dyDescent="0.3">
      <c r="A38" s="9" t="str">
        <f t="shared" si="19"/>
        <v>Pedro Rodriguez</v>
      </c>
      <c r="B38" s="9">
        <f t="shared" si="19"/>
        <v>2</v>
      </c>
      <c r="C38" s="9">
        <f t="shared" si="20"/>
        <v>7</v>
      </c>
      <c r="D38" s="9">
        <f t="shared" si="21"/>
        <v>3</v>
      </c>
      <c r="E38" s="9">
        <f t="shared" si="22"/>
        <v>5</v>
      </c>
      <c r="F38" s="9">
        <f t="shared" si="23"/>
        <v>0</v>
      </c>
      <c r="G38" s="9">
        <f t="shared" si="24"/>
        <v>1</v>
      </c>
      <c r="H38" s="9">
        <f t="shared" si="25"/>
        <v>0</v>
      </c>
      <c r="I38" s="9">
        <f t="shared" si="26"/>
        <v>4</v>
      </c>
      <c r="J38" s="9">
        <f t="shared" si="27"/>
        <v>4</v>
      </c>
      <c r="K38" s="9">
        <f t="shared" si="28"/>
        <v>0</v>
      </c>
      <c r="L38" s="9">
        <f t="shared" si="29"/>
        <v>2</v>
      </c>
      <c r="M38" s="9">
        <f t="shared" si="30"/>
        <v>2</v>
      </c>
      <c r="N38" s="9">
        <f t="shared" si="31"/>
        <v>1</v>
      </c>
      <c r="O38" s="9">
        <f t="shared" si="32"/>
        <v>1</v>
      </c>
      <c r="P38" s="9">
        <f t="shared" si="33"/>
        <v>0</v>
      </c>
      <c r="Q38" s="9">
        <f t="shared" si="34"/>
        <v>7</v>
      </c>
      <c r="R38" s="9">
        <f t="shared" si="35"/>
        <v>11</v>
      </c>
      <c r="S38" s="9"/>
      <c r="T38" s="11">
        <f t="shared" si="36"/>
        <v>0.7142857142857143</v>
      </c>
      <c r="U38" s="11">
        <f t="shared" si="37"/>
        <v>1</v>
      </c>
    </row>
    <row r="39" spans="1:256" x14ac:dyDescent="0.3">
      <c r="A39" s="9" t="str">
        <f t="shared" si="19"/>
        <v>Pedro Martinez</v>
      </c>
      <c r="B39" s="9">
        <f t="shared" si="19"/>
        <v>3</v>
      </c>
      <c r="C39" s="9">
        <f t="shared" si="20"/>
        <v>7</v>
      </c>
      <c r="D39" s="9">
        <f t="shared" si="21"/>
        <v>3</v>
      </c>
      <c r="E39" s="9">
        <f t="shared" si="22"/>
        <v>1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2</v>
      </c>
      <c r="J39" s="9">
        <f t="shared" si="27"/>
        <v>3</v>
      </c>
      <c r="K39" s="9">
        <f t="shared" si="28"/>
        <v>2</v>
      </c>
      <c r="L39" s="9">
        <f t="shared" si="29"/>
        <v>1</v>
      </c>
      <c r="M39" s="9">
        <f t="shared" si="30"/>
        <v>1</v>
      </c>
      <c r="N39" s="9">
        <f t="shared" si="31"/>
        <v>0</v>
      </c>
      <c r="O39" s="9">
        <f t="shared" si="32"/>
        <v>0</v>
      </c>
      <c r="P39" s="9">
        <f t="shared" si="33"/>
        <v>0</v>
      </c>
      <c r="Q39" s="9">
        <f t="shared" si="34"/>
        <v>1</v>
      </c>
      <c r="R39" s="9">
        <f t="shared" si="35"/>
        <v>10</v>
      </c>
      <c r="S39" s="9"/>
      <c r="T39" s="11">
        <f t="shared" si="36"/>
        <v>0.14285714285714285</v>
      </c>
      <c r="U39" s="11">
        <f t="shared" si="37"/>
        <v>0.14285714285714285</v>
      </c>
    </row>
    <row r="40" spans="1:256" x14ac:dyDescent="0.3">
      <c r="A40" s="9" t="str">
        <f t="shared" si="19"/>
        <v>Pedro Hernandez</v>
      </c>
      <c r="B40" s="9">
        <f t="shared" si="19"/>
        <v>4</v>
      </c>
      <c r="C40" s="9">
        <f t="shared" si="20"/>
        <v>7</v>
      </c>
      <c r="D40" s="9">
        <f t="shared" si="21"/>
        <v>3</v>
      </c>
      <c r="E40" s="9">
        <f t="shared" si="22"/>
        <v>4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4</v>
      </c>
      <c r="J40" s="9">
        <f t="shared" si="27"/>
        <v>1</v>
      </c>
      <c r="K40" s="9">
        <f t="shared" si="28"/>
        <v>2</v>
      </c>
      <c r="L40" s="9">
        <f t="shared" si="29"/>
        <v>1</v>
      </c>
      <c r="M40" s="9">
        <f t="shared" si="30"/>
        <v>1</v>
      </c>
      <c r="N40" s="9">
        <f t="shared" si="31"/>
        <v>0</v>
      </c>
      <c r="O40" s="9">
        <f t="shared" si="32"/>
        <v>1</v>
      </c>
      <c r="P40" s="9">
        <f t="shared" si="33"/>
        <v>0</v>
      </c>
      <c r="Q40" s="9">
        <f t="shared" si="34"/>
        <v>4</v>
      </c>
      <c r="R40" s="9">
        <f t="shared" si="35"/>
        <v>11</v>
      </c>
      <c r="S40" s="9"/>
      <c r="T40" s="11">
        <f t="shared" si="36"/>
        <v>0.5714285714285714</v>
      </c>
      <c r="U40" s="11">
        <f t="shared" si="37"/>
        <v>0.5714285714285714</v>
      </c>
    </row>
    <row r="41" spans="1:256" x14ac:dyDescent="0.3">
      <c r="A41" s="9" t="str">
        <f t="shared" si="19"/>
        <v>Pedro Lopez</v>
      </c>
      <c r="B41" s="9">
        <f t="shared" si="19"/>
        <v>5</v>
      </c>
      <c r="C41" s="9">
        <f t="shared" si="20"/>
        <v>7</v>
      </c>
      <c r="D41" s="9">
        <f t="shared" si="21"/>
        <v>6</v>
      </c>
      <c r="E41" s="9">
        <f t="shared" si="22"/>
        <v>0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0</v>
      </c>
      <c r="J41" s="9">
        <f t="shared" si="27"/>
        <v>2</v>
      </c>
      <c r="K41" s="9">
        <f t="shared" si="28"/>
        <v>1</v>
      </c>
      <c r="L41" s="9">
        <f t="shared" si="29"/>
        <v>1</v>
      </c>
      <c r="M41" s="9">
        <f t="shared" si="30"/>
        <v>2</v>
      </c>
      <c r="N41" s="9">
        <f t="shared" si="31"/>
        <v>0</v>
      </c>
      <c r="O41" s="9">
        <f t="shared" si="32"/>
        <v>0</v>
      </c>
      <c r="P41" s="9">
        <f t="shared" si="33"/>
        <v>0</v>
      </c>
      <c r="Q41" s="9">
        <f t="shared" si="34"/>
        <v>0</v>
      </c>
      <c r="R41" s="9">
        <f t="shared" si="35"/>
        <v>10</v>
      </c>
      <c r="S41" s="9"/>
      <c r="T41" s="11">
        <f t="shared" si="36"/>
        <v>0</v>
      </c>
      <c r="U41" s="11">
        <f t="shared" si="37"/>
        <v>0</v>
      </c>
    </row>
    <row r="42" spans="1:256" x14ac:dyDescent="0.3">
      <c r="A42" s="9" t="str">
        <f t="shared" si="19"/>
        <v>Pedro Gonzalez</v>
      </c>
      <c r="B42" s="9">
        <f t="shared" si="19"/>
        <v>6</v>
      </c>
      <c r="C42" s="9">
        <f t="shared" si="20"/>
        <v>7</v>
      </c>
      <c r="D42" s="9">
        <f t="shared" si="21"/>
        <v>2</v>
      </c>
      <c r="E42" s="9">
        <f t="shared" si="22"/>
        <v>2</v>
      </c>
      <c r="F42" s="9">
        <f t="shared" si="23"/>
        <v>2</v>
      </c>
      <c r="G42" s="9">
        <f t="shared" si="24"/>
        <v>0</v>
      </c>
      <c r="H42" s="9">
        <f t="shared" si="25"/>
        <v>0</v>
      </c>
      <c r="I42" s="9">
        <f t="shared" si="26"/>
        <v>3</v>
      </c>
      <c r="J42" s="9">
        <f t="shared" si="27"/>
        <v>2</v>
      </c>
      <c r="K42" s="9">
        <f t="shared" si="28"/>
        <v>2</v>
      </c>
      <c r="L42" s="9">
        <f t="shared" si="29"/>
        <v>0</v>
      </c>
      <c r="M42" s="9">
        <f t="shared" si="30"/>
        <v>0</v>
      </c>
      <c r="N42" s="9">
        <f t="shared" si="31"/>
        <v>2</v>
      </c>
      <c r="O42" s="9">
        <f t="shared" si="32"/>
        <v>0</v>
      </c>
      <c r="P42" s="9">
        <f t="shared" si="33"/>
        <v>0</v>
      </c>
      <c r="Q42" s="9">
        <f t="shared" si="34"/>
        <v>4</v>
      </c>
      <c r="R42" s="9">
        <f t="shared" si="35"/>
        <v>11</v>
      </c>
      <c r="S42" s="9"/>
      <c r="T42" s="11">
        <f t="shared" si="36"/>
        <v>0.2857142857142857</v>
      </c>
      <c r="U42" s="11">
        <f t="shared" si="37"/>
        <v>0.5714285714285714</v>
      </c>
    </row>
    <row r="43" spans="1:256" x14ac:dyDescent="0.3">
      <c r="A43" s="9" t="str">
        <f t="shared" si="19"/>
        <v>Pedro Perez</v>
      </c>
      <c r="B43" s="9">
        <f t="shared" si="19"/>
        <v>7</v>
      </c>
      <c r="C43" s="9">
        <f t="shared" si="20"/>
        <v>4</v>
      </c>
      <c r="D43" s="9">
        <f t="shared" si="21"/>
        <v>3</v>
      </c>
      <c r="E43" s="9">
        <f t="shared" si="22"/>
        <v>1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1</v>
      </c>
      <c r="J43" s="9">
        <f t="shared" si="27"/>
        <v>3</v>
      </c>
      <c r="K43" s="9">
        <f t="shared" si="28"/>
        <v>2</v>
      </c>
      <c r="L43" s="9">
        <f t="shared" si="29"/>
        <v>2</v>
      </c>
      <c r="M43" s="9">
        <f t="shared" si="30"/>
        <v>0</v>
      </c>
      <c r="N43" s="9">
        <f t="shared" si="31"/>
        <v>2</v>
      </c>
      <c r="O43" s="9">
        <f t="shared" si="32"/>
        <v>2</v>
      </c>
      <c r="P43" s="9">
        <f t="shared" si="33"/>
        <v>0</v>
      </c>
      <c r="Q43" s="9">
        <f t="shared" si="34"/>
        <v>1</v>
      </c>
      <c r="R43" s="9">
        <f t="shared" si="35"/>
        <v>10</v>
      </c>
      <c r="S43" s="9"/>
      <c r="T43" s="11">
        <f t="shared" si="36"/>
        <v>0.25</v>
      </c>
      <c r="U43" s="11">
        <f t="shared" si="37"/>
        <v>0.25</v>
      </c>
    </row>
    <row r="44" spans="1:256" x14ac:dyDescent="0.3">
      <c r="A44" s="9" t="str">
        <f t="shared" si="19"/>
        <v>Pedro Sanchez</v>
      </c>
      <c r="B44" s="9">
        <f t="shared" si="19"/>
        <v>8</v>
      </c>
      <c r="C44" s="9">
        <f t="shared" si="20"/>
        <v>6</v>
      </c>
      <c r="D44" s="9">
        <f t="shared" si="21"/>
        <v>5</v>
      </c>
      <c r="E44" s="9">
        <f t="shared" si="22"/>
        <v>1</v>
      </c>
      <c r="F44" s="9">
        <f t="shared" si="23"/>
        <v>0</v>
      </c>
      <c r="G44" s="9">
        <f t="shared" si="24"/>
        <v>0</v>
      </c>
      <c r="H44" s="9">
        <f t="shared" si="25"/>
        <v>1</v>
      </c>
      <c r="I44" s="9">
        <f t="shared" si="26"/>
        <v>2</v>
      </c>
      <c r="J44" s="9">
        <f t="shared" si="27"/>
        <v>4</v>
      </c>
      <c r="K44" s="9">
        <f t="shared" si="28"/>
        <v>4</v>
      </c>
      <c r="L44" s="9">
        <f t="shared" si="29"/>
        <v>2</v>
      </c>
      <c r="M44" s="9">
        <f t="shared" si="30"/>
        <v>1</v>
      </c>
      <c r="N44" s="9">
        <f t="shared" si="31"/>
        <v>2</v>
      </c>
      <c r="O44" s="9">
        <f t="shared" si="32"/>
        <v>1</v>
      </c>
      <c r="P44" s="9">
        <f t="shared" si="33"/>
        <v>0</v>
      </c>
      <c r="Q44" s="9">
        <f t="shared" si="34"/>
        <v>4</v>
      </c>
      <c r="R44" s="9">
        <f t="shared" si="35"/>
        <v>14</v>
      </c>
      <c r="S44" s="9"/>
      <c r="T44" s="11">
        <f t="shared" si="36"/>
        <v>0.16666666666666666</v>
      </c>
      <c r="U44" s="11">
        <f t="shared" si="37"/>
        <v>0.66666666666666663</v>
      </c>
    </row>
    <row r="45" spans="1:256" x14ac:dyDescent="0.3">
      <c r="A45" s="9" t="str">
        <f t="shared" si="19"/>
        <v>Pedro Ramirez</v>
      </c>
      <c r="B45" s="9">
        <f t="shared" si="19"/>
        <v>9</v>
      </c>
      <c r="C45" s="9">
        <f t="shared" si="20"/>
        <v>8</v>
      </c>
      <c r="D45" s="9">
        <f t="shared" si="21"/>
        <v>5</v>
      </c>
      <c r="E45" s="9">
        <f t="shared" si="22"/>
        <v>4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1</v>
      </c>
      <c r="J45" s="9">
        <f t="shared" si="27"/>
        <v>4</v>
      </c>
      <c r="K45" s="9">
        <f t="shared" si="28"/>
        <v>3</v>
      </c>
      <c r="L45" s="9">
        <f t="shared" si="29"/>
        <v>2</v>
      </c>
      <c r="M45" s="9">
        <f t="shared" si="30"/>
        <v>1</v>
      </c>
      <c r="N45" s="9">
        <f t="shared" si="31"/>
        <v>0</v>
      </c>
      <c r="O45" s="9">
        <f t="shared" si="32"/>
        <v>0</v>
      </c>
      <c r="P45" s="9">
        <f t="shared" si="33"/>
        <v>0</v>
      </c>
      <c r="Q45" s="9">
        <f t="shared" si="34"/>
        <v>7</v>
      </c>
      <c r="R45" s="9">
        <f t="shared" si="35"/>
        <v>12</v>
      </c>
      <c r="S45" s="9"/>
      <c r="T45" s="11">
        <f t="shared" si="36"/>
        <v>0.5</v>
      </c>
      <c r="U45" s="11">
        <f t="shared" si="37"/>
        <v>0.875</v>
      </c>
    </row>
    <row r="46" spans="1:256" x14ac:dyDescent="0.3">
      <c r="A46" s="9" t="str">
        <f t="shared" si="19"/>
        <v>Pedro Torres</v>
      </c>
      <c r="B46" s="9">
        <f t="shared" si="19"/>
        <v>10</v>
      </c>
      <c r="C46" s="9">
        <f t="shared" si="20"/>
        <v>7</v>
      </c>
      <c r="D46" s="9">
        <f t="shared" si="21"/>
        <v>1</v>
      </c>
      <c r="E46" s="9">
        <f t="shared" si="22"/>
        <v>2</v>
      </c>
      <c r="F46" s="9">
        <f t="shared" si="23"/>
        <v>1</v>
      </c>
      <c r="G46" s="9">
        <f t="shared" si="24"/>
        <v>1</v>
      </c>
      <c r="H46" s="9">
        <f t="shared" si="25"/>
        <v>0</v>
      </c>
      <c r="I46" s="9">
        <f t="shared" si="26"/>
        <v>2</v>
      </c>
      <c r="J46" s="9">
        <f t="shared" si="27"/>
        <v>4</v>
      </c>
      <c r="K46" s="9">
        <f t="shared" si="28"/>
        <v>1</v>
      </c>
      <c r="L46" s="9">
        <f t="shared" si="29"/>
        <v>1</v>
      </c>
      <c r="M46" s="9">
        <f t="shared" si="30"/>
        <v>2</v>
      </c>
      <c r="N46" s="9">
        <f t="shared" si="31"/>
        <v>1</v>
      </c>
      <c r="O46" s="9">
        <f t="shared" si="32"/>
        <v>1</v>
      </c>
      <c r="P46" s="9">
        <f t="shared" si="33"/>
        <v>0</v>
      </c>
      <c r="Q46" s="9">
        <f t="shared" si="34"/>
        <v>5</v>
      </c>
      <c r="R46" s="9">
        <f t="shared" si="35"/>
        <v>12</v>
      </c>
      <c r="S46" s="9"/>
      <c r="T46" s="11">
        <f t="shared" si="36"/>
        <v>0.2857142857142857</v>
      </c>
      <c r="U46" s="11">
        <f t="shared" si="37"/>
        <v>0.7142857142857143</v>
      </c>
    </row>
    <row r="47" spans="1:256" x14ac:dyDescent="0.3">
      <c r="A47" s="9" t="str">
        <f t="shared" si="19"/>
        <v>Pedro Flores</v>
      </c>
      <c r="B47" s="9">
        <f t="shared" si="19"/>
        <v>11</v>
      </c>
      <c r="C47" s="9">
        <f t="shared" si="20"/>
        <v>5</v>
      </c>
      <c r="D47" s="9">
        <f t="shared" si="21"/>
        <v>4</v>
      </c>
      <c r="E47" s="9">
        <f t="shared" si="22"/>
        <v>4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5</v>
      </c>
      <c r="J47" s="9">
        <f t="shared" si="27"/>
        <v>4</v>
      </c>
      <c r="K47" s="9">
        <f t="shared" si="28"/>
        <v>1</v>
      </c>
      <c r="L47" s="9">
        <f t="shared" si="29"/>
        <v>0</v>
      </c>
      <c r="M47" s="9">
        <f t="shared" si="30"/>
        <v>1</v>
      </c>
      <c r="N47" s="9">
        <f t="shared" si="31"/>
        <v>0</v>
      </c>
      <c r="O47" s="9">
        <f t="shared" si="32"/>
        <v>1</v>
      </c>
      <c r="P47" s="9">
        <f t="shared" si="33"/>
        <v>0</v>
      </c>
      <c r="Q47" s="9">
        <f t="shared" si="34"/>
        <v>4</v>
      </c>
      <c r="R47" s="9">
        <f t="shared" si="35"/>
        <v>8</v>
      </c>
      <c r="S47" s="9"/>
      <c r="T47" s="11">
        <f t="shared" si="36"/>
        <v>0.8</v>
      </c>
      <c r="U47" s="11">
        <f t="shared" si="37"/>
        <v>0.8</v>
      </c>
    </row>
    <row r="48" spans="1:256" x14ac:dyDescent="0.3">
      <c r="A48" s="9" t="str">
        <f t="shared" si="19"/>
        <v>Pedro Rivera</v>
      </c>
      <c r="B48" s="9">
        <f t="shared" si="19"/>
        <v>12</v>
      </c>
      <c r="C48" s="9">
        <f t="shared" si="20"/>
        <v>10</v>
      </c>
      <c r="D48" s="9">
        <f t="shared" si="21"/>
        <v>6</v>
      </c>
      <c r="E48" s="9">
        <f t="shared" si="22"/>
        <v>6</v>
      </c>
      <c r="F48" s="9">
        <f t="shared" si="23"/>
        <v>1</v>
      </c>
      <c r="G48" s="9">
        <f t="shared" si="24"/>
        <v>0</v>
      </c>
      <c r="H48" s="9">
        <f t="shared" si="25"/>
        <v>0</v>
      </c>
      <c r="I48" s="9">
        <f t="shared" si="26"/>
        <v>6</v>
      </c>
      <c r="J48" s="9">
        <f t="shared" si="27"/>
        <v>1</v>
      </c>
      <c r="K48" s="9">
        <f t="shared" si="28"/>
        <v>1</v>
      </c>
      <c r="L48" s="9">
        <f t="shared" si="29"/>
        <v>0</v>
      </c>
      <c r="M48" s="9">
        <f t="shared" si="30"/>
        <v>0</v>
      </c>
      <c r="N48" s="9">
        <f t="shared" si="31"/>
        <v>0</v>
      </c>
      <c r="O48" s="9">
        <f t="shared" si="32"/>
        <v>2</v>
      </c>
      <c r="P48" s="9">
        <f t="shared" si="33"/>
        <v>0</v>
      </c>
      <c r="Q48" s="9">
        <f t="shared" si="34"/>
        <v>7</v>
      </c>
      <c r="R48" s="9">
        <f t="shared" si="35"/>
        <v>13</v>
      </c>
      <c r="S48" s="9"/>
      <c r="T48" s="11">
        <f t="shared" si="36"/>
        <v>0.6</v>
      </c>
      <c r="U48" s="11">
        <f t="shared" si="37"/>
        <v>0.7</v>
      </c>
    </row>
    <row r="49" spans="1:21" x14ac:dyDescent="0.3">
      <c r="A49" s="9" t="str">
        <f t="shared" si="19"/>
        <v>Pedro Gomez</v>
      </c>
      <c r="B49" s="9">
        <f t="shared" si="19"/>
        <v>13</v>
      </c>
      <c r="C49" s="9">
        <f t="shared" si="20"/>
        <v>7</v>
      </c>
      <c r="D49" s="9">
        <f t="shared" si="21"/>
        <v>1</v>
      </c>
      <c r="E49" s="9">
        <f t="shared" si="22"/>
        <v>2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1</v>
      </c>
      <c r="J49" s="9">
        <f t="shared" si="27"/>
        <v>1</v>
      </c>
      <c r="K49" s="9">
        <f t="shared" si="28"/>
        <v>0</v>
      </c>
      <c r="L49" s="9">
        <f t="shared" si="29"/>
        <v>1</v>
      </c>
      <c r="M49" s="9">
        <f t="shared" si="30"/>
        <v>2</v>
      </c>
      <c r="N49" s="9">
        <f t="shared" si="31"/>
        <v>0</v>
      </c>
      <c r="O49" s="9">
        <f t="shared" si="32"/>
        <v>2</v>
      </c>
      <c r="P49" s="9">
        <f t="shared" si="33"/>
        <v>0</v>
      </c>
      <c r="Q49" s="9">
        <f t="shared" si="34"/>
        <v>2</v>
      </c>
      <c r="R49" s="9">
        <f t="shared" si="35"/>
        <v>11</v>
      </c>
      <c r="S49" s="9"/>
      <c r="T49" s="11">
        <f t="shared" si="36"/>
        <v>0.2857142857142857</v>
      </c>
      <c r="U49" s="11">
        <f t="shared" si="37"/>
        <v>0.2857142857142857</v>
      </c>
    </row>
    <row r="50" spans="1:21" x14ac:dyDescent="0.3">
      <c r="A50" s="9" t="str">
        <f t="shared" si="19"/>
        <v>Pedro Diaz</v>
      </c>
      <c r="B50" s="9">
        <f t="shared" si="19"/>
        <v>14</v>
      </c>
      <c r="C50" s="9">
        <f t="shared" si="20"/>
        <v>7</v>
      </c>
      <c r="D50" s="9">
        <f t="shared" si="21"/>
        <v>2</v>
      </c>
      <c r="E50" s="9">
        <f t="shared" si="22"/>
        <v>3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1</v>
      </c>
      <c r="J50" s="9">
        <f t="shared" si="27"/>
        <v>2</v>
      </c>
      <c r="K50" s="9">
        <f t="shared" si="28"/>
        <v>0</v>
      </c>
      <c r="L50" s="9">
        <f t="shared" si="29"/>
        <v>1</v>
      </c>
      <c r="M50" s="9">
        <f t="shared" si="30"/>
        <v>0</v>
      </c>
      <c r="N50" s="9">
        <f t="shared" si="31"/>
        <v>1</v>
      </c>
      <c r="O50" s="9">
        <f t="shared" si="32"/>
        <v>0</v>
      </c>
      <c r="P50" s="9">
        <f t="shared" si="33"/>
        <v>0</v>
      </c>
      <c r="Q50" s="9">
        <f t="shared" si="34"/>
        <v>3</v>
      </c>
      <c r="R50" s="9">
        <f t="shared" si="35"/>
        <v>8</v>
      </c>
      <c r="S50" s="9"/>
      <c r="T50" s="11">
        <f t="shared" si="36"/>
        <v>0.42857142857142855</v>
      </c>
      <c r="U50" s="11">
        <f t="shared" si="37"/>
        <v>0.42857142857142855</v>
      </c>
    </row>
    <row r="51" spans="1:21" x14ac:dyDescent="0.3">
      <c r="A51" s="9" t="str">
        <f t="shared" si="19"/>
        <v>Pedro Reyes</v>
      </c>
      <c r="B51" s="9">
        <f t="shared" si="19"/>
        <v>15</v>
      </c>
      <c r="C51" s="9">
        <f t="shared" si="20"/>
        <v>9</v>
      </c>
      <c r="D51" s="9">
        <f t="shared" si="21"/>
        <v>6</v>
      </c>
      <c r="E51" s="9">
        <f t="shared" si="22"/>
        <v>2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3</v>
      </c>
      <c r="J51" s="9">
        <f t="shared" si="27"/>
        <v>2</v>
      </c>
      <c r="K51" s="9">
        <f t="shared" si="28"/>
        <v>4</v>
      </c>
      <c r="L51" s="9">
        <f t="shared" si="29"/>
        <v>1</v>
      </c>
      <c r="M51" s="9">
        <f t="shared" si="30"/>
        <v>1</v>
      </c>
      <c r="N51" s="9">
        <f t="shared" si="31"/>
        <v>2</v>
      </c>
      <c r="O51" s="9">
        <f t="shared" si="32"/>
        <v>1</v>
      </c>
      <c r="P51" s="9">
        <f t="shared" si="33"/>
        <v>0</v>
      </c>
      <c r="Q51" s="9">
        <f t="shared" si="34"/>
        <v>2</v>
      </c>
      <c r="R51" s="9">
        <f t="shared" si="35"/>
        <v>17</v>
      </c>
      <c r="S51" s="9"/>
      <c r="T51" s="11">
        <f t="shared" si="36"/>
        <v>0.22222222222222221</v>
      </c>
      <c r="U51" s="11">
        <f t="shared" si="37"/>
        <v>0.22222222222222221</v>
      </c>
    </row>
    <row r="52" spans="1:21" x14ac:dyDescent="0.3">
      <c r="A52" s="9" t="str">
        <f t="shared" si="19"/>
        <v>Pedro Morales</v>
      </c>
      <c r="B52" s="9">
        <f t="shared" si="19"/>
        <v>16</v>
      </c>
      <c r="C52" s="9">
        <f t="shared" si="20"/>
        <v>7</v>
      </c>
      <c r="D52" s="9">
        <f t="shared" si="21"/>
        <v>2</v>
      </c>
      <c r="E52" s="9">
        <f t="shared" si="22"/>
        <v>7</v>
      </c>
      <c r="F52" s="9">
        <f t="shared" si="23"/>
        <v>1</v>
      </c>
      <c r="G52" s="9">
        <f t="shared" si="24"/>
        <v>0</v>
      </c>
      <c r="H52" s="9">
        <f t="shared" si="25"/>
        <v>0</v>
      </c>
      <c r="I52" s="9">
        <f t="shared" si="26"/>
        <v>5</v>
      </c>
      <c r="J52" s="9">
        <f t="shared" si="27"/>
        <v>2</v>
      </c>
      <c r="K52" s="9">
        <f t="shared" si="28"/>
        <v>3</v>
      </c>
      <c r="L52" s="9">
        <f t="shared" si="29"/>
        <v>1</v>
      </c>
      <c r="M52" s="9">
        <f t="shared" si="30"/>
        <v>2</v>
      </c>
      <c r="N52" s="9">
        <f t="shared" si="31"/>
        <v>1</v>
      </c>
      <c r="O52" s="9">
        <f t="shared" si="32"/>
        <v>1</v>
      </c>
      <c r="P52" s="9">
        <f t="shared" si="33"/>
        <v>0</v>
      </c>
      <c r="Q52" s="9">
        <f t="shared" si="34"/>
        <v>8</v>
      </c>
      <c r="R52" s="9">
        <f t="shared" si="35"/>
        <v>14</v>
      </c>
      <c r="S52" s="9"/>
      <c r="T52" s="11">
        <f t="shared" si="36"/>
        <v>1</v>
      </c>
      <c r="U52" s="11">
        <f t="shared" si="37"/>
        <v>1.1428571428571428</v>
      </c>
    </row>
    <row r="53" spans="1:21" x14ac:dyDescent="0.3">
      <c r="A53" s="9" t="str">
        <f t="shared" si="19"/>
        <v>Pedro Cruz</v>
      </c>
      <c r="B53" s="9">
        <f t="shared" si="19"/>
        <v>17</v>
      </c>
      <c r="C53" s="9">
        <f t="shared" si="20"/>
        <v>7</v>
      </c>
      <c r="D53" s="9">
        <f t="shared" si="21"/>
        <v>4</v>
      </c>
      <c r="E53" s="9">
        <f t="shared" si="22"/>
        <v>6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6</v>
      </c>
      <c r="J53" s="9">
        <f t="shared" si="27"/>
        <v>0</v>
      </c>
      <c r="K53" s="9">
        <f t="shared" si="28"/>
        <v>3</v>
      </c>
      <c r="L53" s="9">
        <f t="shared" si="29"/>
        <v>1</v>
      </c>
      <c r="M53" s="9">
        <f t="shared" si="30"/>
        <v>2</v>
      </c>
      <c r="N53" s="9">
        <f t="shared" si="31"/>
        <v>1</v>
      </c>
      <c r="O53" s="9">
        <f t="shared" si="32"/>
        <v>1</v>
      </c>
      <c r="P53" s="9">
        <f t="shared" si="33"/>
        <v>0</v>
      </c>
      <c r="Q53" s="9">
        <f t="shared" si="34"/>
        <v>6</v>
      </c>
      <c r="R53" s="9">
        <f t="shared" si="35"/>
        <v>14</v>
      </c>
      <c r="S53" s="9"/>
      <c r="T53" s="11">
        <f t="shared" si="36"/>
        <v>0.8571428571428571</v>
      </c>
      <c r="U53" s="11">
        <f t="shared" si="37"/>
        <v>0.8571428571428571</v>
      </c>
    </row>
    <row r="54" spans="1:21" x14ac:dyDescent="0.3">
      <c r="A54" s="9" t="str">
        <f t="shared" si="19"/>
        <v>Pedro Ortiz</v>
      </c>
      <c r="B54" s="9">
        <f t="shared" si="19"/>
        <v>18</v>
      </c>
      <c r="C54" s="9">
        <f t="shared" si="20"/>
        <v>8</v>
      </c>
      <c r="D54" s="9">
        <f t="shared" si="21"/>
        <v>5</v>
      </c>
      <c r="E54" s="9">
        <f t="shared" si="22"/>
        <v>5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3</v>
      </c>
      <c r="J54" s="9">
        <f t="shared" si="27"/>
        <v>2</v>
      </c>
      <c r="K54" s="9">
        <f t="shared" si="28"/>
        <v>0</v>
      </c>
      <c r="L54" s="9">
        <f t="shared" si="29"/>
        <v>1</v>
      </c>
      <c r="M54" s="9">
        <f t="shared" si="30"/>
        <v>1</v>
      </c>
      <c r="N54" s="9">
        <f t="shared" si="31"/>
        <v>1</v>
      </c>
      <c r="O54" s="9">
        <f t="shared" si="32"/>
        <v>2</v>
      </c>
      <c r="P54" s="9">
        <f t="shared" si="33"/>
        <v>0</v>
      </c>
      <c r="Q54" s="9">
        <f t="shared" si="34"/>
        <v>5</v>
      </c>
      <c r="R54" s="9">
        <f t="shared" si="35"/>
        <v>12</v>
      </c>
      <c r="S54" s="9"/>
      <c r="T54" s="11">
        <f t="shared" si="36"/>
        <v>0.625</v>
      </c>
      <c r="U54" s="11">
        <f t="shared" si="37"/>
        <v>0.625</v>
      </c>
    </row>
    <row r="55" spans="1:21" x14ac:dyDescent="0.3">
      <c r="A55" s="9" t="str">
        <f t="shared" si="19"/>
        <v>Pedro Gutierrez</v>
      </c>
      <c r="B55" s="9">
        <f t="shared" si="19"/>
        <v>19</v>
      </c>
      <c r="C55" s="9">
        <f t="shared" si="20"/>
        <v>8</v>
      </c>
      <c r="D55" s="9">
        <f t="shared" si="21"/>
        <v>4</v>
      </c>
      <c r="E55" s="9">
        <f t="shared" si="22"/>
        <v>2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2</v>
      </c>
      <c r="J55" s="9">
        <f t="shared" si="27"/>
        <v>2</v>
      </c>
      <c r="K55" s="9">
        <f t="shared" si="28"/>
        <v>2</v>
      </c>
      <c r="L55" s="9">
        <f t="shared" si="29"/>
        <v>1</v>
      </c>
      <c r="M55" s="9">
        <f t="shared" si="30"/>
        <v>2</v>
      </c>
      <c r="N55" s="9">
        <f t="shared" si="31"/>
        <v>2</v>
      </c>
      <c r="O55" s="9">
        <f t="shared" si="32"/>
        <v>1</v>
      </c>
      <c r="P55" s="9">
        <f t="shared" si="33"/>
        <v>0</v>
      </c>
      <c r="Q55" s="9">
        <f t="shared" si="34"/>
        <v>2</v>
      </c>
      <c r="R55" s="9">
        <f t="shared" si="35"/>
        <v>15</v>
      </c>
      <c r="S55" s="9"/>
      <c r="T55" s="11">
        <f t="shared" si="36"/>
        <v>0.25</v>
      </c>
      <c r="U55" s="11">
        <f t="shared" si="37"/>
        <v>0.25</v>
      </c>
    </row>
    <row r="56" spans="1:21" x14ac:dyDescent="0.3">
      <c r="A56" s="9" t="str">
        <f t="shared" si="19"/>
        <v>Pedro Castillo</v>
      </c>
      <c r="B56" s="9">
        <f t="shared" si="19"/>
        <v>20</v>
      </c>
      <c r="C56" s="9">
        <f t="shared" si="20"/>
        <v>7</v>
      </c>
      <c r="D56" s="9">
        <f t="shared" si="21"/>
        <v>3</v>
      </c>
      <c r="E56" s="9">
        <f t="shared" si="22"/>
        <v>1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2</v>
      </c>
      <c r="J56" s="9">
        <f t="shared" si="27"/>
        <v>2</v>
      </c>
      <c r="K56" s="9">
        <f t="shared" si="28"/>
        <v>1</v>
      </c>
      <c r="L56" s="9">
        <f t="shared" si="29"/>
        <v>1</v>
      </c>
      <c r="M56" s="9">
        <f t="shared" si="30"/>
        <v>1</v>
      </c>
      <c r="N56" s="9">
        <f t="shared" si="31"/>
        <v>2</v>
      </c>
      <c r="O56" s="9">
        <f t="shared" si="32"/>
        <v>1</v>
      </c>
      <c r="P56" s="9">
        <f t="shared" si="33"/>
        <v>0</v>
      </c>
      <c r="Q56" s="9">
        <f t="shared" si="34"/>
        <v>1</v>
      </c>
      <c r="R56" s="9">
        <f t="shared" si="35"/>
        <v>12</v>
      </c>
      <c r="S56" s="9"/>
      <c r="T56" s="11">
        <f t="shared" si="36"/>
        <v>0.14285714285714285</v>
      </c>
      <c r="U56" s="11">
        <f t="shared" si="37"/>
        <v>0.14285714285714285</v>
      </c>
    </row>
    <row r="57" spans="1:21" x14ac:dyDescent="0.3">
      <c r="A57" s="9" t="str">
        <f t="shared" si="19"/>
        <v>Juan Garcia</v>
      </c>
      <c r="B57" s="9">
        <f t="shared" si="19"/>
        <v>21</v>
      </c>
      <c r="C57" s="9">
        <f t="shared" si="20"/>
        <v>5</v>
      </c>
      <c r="D57" s="9">
        <f t="shared" si="21"/>
        <v>2</v>
      </c>
      <c r="E57" s="9">
        <f t="shared" si="22"/>
        <v>3</v>
      </c>
      <c r="F57" s="9">
        <f t="shared" si="23"/>
        <v>0</v>
      </c>
      <c r="G57" s="9">
        <f t="shared" si="24"/>
        <v>0</v>
      </c>
      <c r="H57" s="9">
        <f t="shared" si="25"/>
        <v>1</v>
      </c>
      <c r="I57" s="9">
        <f t="shared" si="26"/>
        <v>3</v>
      </c>
      <c r="J57" s="9">
        <f t="shared" si="27"/>
        <v>1</v>
      </c>
      <c r="K57" s="9">
        <f t="shared" si="28"/>
        <v>1</v>
      </c>
      <c r="L57" s="9">
        <f t="shared" si="29"/>
        <v>1</v>
      </c>
      <c r="M57" s="9">
        <f t="shared" si="30"/>
        <v>1</v>
      </c>
      <c r="N57" s="9">
        <f t="shared" si="31"/>
        <v>1</v>
      </c>
      <c r="O57" s="9">
        <f t="shared" si="32"/>
        <v>2</v>
      </c>
      <c r="P57" s="9">
        <f t="shared" si="33"/>
        <v>0</v>
      </c>
      <c r="Q57" s="9">
        <f t="shared" si="34"/>
        <v>6</v>
      </c>
      <c r="R57" s="9">
        <f t="shared" si="35"/>
        <v>10</v>
      </c>
      <c r="S57" s="9"/>
      <c r="T57" s="11">
        <f t="shared" si="36"/>
        <v>0.6</v>
      </c>
      <c r="U57" s="11">
        <f t="shared" si="37"/>
        <v>1.2</v>
      </c>
    </row>
    <row r="58" spans="1:21" x14ac:dyDescent="0.3">
      <c r="A58" s="9" t="str">
        <f t="shared" si="19"/>
        <v>Juan Rodriguez</v>
      </c>
      <c r="B58" s="9">
        <f t="shared" si="19"/>
        <v>22</v>
      </c>
      <c r="C58" s="9">
        <f t="shared" si="20"/>
        <v>7</v>
      </c>
      <c r="D58" s="9">
        <f t="shared" si="21"/>
        <v>4</v>
      </c>
      <c r="E58" s="9">
        <f t="shared" si="22"/>
        <v>2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4</v>
      </c>
      <c r="J58" s="9">
        <f t="shared" si="27"/>
        <v>4</v>
      </c>
      <c r="K58" s="9">
        <f t="shared" si="28"/>
        <v>1</v>
      </c>
      <c r="L58" s="9">
        <f t="shared" si="29"/>
        <v>1</v>
      </c>
      <c r="M58" s="9">
        <f t="shared" si="30"/>
        <v>2</v>
      </c>
      <c r="N58" s="9">
        <f t="shared" si="31"/>
        <v>2</v>
      </c>
      <c r="O58" s="9">
        <f t="shared" si="32"/>
        <v>1</v>
      </c>
      <c r="P58" s="9">
        <f t="shared" si="33"/>
        <v>0</v>
      </c>
      <c r="Q58" s="9">
        <f t="shared" si="34"/>
        <v>2</v>
      </c>
      <c r="R58" s="9">
        <f t="shared" si="35"/>
        <v>13</v>
      </c>
      <c r="S58" s="9"/>
      <c r="T58" s="11">
        <f t="shared" si="36"/>
        <v>0.2857142857142857</v>
      </c>
      <c r="U58" s="11">
        <f t="shared" si="37"/>
        <v>0.2857142857142857</v>
      </c>
    </row>
    <row r="59" spans="1:21" x14ac:dyDescent="0.3">
      <c r="A59" s="9" t="str">
        <f t="shared" si="19"/>
        <v>Juan Martinez</v>
      </c>
      <c r="B59" s="9">
        <f t="shared" si="19"/>
        <v>23</v>
      </c>
      <c r="C59" s="9">
        <f t="shared" si="20"/>
        <v>7</v>
      </c>
      <c r="D59" s="9">
        <f t="shared" si="21"/>
        <v>0</v>
      </c>
      <c r="E59" s="9">
        <f t="shared" si="22"/>
        <v>4</v>
      </c>
      <c r="F59" s="9">
        <f t="shared" si="23"/>
        <v>0</v>
      </c>
      <c r="G59" s="9">
        <f t="shared" si="24"/>
        <v>0</v>
      </c>
      <c r="H59" s="9">
        <f t="shared" si="25"/>
        <v>1</v>
      </c>
      <c r="I59" s="9">
        <f t="shared" si="26"/>
        <v>2</v>
      </c>
      <c r="J59" s="9">
        <f t="shared" si="27"/>
        <v>0</v>
      </c>
      <c r="K59" s="9">
        <f t="shared" si="28"/>
        <v>2</v>
      </c>
      <c r="L59" s="9">
        <f t="shared" si="29"/>
        <v>0</v>
      </c>
      <c r="M59" s="9">
        <f t="shared" si="30"/>
        <v>0</v>
      </c>
      <c r="N59" s="9">
        <f t="shared" si="31"/>
        <v>1</v>
      </c>
      <c r="O59" s="9">
        <f t="shared" si="32"/>
        <v>1</v>
      </c>
      <c r="P59" s="9">
        <f t="shared" si="33"/>
        <v>0</v>
      </c>
      <c r="Q59" s="9">
        <f t="shared" si="34"/>
        <v>7</v>
      </c>
      <c r="R59" s="9">
        <f t="shared" si="35"/>
        <v>11</v>
      </c>
      <c r="S59" s="9"/>
      <c r="T59" s="11">
        <f t="shared" si="36"/>
        <v>0.5714285714285714</v>
      </c>
      <c r="U59" s="11">
        <f t="shared" si="37"/>
        <v>1</v>
      </c>
    </row>
    <row r="60" spans="1:21" x14ac:dyDescent="0.3">
      <c r="A60" s="9" t="str">
        <f t="shared" si="19"/>
        <v>Juan Hernandez</v>
      </c>
      <c r="B60" s="9">
        <f t="shared" si="19"/>
        <v>24</v>
      </c>
      <c r="C60" s="9">
        <f t="shared" si="20"/>
        <v>9</v>
      </c>
      <c r="D60" s="9">
        <f t="shared" si="21"/>
        <v>5</v>
      </c>
      <c r="E60" s="9">
        <f t="shared" si="22"/>
        <v>5</v>
      </c>
      <c r="F60" s="9">
        <f t="shared" si="23"/>
        <v>0</v>
      </c>
      <c r="G60" s="9">
        <f t="shared" si="24"/>
        <v>1</v>
      </c>
      <c r="H60" s="9">
        <f t="shared" si="25"/>
        <v>0</v>
      </c>
      <c r="I60" s="9">
        <f t="shared" si="26"/>
        <v>7</v>
      </c>
      <c r="J60" s="9">
        <f t="shared" si="27"/>
        <v>1</v>
      </c>
      <c r="K60" s="9">
        <f t="shared" si="28"/>
        <v>3</v>
      </c>
      <c r="L60" s="9">
        <f t="shared" si="29"/>
        <v>1</v>
      </c>
      <c r="M60" s="9">
        <f t="shared" si="30"/>
        <v>0</v>
      </c>
      <c r="N60" s="9">
        <f t="shared" si="31"/>
        <v>2</v>
      </c>
      <c r="O60" s="9">
        <f t="shared" si="32"/>
        <v>0</v>
      </c>
      <c r="P60" s="9">
        <f t="shared" si="33"/>
        <v>0</v>
      </c>
      <c r="Q60" s="9">
        <f t="shared" si="34"/>
        <v>7</v>
      </c>
      <c r="R60" s="9">
        <f t="shared" si="35"/>
        <v>14</v>
      </c>
      <c r="S60" s="9"/>
      <c r="T60" s="11">
        <f t="shared" si="36"/>
        <v>0.55555555555555558</v>
      </c>
      <c r="U60" s="11">
        <f t="shared" si="37"/>
        <v>0.77777777777777779</v>
      </c>
    </row>
    <row r="61" spans="1:21" x14ac:dyDescent="0.3">
      <c r="A61" s="9" t="str">
        <f t="shared" si="19"/>
        <v>Juan Lopez</v>
      </c>
      <c r="B61" s="9">
        <f t="shared" si="19"/>
        <v>25</v>
      </c>
      <c r="C61" s="9">
        <f t="shared" si="20"/>
        <v>5</v>
      </c>
      <c r="D61" s="9">
        <f t="shared" si="21"/>
        <v>1</v>
      </c>
      <c r="E61" s="9">
        <f t="shared" si="22"/>
        <v>4</v>
      </c>
      <c r="F61" s="9">
        <f t="shared" si="23"/>
        <v>1</v>
      </c>
      <c r="G61" s="9">
        <f t="shared" si="24"/>
        <v>0</v>
      </c>
      <c r="H61" s="9">
        <f t="shared" si="25"/>
        <v>0</v>
      </c>
      <c r="I61" s="9">
        <f t="shared" si="26"/>
        <v>3</v>
      </c>
      <c r="J61" s="9">
        <f t="shared" si="27"/>
        <v>2</v>
      </c>
      <c r="K61" s="9">
        <f t="shared" si="28"/>
        <v>2</v>
      </c>
      <c r="L61" s="9">
        <f t="shared" si="29"/>
        <v>1</v>
      </c>
      <c r="M61" s="9">
        <f t="shared" si="30"/>
        <v>1</v>
      </c>
      <c r="N61" s="9">
        <f t="shared" si="31"/>
        <v>0</v>
      </c>
      <c r="O61" s="9">
        <f t="shared" si="32"/>
        <v>1</v>
      </c>
      <c r="P61" s="9">
        <f t="shared" si="33"/>
        <v>0</v>
      </c>
      <c r="Q61" s="9">
        <f t="shared" si="34"/>
        <v>5</v>
      </c>
      <c r="R61" s="9">
        <f t="shared" si="35"/>
        <v>9</v>
      </c>
      <c r="S61" s="9"/>
      <c r="T61" s="11">
        <f t="shared" si="36"/>
        <v>0.8</v>
      </c>
      <c r="U61" s="11">
        <f t="shared" si="37"/>
        <v>1</v>
      </c>
    </row>
    <row r="62" spans="1:21" x14ac:dyDescent="0.3">
      <c r="A62" s="10" t="s">
        <v>48</v>
      </c>
      <c r="B62" s="10"/>
      <c r="C62" s="10">
        <f t="shared" ref="C62:R62" si="38">SUM(C37:C61)</f>
        <v>174</v>
      </c>
      <c r="D62" s="10">
        <f t="shared" si="38"/>
        <v>82</v>
      </c>
      <c r="E62" s="10">
        <f t="shared" si="38"/>
        <v>78</v>
      </c>
      <c r="F62" s="10">
        <f t="shared" si="38"/>
        <v>6</v>
      </c>
      <c r="G62" s="10">
        <f t="shared" si="38"/>
        <v>3</v>
      </c>
      <c r="H62" s="10">
        <f t="shared" si="38"/>
        <v>4</v>
      </c>
      <c r="I62" s="10">
        <f t="shared" si="38"/>
        <v>73</v>
      </c>
      <c r="J62" s="10">
        <f t="shared" si="38"/>
        <v>56</v>
      </c>
      <c r="K62" s="10">
        <f t="shared" si="38"/>
        <v>42</v>
      </c>
      <c r="L62" s="10">
        <f t="shared" si="38"/>
        <v>26</v>
      </c>
      <c r="M62" s="10">
        <f t="shared" si="38"/>
        <v>27</v>
      </c>
      <c r="N62" s="10">
        <f t="shared" si="38"/>
        <v>25</v>
      </c>
      <c r="O62" s="10">
        <f t="shared" si="38"/>
        <v>25</v>
      </c>
      <c r="P62" s="10">
        <f t="shared" si="38"/>
        <v>0</v>
      </c>
      <c r="Q62" s="10">
        <f t="shared" si="38"/>
        <v>102</v>
      </c>
      <c r="R62" s="10">
        <f t="shared" si="38"/>
        <v>293</v>
      </c>
      <c r="S62" s="10"/>
      <c r="T62" s="12">
        <f t="shared" si="36"/>
        <v>0.44827586206896552</v>
      </c>
      <c r="U62" s="12">
        <f t="shared" si="37"/>
        <v>0.58620689655172409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Pedro Garcia</v>
      </c>
      <c r="B66" s="9">
        <f t="shared" si="39"/>
        <v>1</v>
      </c>
      <c r="C66" s="19">
        <v>1</v>
      </c>
      <c r="D66" s="19" t="s">
        <v>61</v>
      </c>
      <c r="E66" s="19">
        <v>1</v>
      </c>
      <c r="F66" s="19">
        <v>0</v>
      </c>
      <c r="G66" s="19">
        <v>2</v>
      </c>
      <c r="H66" s="19">
        <v>2</v>
      </c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1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3</v>
      </c>
      <c r="CT66" s="9">
        <f t="shared" ref="CT66:CT90" si="44">INT(CS66/3)+MOD(CS66,3)/10</f>
        <v>1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2</v>
      </c>
      <c r="CW66" s="9">
        <f t="shared" ref="CW66:CW90" si="47">H66+N66+T66+Z66+AF66+AL66+AR66+AX66+BD66+BJ66+BP66+BV66+CB66+CH66+CN66</f>
        <v>2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Pedro Rodriguez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0</v>
      </c>
      <c r="CQ67" s="9">
        <f t="shared" si="41"/>
        <v>0</v>
      </c>
      <c r="CR67" s="9">
        <f t="shared" si="42"/>
        <v>0</v>
      </c>
      <c r="CS67" s="9">
        <f t="shared" si="43"/>
        <v>0</v>
      </c>
      <c r="CT67" s="9">
        <f t="shared" si="44"/>
        <v>0</v>
      </c>
      <c r="CU67" s="9">
        <f t="shared" si="45"/>
        <v>0</v>
      </c>
      <c r="CV67" s="9">
        <f t="shared" si="46"/>
        <v>0</v>
      </c>
      <c r="CW67" s="9">
        <f t="shared" si="47"/>
        <v>0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Pedro Martinez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0</v>
      </c>
      <c r="CQ68" s="9">
        <f t="shared" si="41"/>
        <v>0</v>
      </c>
      <c r="CR68" s="9">
        <f t="shared" si="42"/>
        <v>0</v>
      </c>
      <c r="CS68" s="9">
        <f t="shared" si="43"/>
        <v>0</v>
      </c>
      <c r="CT68" s="9">
        <f t="shared" si="44"/>
        <v>0</v>
      </c>
      <c r="CU68" s="9">
        <f t="shared" si="45"/>
        <v>0</v>
      </c>
      <c r="CV68" s="9">
        <f t="shared" si="46"/>
        <v>0</v>
      </c>
      <c r="CW68" s="9">
        <f t="shared" si="47"/>
        <v>0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Pedro Hernandez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0</v>
      </c>
      <c r="CQ69" s="9">
        <f t="shared" si="41"/>
        <v>0</v>
      </c>
      <c r="CR69" s="9">
        <f t="shared" si="42"/>
        <v>0</v>
      </c>
      <c r="CS69" s="9">
        <f t="shared" si="43"/>
        <v>0</v>
      </c>
      <c r="CT69" s="9">
        <f t="shared" si="44"/>
        <v>0</v>
      </c>
      <c r="CU69" s="9">
        <f t="shared" si="45"/>
        <v>0</v>
      </c>
      <c r="CV69" s="9">
        <f t="shared" si="46"/>
        <v>0</v>
      </c>
      <c r="CW69" s="9">
        <f t="shared" si="47"/>
        <v>0</v>
      </c>
      <c r="CX69" s="14">
        <f t="shared" si="48"/>
        <v>0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Pedro Lopez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0</v>
      </c>
      <c r="CQ70" s="9">
        <f t="shared" si="41"/>
        <v>0</v>
      </c>
      <c r="CR70" s="9">
        <f t="shared" si="42"/>
        <v>0</v>
      </c>
      <c r="CS70" s="9">
        <f t="shared" si="43"/>
        <v>0</v>
      </c>
      <c r="CT70" s="9">
        <f t="shared" si="44"/>
        <v>0</v>
      </c>
      <c r="CU70" s="9">
        <f t="shared" si="45"/>
        <v>0</v>
      </c>
      <c r="CV70" s="9">
        <f t="shared" si="46"/>
        <v>0</v>
      </c>
      <c r="CW70" s="9">
        <f t="shared" si="47"/>
        <v>0</v>
      </c>
      <c r="CX70" s="14">
        <f t="shared" si="48"/>
        <v>0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Pedro Gonzalez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61</v>
      </c>
      <c r="K71" s="19">
        <v>1.1000000000000001</v>
      </c>
      <c r="L71" s="19">
        <v>0</v>
      </c>
      <c r="M71" s="19">
        <v>3</v>
      </c>
      <c r="N71" s="19">
        <v>1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0</v>
      </c>
      <c r="CR71" s="9">
        <f t="shared" si="42"/>
        <v>1</v>
      </c>
      <c r="CS71" s="9">
        <f t="shared" si="43"/>
        <v>4.0000000000000009</v>
      </c>
      <c r="CT71" s="9">
        <f t="shared" si="44"/>
        <v>1.1000000000000001</v>
      </c>
      <c r="CU71" s="9">
        <f t="shared" si="45"/>
        <v>0</v>
      </c>
      <c r="CV71" s="9">
        <f t="shared" si="46"/>
        <v>3</v>
      </c>
      <c r="CW71" s="9">
        <f t="shared" si="47"/>
        <v>1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Pedro Perez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1</v>
      </c>
      <c r="J72" s="19" t="s">
        <v>62</v>
      </c>
      <c r="K72" s="19">
        <v>3</v>
      </c>
      <c r="L72" s="19">
        <v>4</v>
      </c>
      <c r="M72" s="19">
        <v>2</v>
      </c>
      <c r="N72" s="19">
        <v>0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9</v>
      </c>
      <c r="CT72" s="9">
        <f t="shared" si="44"/>
        <v>3</v>
      </c>
      <c r="CU72" s="9">
        <f t="shared" si="45"/>
        <v>4</v>
      </c>
      <c r="CV72" s="9">
        <f t="shared" si="46"/>
        <v>2</v>
      </c>
      <c r="CW72" s="9">
        <f t="shared" si="47"/>
        <v>0</v>
      </c>
      <c r="CX72" s="14">
        <f t="shared" si="48"/>
        <v>12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Pedro Sanchez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Pedro Ramirez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0</v>
      </c>
      <c r="CQ74" s="9">
        <f t="shared" si="41"/>
        <v>0</v>
      </c>
      <c r="CR74" s="9">
        <f t="shared" si="42"/>
        <v>0</v>
      </c>
      <c r="CS74" s="9">
        <f t="shared" si="43"/>
        <v>0</v>
      </c>
      <c r="CT74" s="9">
        <f t="shared" si="44"/>
        <v>0</v>
      </c>
      <c r="CU74" s="9">
        <f t="shared" si="45"/>
        <v>0</v>
      </c>
      <c r="CV74" s="9">
        <f t="shared" si="46"/>
        <v>0</v>
      </c>
      <c r="CW74" s="9">
        <f t="shared" si="47"/>
        <v>0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Pedro Torres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Pedro Flores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62</v>
      </c>
      <c r="K76" s="19">
        <v>1.2</v>
      </c>
      <c r="L76" s="19">
        <v>1</v>
      </c>
      <c r="M76" s="19">
        <v>3</v>
      </c>
      <c r="N76" s="19">
        <v>5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1</v>
      </c>
      <c r="CR76" s="9">
        <f t="shared" si="42"/>
        <v>0</v>
      </c>
      <c r="CS76" s="9">
        <f t="shared" si="43"/>
        <v>5</v>
      </c>
      <c r="CT76" s="9">
        <f t="shared" si="44"/>
        <v>1.2</v>
      </c>
      <c r="CU76" s="9">
        <f t="shared" si="45"/>
        <v>1</v>
      </c>
      <c r="CV76" s="9">
        <f t="shared" si="46"/>
        <v>3</v>
      </c>
      <c r="CW76" s="9">
        <f t="shared" si="47"/>
        <v>5</v>
      </c>
      <c r="CX76" s="14">
        <f t="shared" si="48"/>
        <v>5.4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Pedro Rivera</v>
      </c>
      <c r="B77" s="9">
        <f t="shared" si="39"/>
        <v>12</v>
      </c>
      <c r="C77" s="19">
        <v>1</v>
      </c>
      <c r="D77" s="19" t="s">
        <v>61</v>
      </c>
      <c r="E77" s="19">
        <v>2.1</v>
      </c>
      <c r="F77" s="19">
        <v>3</v>
      </c>
      <c r="G77" s="19">
        <v>1</v>
      </c>
      <c r="H77" s="19">
        <v>1</v>
      </c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0</v>
      </c>
      <c r="CR77" s="9">
        <f t="shared" si="42"/>
        <v>1</v>
      </c>
      <c r="CS77" s="9">
        <f t="shared" si="43"/>
        <v>7.0000000000000009</v>
      </c>
      <c r="CT77" s="9">
        <f t="shared" si="44"/>
        <v>2.1</v>
      </c>
      <c r="CU77" s="9">
        <f t="shared" si="45"/>
        <v>3</v>
      </c>
      <c r="CV77" s="9">
        <f t="shared" si="46"/>
        <v>1</v>
      </c>
      <c r="CW77" s="9">
        <f t="shared" si="47"/>
        <v>1</v>
      </c>
      <c r="CX77" s="14">
        <f t="shared" si="48"/>
        <v>11.571428571428569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Pedro Gomez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61</v>
      </c>
      <c r="K78" s="19">
        <v>3</v>
      </c>
      <c r="L78" s="19">
        <v>4</v>
      </c>
      <c r="M78" s="19">
        <v>3</v>
      </c>
      <c r="N78" s="19">
        <v>0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9</v>
      </c>
      <c r="CT78" s="9">
        <f t="shared" si="44"/>
        <v>3</v>
      </c>
      <c r="CU78" s="9">
        <f t="shared" si="45"/>
        <v>4</v>
      </c>
      <c r="CV78" s="9">
        <f t="shared" si="46"/>
        <v>3</v>
      </c>
      <c r="CW78" s="9">
        <f t="shared" si="47"/>
        <v>0</v>
      </c>
      <c r="CX78" s="14">
        <f t="shared" si="48"/>
        <v>12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Pedro Diaz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1</v>
      </c>
      <c r="J79" s="19" t="s">
        <v>61</v>
      </c>
      <c r="K79" s="19">
        <v>1</v>
      </c>
      <c r="L79" s="19">
        <v>3</v>
      </c>
      <c r="M79" s="19">
        <v>6</v>
      </c>
      <c r="N79" s="19">
        <v>4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3</v>
      </c>
      <c r="CT79" s="9">
        <f t="shared" si="44"/>
        <v>1</v>
      </c>
      <c r="CU79" s="9">
        <f t="shared" si="45"/>
        <v>3</v>
      </c>
      <c r="CV79" s="9">
        <f t="shared" si="46"/>
        <v>6</v>
      </c>
      <c r="CW79" s="9">
        <f t="shared" si="47"/>
        <v>4</v>
      </c>
      <c r="CX79" s="14">
        <f t="shared" si="48"/>
        <v>27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Pedro Reyes</v>
      </c>
      <c r="B80" s="9">
        <f t="shared" si="39"/>
        <v>15</v>
      </c>
      <c r="C80" s="19">
        <v>1</v>
      </c>
      <c r="D80" s="19" t="s">
        <v>62</v>
      </c>
      <c r="E80" s="19">
        <v>1.2</v>
      </c>
      <c r="F80" s="19">
        <v>1</v>
      </c>
      <c r="G80" s="19">
        <v>3</v>
      </c>
      <c r="H80" s="19">
        <v>5</v>
      </c>
      <c r="I80" s="19">
        <v>1</v>
      </c>
      <c r="J80" s="19" t="s">
        <v>61</v>
      </c>
      <c r="K80" s="19">
        <v>2.1</v>
      </c>
      <c r="L80" s="19">
        <v>1</v>
      </c>
      <c r="M80" s="19">
        <v>6</v>
      </c>
      <c r="N80" s="19">
        <v>0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2</v>
      </c>
      <c r="CQ80" s="9">
        <f t="shared" si="41"/>
        <v>1</v>
      </c>
      <c r="CR80" s="9">
        <f t="shared" si="42"/>
        <v>1</v>
      </c>
      <c r="CS80" s="9">
        <f t="shared" si="43"/>
        <v>12</v>
      </c>
      <c r="CT80" s="9">
        <f t="shared" si="44"/>
        <v>4</v>
      </c>
      <c r="CU80" s="9">
        <f t="shared" si="45"/>
        <v>2</v>
      </c>
      <c r="CV80" s="9">
        <f t="shared" si="46"/>
        <v>9</v>
      </c>
      <c r="CW80" s="9">
        <f t="shared" si="47"/>
        <v>5</v>
      </c>
      <c r="CX80" s="14">
        <f t="shared" si="48"/>
        <v>4.5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Pedro Morales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61</v>
      </c>
      <c r="K81" s="19">
        <v>3</v>
      </c>
      <c r="L81" s="19">
        <v>0</v>
      </c>
      <c r="M81" s="19">
        <v>2</v>
      </c>
      <c r="N81" s="19">
        <v>4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9</v>
      </c>
      <c r="CT81" s="9">
        <f t="shared" si="44"/>
        <v>3</v>
      </c>
      <c r="CU81" s="9">
        <f t="shared" si="45"/>
        <v>0</v>
      </c>
      <c r="CV81" s="9">
        <f t="shared" si="46"/>
        <v>2</v>
      </c>
      <c r="CW81" s="9">
        <f t="shared" si="47"/>
        <v>4</v>
      </c>
      <c r="CX81" s="14">
        <f t="shared" si="48"/>
        <v>0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Pedro Cruz</v>
      </c>
      <c r="B82" s="9">
        <f t="shared" si="39"/>
        <v>17</v>
      </c>
      <c r="C82" s="19">
        <v>1</v>
      </c>
      <c r="D82" s="19" t="s">
        <v>62</v>
      </c>
      <c r="E82" s="19">
        <v>1</v>
      </c>
      <c r="F82" s="19">
        <v>1</v>
      </c>
      <c r="G82" s="19">
        <v>5</v>
      </c>
      <c r="H82" s="19">
        <v>0</v>
      </c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1</v>
      </c>
      <c r="CR82" s="9">
        <f t="shared" si="42"/>
        <v>0</v>
      </c>
      <c r="CS82" s="9">
        <f t="shared" si="43"/>
        <v>3</v>
      </c>
      <c r="CT82" s="9">
        <f t="shared" si="44"/>
        <v>1</v>
      </c>
      <c r="CU82" s="9">
        <f t="shared" si="45"/>
        <v>1</v>
      </c>
      <c r="CV82" s="9">
        <f t="shared" si="46"/>
        <v>5</v>
      </c>
      <c r="CW82" s="9">
        <f t="shared" si="47"/>
        <v>0</v>
      </c>
      <c r="CX82" s="14">
        <f t="shared" si="48"/>
        <v>9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Pedro Ortiz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0</v>
      </c>
      <c r="CQ83" s="9">
        <f t="shared" si="41"/>
        <v>0</v>
      </c>
      <c r="CR83" s="9">
        <f t="shared" si="42"/>
        <v>0</v>
      </c>
      <c r="CS83" s="9">
        <f t="shared" si="43"/>
        <v>0</v>
      </c>
      <c r="CT83" s="9">
        <f t="shared" si="44"/>
        <v>0</v>
      </c>
      <c r="CU83" s="9">
        <f t="shared" si="45"/>
        <v>0</v>
      </c>
      <c r="CV83" s="9">
        <f t="shared" si="46"/>
        <v>0</v>
      </c>
      <c r="CW83" s="9">
        <f t="shared" si="47"/>
        <v>0</v>
      </c>
      <c r="CX83" s="14">
        <f t="shared" si="48"/>
        <v>0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Pedro Gutierrez</v>
      </c>
      <c r="B84" s="9">
        <f t="shared" si="39"/>
        <v>19</v>
      </c>
      <c r="C84" s="19">
        <v>1</v>
      </c>
      <c r="D84" s="19" t="s">
        <v>62</v>
      </c>
      <c r="E84" s="19">
        <v>3</v>
      </c>
      <c r="F84" s="19">
        <v>1</v>
      </c>
      <c r="G84" s="19">
        <v>2</v>
      </c>
      <c r="H84" s="19">
        <v>5</v>
      </c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1</v>
      </c>
      <c r="CR84" s="9">
        <f t="shared" si="42"/>
        <v>0</v>
      </c>
      <c r="CS84" s="9">
        <f t="shared" si="43"/>
        <v>9</v>
      </c>
      <c r="CT84" s="9">
        <f t="shared" si="44"/>
        <v>3</v>
      </c>
      <c r="CU84" s="9">
        <f t="shared" si="45"/>
        <v>1</v>
      </c>
      <c r="CV84" s="9">
        <f t="shared" si="46"/>
        <v>2</v>
      </c>
      <c r="CW84" s="9">
        <f t="shared" si="47"/>
        <v>5</v>
      </c>
      <c r="CX84" s="14">
        <f t="shared" si="48"/>
        <v>3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Pedro Castillo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0</v>
      </c>
      <c r="CQ85" s="9">
        <f t="shared" si="41"/>
        <v>0</v>
      </c>
      <c r="CR85" s="9">
        <f t="shared" si="42"/>
        <v>0</v>
      </c>
      <c r="CS85" s="9">
        <f t="shared" si="43"/>
        <v>0</v>
      </c>
      <c r="CT85" s="9">
        <f t="shared" si="44"/>
        <v>0</v>
      </c>
      <c r="CU85" s="9">
        <f t="shared" si="45"/>
        <v>0</v>
      </c>
      <c r="CV85" s="9">
        <f t="shared" si="46"/>
        <v>0</v>
      </c>
      <c r="CW85" s="9">
        <f t="shared" si="47"/>
        <v>0</v>
      </c>
      <c r="CX85" s="14">
        <f t="shared" si="48"/>
        <v>0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Juan Garcia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1</v>
      </c>
      <c r="J86" s="19" t="s">
        <v>62</v>
      </c>
      <c r="K86" s="19">
        <v>1.1000000000000001</v>
      </c>
      <c r="L86" s="19">
        <v>3</v>
      </c>
      <c r="M86" s="19">
        <v>1</v>
      </c>
      <c r="N86" s="19">
        <v>2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1</v>
      </c>
      <c r="CR86" s="9">
        <f t="shared" si="42"/>
        <v>0</v>
      </c>
      <c r="CS86" s="9">
        <f t="shared" si="43"/>
        <v>4.0000000000000009</v>
      </c>
      <c r="CT86" s="9">
        <f t="shared" si="44"/>
        <v>1.1000000000000001</v>
      </c>
      <c r="CU86" s="9">
        <f t="shared" si="45"/>
        <v>3</v>
      </c>
      <c r="CV86" s="9">
        <f t="shared" si="46"/>
        <v>1</v>
      </c>
      <c r="CW86" s="9">
        <f t="shared" si="47"/>
        <v>2</v>
      </c>
      <c r="CX86" s="14">
        <f t="shared" si="48"/>
        <v>20.249999999999996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Juan Rodriguez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Juan Martinez</v>
      </c>
      <c r="B88" s="9">
        <f t="shared" si="39"/>
        <v>23</v>
      </c>
      <c r="C88" s="19">
        <v>1</v>
      </c>
      <c r="D88" s="19" t="s">
        <v>62</v>
      </c>
      <c r="E88" s="19">
        <v>1.1000000000000001</v>
      </c>
      <c r="F88" s="19">
        <v>2</v>
      </c>
      <c r="G88" s="19">
        <v>6</v>
      </c>
      <c r="H88" s="19">
        <v>2</v>
      </c>
      <c r="I88" s="19">
        <v>1</v>
      </c>
      <c r="J88" s="19" t="s">
        <v>62</v>
      </c>
      <c r="K88" s="19">
        <v>2.1</v>
      </c>
      <c r="L88" s="19">
        <v>0</v>
      </c>
      <c r="M88" s="19">
        <v>1</v>
      </c>
      <c r="N88" s="19">
        <v>4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2</v>
      </c>
      <c r="CQ88" s="9">
        <f t="shared" si="41"/>
        <v>2</v>
      </c>
      <c r="CR88" s="9">
        <f t="shared" si="42"/>
        <v>0</v>
      </c>
      <c r="CS88" s="9">
        <f t="shared" si="43"/>
        <v>11.000000000000002</v>
      </c>
      <c r="CT88" s="9">
        <f t="shared" si="44"/>
        <v>3.2</v>
      </c>
      <c r="CU88" s="9">
        <f t="shared" si="45"/>
        <v>2</v>
      </c>
      <c r="CV88" s="9">
        <f t="shared" si="46"/>
        <v>7</v>
      </c>
      <c r="CW88" s="9">
        <f t="shared" si="47"/>
        <v>6</v>
      </c>
      <c r="CX88" s="14">
        <f t="shared" si="48"/>
        <v>4.9090909090909083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Juan Hernandez</v>
      </c>
      <c r="B89" s="9">
        <f t="shared" si="39"/>
        <v>24</v>
      </c>
      <c r="C89" s="19">
        <v>1</v>
      </c>
      <c r="D89" s="19" t="s">
        <v>62</v>
      </c>
      <c r="E89" s="19">
        <v>1.2</v>
      </c>
      <c r="F89" s="19">
        <v>0</v>
      </c>
      <c r="G89" s="19">
        <v>1</v>
      </c>
      <c r="H89" s="19">
        <v>5</v>
      </c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1</v>
      </c>
      <c r="CR89" s="9">
        <f t="shared" si="42"/>
        <v>0</v>
      </c>
      <c r="CS89" s="9">
        <f t="shared" si="43"/>
        <v>5</v>
      </c>
      <c r="CT89" s="9">
        <f t="shared" si="44"/>
        <v>1.2</v>
      </c>
      <c r="CU89" s="9">
        <f t="shared" si="45"/>
        <v>0</v>
      </c>
      <c r="CV89" s="9">
        <f t="shared" si="46"/>
        <v>1</v>
      </c>
      <c r="CW89" s="9">
        <f t="shared" si="47"/>
        <v>5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Juan Lopez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62</v>
      </c>
      <c r="K90" s="19">
        <v>2</v>
      </c>
      <c r="L90" s="19">
        <v>1</v>
      </c>
      <c r="M90" s="19">
        <v>3</v>
      </c>
      <c r="N90" s="19">
        <v>5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6</v>
      </c>
      <c r="CT90" s="9">
        <f t="shared" si="44"/>
        <v>2</v>
      </c>
      <c r="CU90" s="9">
        <f t="shared" si="45"/>
        <v>1</v>
      </c>
      <c r="CV90" s="9">
        <f t="shared" si="46"/>
        <v>3</v>
      </c>
      <c r="CW90" s="9">
        <f t="shared" si="47"/>
        <v>5</v>
      </c>
      <c r="CX90" s="14">
        <f t="shared" si="48"/>
        <v>4.5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17</v>
      </c>
      <c r="CQ91" s="10">
        <f t="shared" si="49"/>
        <v>10</v>
      </c>
      <c r="CR91" s="10">
        <f t="shared" si="49"/>
        <v>7</v>
      </c>
      <c r="CS91" s="10">
        <f t="shared" si="49"/>
        <v>99</v>
      </c>
      <c r="CT91" s="10">
        <f t="shared" si="49"/>
        <v>30.9</v>
      </c>
      <c r="CU91" s="10">
        <f t="shared" si="49"/>
        <v>25</v>
      </c>
      <c r="CV91" s="10">
        <f t="shared" si="49"/>
        <v>50</v>
      </c>
      <c r="CW91" s="10">
        <f t="shared" si="49"/>
        <v>45</v>
      </c>
      <c r="CX91" s="10">
        <f t="shared" si="49"/>
        <v>114.13051948051947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67</v>
      </c>
      <c r="C96" s="19">
        <v>3</v>
      </c>
      <c r="D96" s="19">
        <v>3</v>
      </c>
    </row>
    <row r="97" spans="1:7" x14ac:dyDescent="0.3">
      <c r="A97" s="9">
        <v>2</v>
      </c>
      <c r="B97" s="19" t="s">
        <v>62</v>
      </c>
      <c r="C97" s="19">
        <v>4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0</v>
      </c>
      <c r="E111" s="10">
        <f>COUNTIF(B96:B110,"E")</f>
        <v>1</v>
      </c>
      <c r="F111" s="10">
        <f>SUM(C96:C110)</f>
        <v>7</v>
      </c>
      <c r="G111" s="10">
        <f>SUM(D96:D110)</f>
        <v>6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173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174</v>
      </c>
      <c r="B8" s="19">
        <v>1</v>
      </c>
      <c r="C8" s="19">
        <v>2</v>
      </c>
      <c r="D8" s="19">
        <v>1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1</v>
      </c>
      <c r="K8" s="19">
        <v>2</v>
      </c>
      <c r="L8" s="19">
        <v>1</v>
      </c>
      <c r="M8" s="19">
        <v>1</v>
      </c>
      <c r="N8" s="19">
        <v>0</v>
      </c>
      <c r="O8" s="19">
        <v>1</v>
      </c>
      <c r="P8" s="19">
        <v>0</v>
      </c>
      <c r="Q8" s="9">
        <f t="shared" ref="Q8:Q32" si="0">(E8-(F8+G8+H8))+(F8*2)+(G8*3)+(H8*4)</f>
        <v>0</v>
      </c>
      <c r="R8" s="9">
        <f t="shared" ref="R8:R32" si="1">C8+K8+M8+N8+O8+P8</f>
        <v>6</v>
      </c>
      <c r="S8" s="9"/>
      <c r="T8" s="19">
        <v>3</v>
      </c>
      <c r="U8" s="19">
        <v>3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2</v>
      </c>
      <c r="AB8" s="19">
        <v>0</v>
      </c>
      <c r="AC8" s="19">
        <v>0</v>
      </c>
      <c r="AD8" s="19">
        <v>1</v>
      </c>
      <c r="AE8" s="19">
        <v>0</v>
      </c>
      <c r="AF8" s="19">
        <v>0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4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175</v>
      </c>
      <c r="B9" s="19">
        <v>2</v>
      </c>
      <c r="C9" s="19">
        <v>4</v>
      </c>
      <c r="D9" s="19">
        <v>1</v>
      </c>
      <c r="E9" s="19">
        <v>4</v>
      </c>
      <c r="F9" s="19">
        <v>0</v>
      </c>
      <c r="G9" s="19">
        <v>0</v>
      </c>
      <c r="H9" s="19">
        <v>0</v>
      </c>
      <c r="I9" s="19">
        <v>2</v>
      </c>
      <c r="J9" s="19">
        <v>0</v>
      </c>
      <c r="K9" s="19">
        <v>2</v>
      </c>
      <c r="L9" s="19">
        <v>1</v>
      </c>
      <c r="M9" s="19">
        <v>0</v>
      </c>
      <c r="N9" s="19">
        <v>1</v>
      </c>
      <c r="O9" s="19">
        <v>1</v>
      </c>
      <c r="P9" s="19">
        <v>0</v>
      </c>
      <c r="Q9" s="9">
        <f t="shared" si="0"/>
        <v>4</v>
      </c>
      <c r="R9" s="9">
        <f t="shared" si="1"/>
        <v>8</v>
      </c>
      <c r="S9" s="9"/>
      <c r="T9" s="19">
        <v>5</v>
      </c>
      <c r="U9" s="19">
        <v>1</v>
      </c>
      <c r="V9" s="19">
        <v>1</v>
      </c>
      <c r="W9" s="19">
        <v>0</v>
      </c>
      <c r="X9" s="19">
        <v>0</v>
      </c>
      <c r="Y9" s="19">
        <v>1</v>
      </c>
      <c r="Z9" s="19">
        <v>1</v>
      </c>
      <c r="AA9" s="19">
        <v>2</v>
      </c>
      <c r="AB9" s="19">
        <v>2</v>
      </c>
      <c r="AC9" s="19">
        <v>0</v>
      </c>
      <c r="AD9" s="19">
        <v>0</v>
      </c>
      <c r="AE9" s="19">
        <v>1</v>
      </c>
      <c r="AF9" s="19">
        <v>0</v>
      </c>
      <c r="AG9" s="19">
        <v>0</v>
      </c>
      <c r="AH9" s="9">
        <f t="shared" si="2"/>
        <v>4</v>
      </c>
      <c r="AI9" s="9">
        <f t="shared" si="3"/>
        <v>8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176</v>
      </c>
      <c r="B10" s="19">
        <v>3</v>
      </c>
      <c r="C10" s="19">
        <v>2</v>
      </c>
      <c r="D10" s="19">
        <v>0</v>
      </c>
      <c r="E10" s="19">
        <v>2</v>
      </c>
      <c r="F10" s="19">
        <v>0</v>
      </c>
      <c r="G10" s="19">
        <v>0</v>
      </c>
      <c r="H10" s="19">
        <v>0</v>
      </c>
      <c r="I10" s="19">
        <v>2</v>
      </c>
      <c r="J10" s="19">
        <v>2</v>
      </c>
      <c r="K10" s="19">
        <v>1</v>
      </c>
      <c r="L10" s="19">
        <v>0</v>
      </c>
      <c r="M10" s="19">
        <v>1</v>
      </c>
      <c r="N10" s="19">
        <v>0</v>
      </c>
      <c r="O10" s="19">
        <v>1</v>
      </c>
      <c r="P10" s="19">
        <v>0</v>
      </c>
      <c r="Q10" s="9">
        <f t="shared" si="0"/>
        <v>2</v>
      </c>
      <c r="R10" s="9">
        <f t="shared" si="1"/>
        <v>5</v>
      </c>
      <c r="S10" s="9"/>
      <c r="T10" s="19">
        <v>2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1</v>
      </c>
      <c r="AA10" s="19">
        <v>1</v>
      </c>
      <c r="AB10" s="19">
        <v>2</v>
      </c>
      <c r="AC10" s="19">
        <v>0</v>
      </c>
      <c r="AD10" s="19">
        <v>1</v>
      </c>
      <c r="AE10" s="19">
        <v>1</v>
      </c>
      <c r="AF10" s="19">
        <v>1</v>
      </c>
      <c r="AG10" s="19">
        <v>0</v>
      </c>
      <c r="AH10" s="9">
        <f t="shared" si="2"/>
        <v>0</v>
      </c>
      <c r="AI10" s="9">
        <f t="shared" si="3"/>
        <v>7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177</v>
      </c>
      <c r="B11" s="19">
        <v>4</v>
      </c>
      <c r="C11" s="19">
        <v>5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1</v>
      </c>
      <c r="J11" s="19">
        <v>0</v>
      </c>
      <c r="K11" s="19">
        <v>2</v>
      </c>
      <c r="L11" s="19">
        <v>0</v>
      </c>
      <c r="M11" s="19">
        <v>1</v>
      </c>
      <c r="N11" s="19">
        <v>0</v>
      </c>
      <c r="O11" s="19">
        <v>0</v>
      </c>
      <c r="P11" s="19">
        <v>0</v>
      </c>
      <c r="Q11" s="9">
        <f t="shared" si="0"/>
        <v>0</v>
      </c>
      <c r="R11" s="9">
        <f t="shared" si="1"/>
        <v>8</v>
      </c>
      <c r="S11" s="9"/>
      <c r="T11" s="19">
        <v>2</v>
      </c>
      <c r="U11" s="19">
        <v>1</v>
      </c>
      <c r="V11" s="19">
        <v>0</v>
      </c>
      <c r="W11" s="19">
        <v>0</v>
      </c>
      <c r="X11" s="19">
        <v>0</v>
      </c>
      <c r="Y11" s="19">
        <v>0</v>
      </c>
      <c r="Z11" s="19">
        <v>1</v>
      </c>
      <c r="AA11" s="19">
        <v>0</v>
      </c>
      <c r="AB11" s="19">
        <v>1</v>
      </c>
      <c r="AC11" s="19">
        <v>0</v>
      </c>
      <c r="AD11" s="19">
        <v>0</v>
      </c>
      <c r="AE11" s="19">
        <v>0</v>
      </c>
      <c r="AF11" s="19">
        <v>1</v>
      </c>
      <c r="AG11" s="19">
        <v>0</v>
      </c>
      <c r="AH11" s="9">
        <f t="shared" si="2"/>
        <v>0</v>
      </c>
      <c r="AI11" s="9">
        <f t="shared" si="3"/>
        <v>4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178</v>
      </c>
      <c r="B12" s="19">
        <v>5</v>
      </c>
      <c r="C12" s="19">
        <v>2</v>
      </c>
      <c r="D12" s="19">
        <v>2</v>
      </c>
      <c r="E12" s="19">
        <v>0</v>
      </c>
      <c r="F12" s="19">
        <v>0</v>
      </c>
      <c r="G12" s="19">
        <v>0</v>
      </c>
      <c r="H12" s="19">
        <v>0</v>
      </c>
      <c r="I12" s="19">
        <v>1</v>
      </c>
      <c r="J12" s="19">
        <v>2</v>
      </c>
      <c r="K12" s="19">
        <v>1</v>
      </c>
      <c r="L12" s="19">
        <v>1</v>
      </c>
      <c r="M12" s="19">
        <v>0</v>
      </c>
      <c r="N12" s="19">
        <v>1</v>
      </c>
      <c r="O12" s="19">
        <v>0</v>
      </c>
      <c r="P12" s="19">
        <v>0</v>
      </c>
      <c r="Q12" s="9">
        <f t="shared" si="0"/>
        <v>0</v>
      </c>
      <c r="R12" s="9">
        <f t="shared" si="1"/>
        <v>4</v>
      </c>
      <c r="S12" s="9"/>
      <c r="T12" s="19">
        <v>2</v>
      </c>
      <c r="U12" s="19">
        <v>1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2</v>
      </c>
      <c r="AB12" s="19">
        <v>2</v>
      </c>
      <c r="AC12" s="19">
        <v>0</v>
      </c>
      <c r="AD12" s="19">
        <v>1</v>
      </c>
      <c r="AE12" s="19">
        <v>1</v>
      </c>
      <c r="AF12" s="19">
        <v>1</v>
      </c>
      <c r="AG12" s="19">
        <v>0</v>
      </c>
      <c r="AH12" s="9">
        <f t="shared" si="2"/>
        <v>0</v>
      </c>
      <c r="AI12" s="9">
        <f t="shared" si="3"/>
        <v>7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179</v>
      </c>
      <c r="B13" s="19">
        <v>6</v>
      </c>
      <c r="C13" s="19">
        <v>5</v>
      </c>
      <c r="D13" s="19">
        <v>4</v>
      </c>
      <c r="E13" s="19">
        <v>2</v>
      </c>
      <c r="F13" s="19">
        <v>0</v>
      </c>
      <c r="G13" s="19">
        <v>0</v>
      </c>
      <c r="H13" s="19">
        <v>0</v>
      </c>
      <c r="I13" s="19">
        <v>1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1</v>
      </c>
      <c r="P13" s="19">
        <v>0</v>
      </c>
      <c r="Q13" s="9">
        <f t="shared" si="0"/>
        <v>2</v>
      </c>
      <c r="R13" s="9">
        <f t="shared" si="1"/>
        <v>6</v>
      </c>
      <c r="S13" s="9"/>
      <c r="T13" s="19">
        <v>2</v>
      </c>
      <c r="U13" s="19">
        <v>2</v>
      </c>
      <c r="V13" s="19">
        <v>1</v>
      </c>
      <c r="W13" s="19">
        <v>0</v>
      </c>
      <c r="X13" s="19">
        <v>0</v>
      </c>
      <c r="Y13" s="19">
        <v>0</v>
      </c>
      <c r="Z13" s="19">
        <v>0</v>
      </c>
      <c r="AA13" s="19">
        <v>1</v>
      </c>
      <c r="AB13" s="19">
        <v>1</v>
      </c>
      <c r="AC13" s="19">
        <v>0</v>
      </c>
      <c r="AD13" s="19">
        <v>1</v>
      </c>
      <c r="AE13" s="19">
        <v>1</v>
      </c>
      <c r="AF13" s="19">
        <v>1</v>
      </c>
      <c r="AG13" s="19">
        <v>0</v>
      </c>
      <c r="AH13" s="9">
        <f t="shared" si="2"/>
        <v>1</v>
      </c>
      <c r="AI13" s="9">
        <f t="shared" si="3"/>
        <v>6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180</v>
      </c>
      <c r="B14" s="19">
        <v>7</v>
      </c>
      <c r="C14" s="19">
        <v>5</v>
      </c>
      <c r="D14" s="19">
        <v>4</v>
      </c>
      <c r="E14" s="19">
        <v>5</v>
      </c>
      <c r="F14" s="19">
        <v>0</v>
      </c>
      <c r="G14" s="19">
        <v>0</v>
      </c>
      <c r="H14" s="19">
        <v>1</v>
      </c>
      <c r="I14" s="19">
        <v>5</v>
      </c>
      <c r="J14" s="19">
        <v>0</v>
      </c>
      <c r="K14" s="19">
        <v>1</v>
      </c>
      <c r="L14" s="19">
        <v>0</v>
      </c>
      <c r="M14" s="19">
        <v>0</v>
      </c>
      <c r="N14" s="19">
        <v>1</v>
      </c>
      <c r="O14" s="19">
        <v>1</v>
      </c>
      <c r="P14" s="19">
        <v>0</v>
      </c>
      <c r="Q14" s="9">
        <f t="shared" si="0"/>
        <v>8</v>
      </c>
      <c r="R14" s="9">
        <f t="shared" si="1"/>
        <v>8</v>
      </c>
      <c r="S14" s="9"/>
      <c r="T14" s="19">
        <v>3</v>
      </c>
      <c r="U14" s="19">
        <v>0</v>
      </c>
      <c r="V14" s="19">
        <v>2</v>
      </c>
      <c r="W14" s="19">
        <v>0</v>
      </c>
      <c r="X14" s="19">
        <v>0</v>
      </c>
      <c r="Y14" s="19">
        <v>0</v>
      </c>
      <c r="Z14" s="19">
        <v>1</v>
      </c>
      <c r="AA14" s="19">
        <v>2</v>
      </c>
      <c r="AB14" s="19">
        <v>1</v>
      </c>
      <c r="AC14" s="19">
        <v>1</v>
      </c>
      <c r="AD14" s="19">
        <v>0</v>
      </c>
      <c r="AE14" s="19">
        <v>0</v>
      </c>
      <c r="AF14" s="19">
        <v>1</v>
      </c>
      <c r="AG14" s="19">
        <v>0</v>
      </c>
      <c r="AH14" s="9">
        <f t="shared" si="2"/>
        <v>2</v>
      </c>
      <c r="AI14" s="9">
        <f t="shared" si="3"/>
        <v>5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181</v>
      </c>
      <c r="B15" s="19">
        <v>8</v>
      </c>
      <c r="C15" s="19">
        <v>3</v>
      </c>
      <c r="D15" s="19">
        <v>1</v>
      </c>
      <c r="E15" s="19">
        <v>3</v>
      </c>
      <c r="F15" s="19">
        <v>0</v>
      </c>
      <c r="G15" s="19">
        <v>0</v>
      </c>
      <c r="H15" s="19">
        <v>0</v>
      </c>
      <c r="I15" s="19">
        <v>0</v>
      </c>
      <c r="J15" s="19">
        <v>2</v>
      </c>
      <c r="K15" s="19">
        <v>0</v>
      </c>
      <c r="L15" s="19">
        <v>0</v>
      </c>
      <c r="M15" s="19">
        <v>0</v>
      </c>
      <c r="N15" s="19">
        <v>1</v>
      </c>
      <c r="O15" s="19">
        <v>0</v>
      </c>
      <c r="P15" s="19">
        <v>0</v>
      </c>
      <c r="Q15" s="9">
        <f t="shared" si="0"/>
        <v>3</v>
      </c>
      <c r="R15" s="9">
        <f t="shared" si="1"/>
        <v>4</v>
      </c>
      <c r="S15" s="9"/>
      <c r="T15" s="19">
        <v>2</v>
      </c>
      <c r="U15" s="19">
        <v>0</v>
      </c>
      <c r="V15" s="19">
        <v>1</v>
      </c>
      <c r="W15" s="19">
        <v>0</v>
      </c>
      <c r="X15" s="19">
        <v>0</v>
      </c>
      <c r="Y15" s="19">
        <v>0</v>
      </c>
      <c r="Z15" s="19">
        <v>2</v>
      </c>
      <c r="AA15" s="19">
        <v>0</v>
      </c>
      <c r="AB15" s="19">
        <v>2</v>
      </c>
      <c r="AC15" s="19">
        <v>1</v>
      </c>
      <c r="AD15" s="19">
        <v>1</v>
      </c>
      <c r="AE15" s="19">
        <v>0</v>
      </c>
      <c r="AF15" s="19">
        <v>1</v>
      </c>
      <c r="AG15" s="19">
        <v>0</v>
      </c>
      <c r="AH15" s="9">
        <f t="shared" si="2"/>
        <v>1</v>
      </c>
      <c r="AI15" s="9">
        <f t="shared" si="3"/>
        <v>6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182</v>
      </c>
      <c r="B16" s="19">
        <v>9</v>
      </c>
      <c r="C16" s="19">
        <v>3</v>
      </c>
      <c r="D16" s="19">
        <v>0</v>
      </c>
      <c r="E16" s="19">
        <v>3</v>
      </c>
      <c r="F16" s="19">
        <v>0</v>
      </c>
      <c r="G16" s="19">
        <v>0</v>
      </c>
      <c r="H16" s="19">
        <v>0</v>
      </c>
      <c r="I16" s="19">
        <v>2</v>
      </c>
      <c r="J16" s="19">
        <v>1</v>
      </c>
      <c r="K16" s="19">
        <v>1</v>
      </c>
      <c r="L16" s="19">
        <v>1</v>
      </c>
      <c r="M16" s="19">
        <v>1</v>
      </c>
      <c r="N16" s="19">
        <v>1</v>
      </c>
      <c r="O16" s="19">
        <v>1</v>
      </c>
      <c r="P16" s="19">
        <v>0</v>
      </c>
      <c r="Q16" s="9">
        <f t="shared" si="0"/>
        <v>3</v>
      </c>
      <c r="R16" s="9">
        <f t="shared" si="1"/>
        <v>7</v>
      </c>
      <c r="S16" s="9"/>
      <c r="T16" s="19">
        <v>5</v>
      </c>
      <c r="U16" s="19">
        <v>1</v>
      </c>
      <c r="V16" s="19">
        <v>2</v>
      </c>
      <c r="W16" s="19">
        <v>0</v>
      </c>
      <c r="X16" s="19">
        <v>0</v>
      </c>
      <c r="Y16" s="19">
        <v>0</v>
      </c>
      <c r="Z16" s="19">
        <v>1</v>
      </c>
      <c r="AA16" s="19">
        <v>1</v>
      </c>
      <c r="AB16" s="19">
        <v>2</v>
      </c>
      <c r="AC16" s="19">
        <v>0</v>
      </c>
      <c r="AD16" s="19">
        <v>0</v>
      </c>
      <c r="AE16" s="19">
        <v>0</v>
      </c>
      <c r="AF16" s="19">
        <v>1</v>
      </c>
      <c r="AG16" s="19">
        <v>0</v>
      </c>
      <c r="AH16" s="9">
        <f t="shared" si="2"/>
        <v>2</v>
      </c>
      <c r="AI16" s="9">
        <f t="shared" si="3"/>
        <v>8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183</v>
      </c>
      <c r="B17" s="19">
        <v>10</v>
      </c>
      <c r="C17" s="19">
        <v>3</v>
      </c>
      <c r="D17" s="19">
        <v>1</v>
      </c>
      <c r="E17" s="19">
        <v>0</v>
      </c>
      <c r="F17" s="19">
        <v>0</v>
      </c>
      <c r="G17" s="19">
        <v>0</v>
      </c>
      <c r="H17" s="19">
        <v>0</v>
      </c>
      <c r="I17" s="19">
        <v>1</v>
      </c>
      <c r="J17" s="19">
        <v>1</v>
      </c>
      <c r="K17" s="19">
        <v>0</v>
      </c>
      <c r="L17" s="19">
        <v>1</v>
      </c>
      <c r="M17" s="19">
        <v>0</v>
      </c>
      <c r="N17" s="19">
        <v>0</v>
      </c>
      <c r="O17" s="19">
        <v>1</v>
      </c>
      <c r="P17" s="19">
        <v>0</v>
      </c>
      <c r="Q17" s="9">
        <f t="shared" si="0"/>
        <v>0</v>
      </c>
      <c r="R17" s="9">
        <f t="shared" si="1"/>
        <v>4</v>
      </c>
      <c r="S17" s="9"/>
      <c r="T17" s="19">
        <v>3</v>
      </c>
      <c r="U17" s="19">
        <v>1</v>
      </c>
      <c r="V17" s="19">
        <v>3</v>
      </c>
      <c r="W17" s="19">
        <v>0</v>
      </c>
      <c r="X17" s="19">
        <v>0</v>
      </c>
      <c r="Y17" s="19">
        <v>0</v>
      </c>
      <c r="Z17" s="19">
        <v>4</v>
      </c>
      <c r="AA17" s="19">
        <v>1</v>
      </c>
      <c r="AB17" s="19">
        <v>2</v>
      </c>
      <c r="AC17" s="19">
        <v>0</v>
      </c>
      <c r="AD17" s="19">
        <v>1</v>
      </c>
      <c r="AE17" s="19">
        <v>1</v>
      </c>
      <c r="AF17" s="19">
        <v>0</v>
      </c>
      <c r="AG17" s="19">
        <v>0</v>
      </c>
      <c r="AH17" s="9">
        <f t="shared" si="2"/>
        <v>3</v>
      </c>
      <c r="AI17" s="9">
        <f t="shared" si="3"/>
        <v>7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184</v>
      </c>
      <c r="B18" s="19">
        <v>11</v>
      </c>
      <c r="C18" s="19">
        <v>2</v>
      </c>
      <c r="D18" s="19">
        <v>1</v>
      </c>
      <c r="E18" s="19">
        <v>1</v>
      </c>
      <c r="F18" s="19">
        <v>0</v>
      </c>
      <c r="G18" s="19">
        <v>0</v>
      </c>
      <c r="H18" s="19">
        <v>0</v>
      </c>
      <c r="I18" s="19">
        <v>2</v>
      </c>
      <c r="J18" s="19">
        <v>1</v>
      </c>
      <c r="K18" s="19">
        <v>2</v>
      </c>
      <c r="L18" s="19">
        <v>1</v>
      </c>
      <c r="M18" s="19">
        <v>0</v>
      </c>
      <c r="N18" s="19">
        <v>1</v>
      </c>
      <c r="O18" s="19">
        <v>1</v>
      </c>
      <c r="P18" s="19">
        <v>0</v>
      </c>
      <c r="Q18" s="9">
        <f t="shared" si="0"/>
        <v>1</v>
      </c>
      <c r="R18" s="9">
        <f t="shared" si="1"/>
        <v>6</v>
      </c>
      <c r="S18" s="9"/>
      <c r="T18" s="19">
        <v>3</v>
      </c>
      <c r="U18" s="19">
        <v>3</v>
      </c>
      <c r="V18" s="19">
        <v>3</v>
      </c>
      <c r="W18" s="19">
        <v>1</v>
      </c>
      <c r="X18" s="19">
        <v>0</v>
      </c>
      <c r="Y18" s="19">
        <v>0</v>
      </c>
      <c r="Z18" s="19">
        <v>0</v>
      </c>
      <c r="AA18" s="19">
        <v>0</v>
      </c>
      <c r="AB18" s="19">
        <v>2</v>
      </c>
      <c r="AC18" s="19">
        <v>1</v>
      </c>
      <c r="AD18" s="19">
        <v>1</v>
      </c>
      <c r="AE18" s="19">
        <v>0</v>
      </c>
      <c r="AF18" s="19">
        <v>0</v>
      </c>
      <c r="AG18" s="19">
        <v>0</v>
      </c>
      <c r="AH18" s="9">
        <f t="shared" si="2"/>
        <v>4</v>
      </c>
      <c r="AI18" s="9">
        <f t="shared" si="3"/>
        <v>6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185</v>
      </c>
      <c r="B19" s="19">
        <v>12</v>
      </c>
      <c r="C19" s="19">
        <v>2</v>
      </c>
      <c r="D19" s="19">
        <v>0</v>
      </c>
      <c r="E19" s="19">
        <v>2</v>
      </c>
      <c r="F19" s="19">
        <v>0</v>
      </c>
      <c r="G19" s="19">
        <v>0</v>
      </c>
      <c r="H19" s="19">
        <v>1</v>
      </c>
      <c r="I19" s="19">
        <v>1</v>
      </c>
      <c r="J19" s="19">
        <v>2</v>
      </c>
      <c r="K19" s="19">
        <v>1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9">
        <f t="shared" si="0"/>
        <v>5</v>
      </c>
      <c r="R19" s="9">
        <f t="shared" si="1"/>
        <v>3</v>
      </c>
      <c r="S19" s="9"/>
      <c r="T19" s="19">
        <v>3</v>
      </c>
      <c r="U19" s="19">
        <v>2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</v>
      </c>
      <c r="AB19" s="19">
        <v>0</v>
      </c>
      <c r="AC19" s="19">
        <v>1</v>
      </c>
      <c r="AD19" s="19">
        <v>0</v>
      </c>
      <c r="AE19" s="19">
        <v>1</v>
      </c>
      <c r="AF19" s="19">
        <v>1</v>
      </c>
      <c r="AG19" s="19">
        <v>0</v>
      </c>
      <c r="AH19" s="9">
        <f t="shared" si="2"/>
        <v>0</v>
      </c>
      <c r="AI19" s="9">
        <f t="shared" si="3"/>
        <v>5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186</v>
      </c>
      <c r="B20" s="19">
        <v>13</v>
      </c>
      <c r="C20" s="19">
        <v>4</v>
      </c>
      <c r="D20" s="19">
        <v>2</v>
      </c>
      <c r="E20" s="19">
        <v>2</v>
      </c>
      <c r="F20" s="19">
        <v>0</v>
      </c>
      <c r="G20" s="19">
        <v>0</v>
      </c>
      <c r="H20" s="19">
        <v>1</v>
      </c>
      <c r="I20" s="19">
        <v>1</v>
      </c>
      <c r="J20" s="19">
        <v>1</v>
      </c>
      <c r="K20" s="19">
        <v>1</v>
      </c>
      <c r="L20" s="19">
        <v>0</v>
      </c>
      <c r="M20" s="19">
        <v>0</v>
      </c>
      <c r="N20" s="19">
        <v>1</v>
      </c>
      <c r="O20" s="19">
        <v>0</v>
      </c>
      <c r="P20" s="19">
        <v>0</v>
      </c>
      <c r="Q20" s="9">
        <f t="shared" si="0"/>
        <v>5</v>
      </c>
      <c r="R20" s="9">
        <f t="shared" si="1"/>
        <v>6</v>
      </c>
      <c r="S20" s="9"/>
      <c r="T20" s="19">
        <v>5</v>
      </c>
      <c r="U20" s="19">
        <v>5</v>
      </c>
      <c r="V20" s="19">
        <v>5</v>
      </c>
      <c r="W20" s="19">
        <v>0</v>
      </c>
      <c r="X20" s="19">
        <v>0</v>
      </c>
      <c r="Y20" s="19">
        <v>0</v>
      </c>
      <c r="Z20" s="19">
        <v>0</v>
      </c>
      <c r="AA20" s="19">
        <v>1</v>
      </c>
      <c r="AB20" s="19">
        <v>0</v>
      </c>
      <c r="AC20" s="19">
        <v>1</v>
      </c>
      <c r="AD20" s="19">
        <v>1</v>
      </c>
      <c r="AE20" s="19">
        <v>1</v>
      </c>
      <c r="AF20" s="19">
        <v>1</v>
      </c>
      <c r="AG20" s="19">
        <v>0</v>
      </c>
      <c r="AH20" s="9">
        <f t="shared" si="2"/>
        <v>5</v>
      </c>
      <c r="AI20" s="9">
        <f t="shared" si="3"/>
        <v>8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187</v>
      </c>
      <c r="B21" s="19">
        <v>14</v>
      </c>
      <c r="C21" s="19">
        <v>5</v>
      </c>
      <c r="D21" s="19">
        <v>0</v>
      </c>
      <c r="E21" s="19">
        <v>3</v>
      </c>
      <c r="F21" s="19">
        <v>1</v>
      </c>
      <c r="G21" s="19">
        <v>0</v>
      </c>
      <c r="H21" s="19">
        <v>0</v>
      </c>
      <c r="I21" s="19">
        <v>1</v>
      </c>
      <c r="J21" s="19">
        <v>1</v>
      </c>
      <c r="K21" s="19">
        <v>1</v>
      </c>
      <c r="L21" s="19">
        <v>1</v>
      </c>
      <c r="M21" s="19">
        <v>1</v>
      </c>
      <c r="N21" s="19">
        <v>1</v>
      </c>
      <c r="O21" s="19">
        <v>0</v>
      </c>
      <c r="P21" s="19">
        <v>0</v>
      </c>
      <c r="Q21" s="9">
        <f t="shared" si="0"/>
        <v>4</v>
      </c>
      <c r="R21" s="9">
        <f t="shared" si="1"/>
        <v>8</v>
      </c>
      <c r="S21" s="9"/>
      <c r="T21" s="19">
        <v>3</v>
      </c>
      <c r="U21" s="19">
        <v>0</v>
      </c>
      <c r="V21" s="19">
        <v>3</v>
      </c>
      <c r="W21" s="19">
        <v>0</v>
      </c>
      <c r="X21" s="19">
        <v>1</v>
      </c>
      <c r="Y21" s="19">
        <v>0</v>
      </c>
      <c r="Z21" s="19">
        <v>4</v>
      </c>
      <c r="AA21" s="19">
        <v>0</v>
      </c>
      <c r="AB21" s="19">
        <v>1</v>
      </c>
      <c r="AC21" s="19">
        <v>1</v>
      </c>
      <c r="AD21" s="19">
        <v>0</v>
      </c>
      <c r="AE21" s="19">
        <v>1</v>
      </c>
      <c r="AF21" s="19">
        <v>1</v>
      </c>
      <c r="AG21" s="19">
        <v>0</v>
      </c>
      <c r="AH21" s="9">
        <f t="shared" si="2"/>
        <v>5</v>
      </c>
      <c r="AI21" s="9">
        <f t="shared" si="3"/>
        <v>6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188</v>
      </c>
      <c r="B22" s="19">
        <v>15</v>
      </c>
      <c r="C22" s="19">
        <v>5</v>
      </c>
      <c r="D22" s="19">
        <v>4</v>
      </c>
      <c r="E22" s="19">
        <v>2</v>
      </c>
      <c r="F22" s="19">
        <v>1</v>
      </c>
      <c r="G22" s="19">
        <v>0</v>
      </c>
      <c r="H22" s="19">
        <v>0</v>
      </c>
      <c r="I22" s="19">
        <v>1</v>
      </c>
      <c r="J22" s="19">
        <v>2</v>
      </c>
      <c r="K22" s="19">
        <v>0</v>
      </c>
      <c r="L22" s="19">
        <v>0</v>
      </c>
      <c r="M22" s="19">
        <v>0</v>
      </c>
      <c r="N22" s="19">
        <v>0</v>
      </c>
      <c r="O22" s="19">
        <v>1</v>
      </c>
      <c r="P22" s="19">
        <v>0</v>
      </c>
      <c r="Q22" s="9">
        <f t="shared" si="0"/>
        <v>3</v>
      </c>
      <c r="R22" s="9">
        <f t="shared" si="1"/>
        <v>6</v>
      </c>
      <c r="S22" s="9"/>
      <c r="T22" s="19">
        <v>4</v>
      </c>
      <c r="U22" s="19">
        <v>0</v>
      </c>
      <c r="V22" s="19">
        <v>2</v>
      </c>
      <c r="W22" s="19">
        <v>0</v>
      </c>
      <c r="X22" s="19">
        <v>0</v>
      </c>
      <c r="Y22" s="19">
        <v>0</v>
      </c>
      <c r="Z22" s="19">
        <v>1</v>
      </c>
      <c r="AA22" s="19">
        <v>2</v>
      </c>
      <c r="AB22" s="19">
        <v>2</v>
      </c>
      <c r="AC22" s="19">
        <v>1</v>
      </c>
      <c r="AD22" s="19">
        <v>0</v>
      </c>
      <c r="AE22" s="19">
        <v>1</v>
      </c>
      <c r="AF22" s="19">
        <v>0</v>
      </c>
      <c r="AG22" s="19">
        <v>0</v>
      </c>
      <c r="AH22" s="9">
        <f t="shared" si="2"/>
        <v>2</v>
      </c>
      <c r="AI22" s="9">
        <f t="shared" si="3"/>
        <v>7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189</v>
      </c>
      <c r="B23" s="19">
        <v>16</v>
      </c>
      <c r="C23" s="19">
        <v>4</v>
      </c>
      <c r="D23" s="19">
        <v>3</v>
      </c>
      <c r="E23" s="19">
        <v>0</v>
      </c>
      <c r="F23" s="19">
        <v>0</v>
      </c>
      <c r="G23" s="19">
        <v>0</v>
      </c>
      <c r="H23" s="19">
        <v>0</v>
      </c>
      <c r="I23" s="19">
        <v>1</v>
      </c>
      <c r="J23" s="19">
        <v>0</v>
      </c>
      <c r="K23" s="19">
        <v>1</v>
      </c>
      <c r="L23" s="19">
        <v>0</v>
      </c>
      <c r="M23" s="19">
        <v>1</v>
      </c>
      <c r="N23" s="19">
        <v>0</v>
      </c>
      <c r="O23" s="19">
        <v>0</v>
      </c>
      <c r="P23" s="19">
        <v>0</v>
      </c>
      <c r="Q23" s="9">
        <f t="shared" si="0"/>
        <v>0</v>
      </c>
      <c r="R23" s="9">
        <f t="shared" si="1"/>
        <v>6</v>
      </c>
      <c r="S23" s="9"/>
      <c r="T23" s="19">
        <v>3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1</v>
      </c>
      <c r="AA23" s="19">
        <v>1</v>
      </c>
      <c r="AB23" s="19">
        <v>1</v>
      </c>
      <c r="AC23" s="19">
        <v>1</v>
      </c>
      <c r="AD23" s="19">
        <v>1</v>
      </c>
      <c r="AE23" s="19">
        <v>1</v>
      </c>
      <c r="AF23" s="19">
        <v>1</v>
      </c>
      <c r="AG23" s="19">
        <v>0</v>
      </c>
      <c r="AH23" s="9">
        <f t="shared" si="2"/>
        <v>0</v>
      </c>
      <c r="AI23" s="9">
        <f t="shared" si="3"/>
        <v>7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190</v>
      </c>
      <c r="B24" s="19">
        <v>17</v>
      </c>
      <c r="C24" s="19">
        <v>4</v>
      </c>
      <c r="D24" s="19">
        <v>1</v>
      </c>
      <c r="E24" s="19">
        <v>4</v>
      </c>
      <c r="F24" s="19">
        <v>0</v>
      </c>
      <c r="G24" s="19">
        <v>0</v>
      </c>
      <c r="H24" s="19">
        <v>0</v>
      </c>
      <c r="I24" s="19">
        <v>4</v>
      </c>
      <c r="J24" s="19">
        <v>0</v>
      </c>
      <c r="K24" s="19">
        <v>2</v>
      </c>
      <c r="L24" s="19">
        <v>0</v>
      </c>
      <c r="M24" s="19">
        <v>0</v>
      </c>
      <c r="N24" s="19">
        <v>1</v>
      </c>
      <c r="O24" s="19">
        <v>0</v>
      </c>
      <c r="P24" s="19">
        <v>0</v>
      </c>
      <c r="Q24" s="9">
        <f t="shared" si="0"/>
        <v>4</v>
      </c>
      <c r="R24" s="9">
        <f t="shared" si="1"/>
        <v>7</v>
      </c>
      <c r="S24" s="9"/>
      <c r="T24" s="19">
        <v>4</v>
      </c>
      <c r="U24" s="19">
        <v>4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1</v>
      </c>
      <c r="AC24" s="19">
        <v>0</v>
      </c>
      <c r="AD24" s="19">
        <v>0</v>
      </c>
      <c r="AE24" s="19">
        <v>1</v>
      </c>
      <c r="AF24" s="19">
        <v>1</v>
      </c>
      <c r="AG24" s="19">
        <v>0</v>
      </c>
      <c r="AH24" s="9">
        <f t="shared" si="2"/>
        <v>0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191</v>
      </c>
      <c r="B25" s="19">
        <v>18</v>
      </c>
      <c r="C25" s="19">
        <v>2</v>
      </c>
      <c r="D25" s="19">
        <v>2</v>
      </c>
      <c r="E25" s="19">
        <v>1</v>
      </c>
      <c r="F25" s="19">
        <v>0</v>
      </c>
      <c r="G25" s="19">
        <v>0</v>
      </c>
      <c r="H25" s="19">
        <v>0</v>
      </c>
      <c r="I25" s="19">
        <v>2</v>
      </c>
      <c r="J25" s="19">
        <v>2</v>
      </c>
      <c r="K25" s="19">
        <v>1</v>
      </c>
      <c r="L25" s="19">
        <v>1</v>
      </c>
      <c r="M25" s="19">
        <v>0</v>
      </c>
      <c r="N25" s="19">
        <v>0</v>
      </c>
      <c r="O25" s="19">
        <v>1</v>
      </c>
      <c r="P25" s="19">
        <v>0</v>
      </c>
      <c r="Q25" s="9">
        <f t="shared" si="0"/>
        <v>1</v>
      </c>
      <c r="R25" s="9">
        <f t="shared" si="1"/>
        <v>4</v>
      </c>
      <c r="S25" s="9"/>
      <c r="T25" s="19">
        <v>2</v>
      </c>
      <c r="U25" s="19">
        <v>1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9">
        <f t="shared" si="2"/>
        <v>0</v>
      </c>
      <c r="AI25" s="9">
        <f t="shared" si="3"/>
        <v>2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192</v>
      </c>
      <c r="B26" s="19">
        <v>19</v>
      </c>
      <c r="C26" s="19">
        <v>5</v>
      </c>
      <c r="D26" s="19">
        <v>0</v>
      </c>
      <c r="E26" s="19">
        <v>1</v>
      </c>
      <c r="F26" s="19">
        <v>0</v>
      </c>
      <c r="G26" s="19">
        <v>0</v>
      </c>
      <c r="H26" s="19">
        <v>0</v>
      </c>
      <c r="I26" s="19">
        <v>0</v>
      </c>
      <c r="J26" s="19">
        <v>2</v>
      </c>
      <c r="K26" s="19">
        <v>2</v>
      </c>
      <c r="L26" s="19">
        <v>1</v>
      </c>
      <c r="M26" s="19">
        <v>1</v>
      </c>
      <c r="N26" s="19">
        <v>0</v>
      </c>
      <c r="O26" s="19">
        <v>1</v>
      </c>
      <c r="P26" s="19">
        <v>0</v>
      </c>
      <c r="Q26" s="9">
        <f t="shared" si="0"/>
        <v>1</v>
      </c>
      <c r="R26" s="9">
        <f t="shared" si="1"/>
        <v>9</v>
      </c>
      <c r="S26" s="9"/>
      <c r="T26" s="19">
        <v>2</v>
      </c>
      <c r="U26" s="19">
        <v>0</v>
      </c>
      <c r="V26" s="19">
        <v>1</v>
      </c>
      <c r="W26" s="19">
        <v>0</v>
      </c>
      <c r="X26" s="19">
        <v>0</v>
      </c>
      <c r="Y26" s="19">
        <v>1</v>
      </c>
      <c r="Z26" s="19">
        <v>1</v>
      </c>
      <c r="AA26" s="19">
        <v>2</v>
      </c>
      <c r="AB26" s="19">
        <v>1</v>
      </c>
      <c r="AC26" s="19">
        <v>1</v>
      </c>
      <c r="AD26" s="19">
        <v>1</v>
      </c>
      <c r="AE26" s="19">
        <v>0</v>
      </c>
      <c r="AF26" s="19">
        <v>1</v>
      </c>
      <c r="AG26" s="19">
        <v>0</v>
      </c>
      <c r="AH26" s="9">
        <f t="shared" si="2"/>
        <v>4</v>
      </c>
      <c r="AI26" s="9">
        <f t="shared" si="3"/>
        <v>5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193</v>
      </c>
      <c r="B27" s="19">
        <v>20</v>
      </c>
      <c r="C27" s="19">
        <v>5</v>
      </c>
      <c r="D27" s="19">
        <v>4</v>
      </c>
      <c r="E27" s="19">
        <v>4</v>
      </c>
      <c r="F27" s="19">
        <v>1</v>
      </c>
      <c r="G27" s="19">
        <v>0</v>
      </c>
      <c r="H27" s="19">
        <v>0</v>
      </c>
      <c r="I27" s="19">
        <v>5</v>
      </c>
      <c r="J27" s="19">
        <v>2</v>
      </c>
      <c r="K27" s="19">
        <v>1</v>
      </c>
      <c r="L27" s="19">
        <v>0</v>
      </c>
      <c r="M27" s="19">
        <v>0</v>
      </c>
      <c r="N27" s="19">
        <v>1</v>
      </c>
      <c r="O27" s="19">
        <v>0</v>
      </c>
      <c r="P27" s="19">
        <v>0</v>
      </c>
      <c r="Q27" s="9">
        <f t="shared" si="0"/>
        <v>5</v>
      </c>
      <c r="R27" s="9">
        <f t="shared" si="1"/>
        <v>7</v>
      </c>
      <c r="S27" s="9"/>
      <c r="T27" s="19">
        <v>3</v>
      </c>
      <c r="U27" s="19">
        <v>1</v>
      </c>
      <c r="V27" s="19">
        <v>2</v>
      </c>
      <c r="W27" s="19">
        <v>1</v>
      </c>
      <c r="X27" s="19">
        <v>0</v>
      </c>
      <c r="Y27" s="19">
        <v>0</v>
      </c>
      <c r="Z27" s="19">
        <v>1</v>
      </c>
      <c r="AA27" s="19">
        <v>1</v>
      </c>
      <c r="AB27" s="19">
        <v>0</v>
      </c>
      <c r="AC27" s="19">
        <v>0</v>
      </c>
      <c r="AD27" s="19">
        <v>0</v>
      </c>
      <c r="AE27" s="19">
        <v>0</v>
      </c>
      <c r="AF27" s="19">
        <v>1</v>
      </c>
      <c r="AG27" s="19">
        <v>0</v>
      </c>
      <c r="AH27" s="9">
        <f t="shared" si="2"/>
        <v>3</v>
      </c>
      <c r="AI27" s="9">
        <f t="shared" si="3"/>
        <v>4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194</v>
      </c>
      <c r="B28" s="19">
        <v>21</v>
      </c>
      <c r="C28" s="19">
        <v>2</v>
      </c>
      <c r="D28" s="19">
        <v>2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2</v>
      </c>
      <c r="K28" s="19">
        <v>1</v>
      </c>
      <c r="L28" s="19">
        <v>1</v>
      </c>
      <c r="M28" s="19">
        <v>1</v>
      </c>
      <c r="N28" s="19">
        <v>1</v>
      </c>
      <c r="O28" s="19">
        <v>1</v>
      </c>
      <c r="P28" s="19">
        <v>0</v>
      </c>
      <c r="Q28" s="9">
        <f t="shared" si="0"/>
        <v>0</v>
      </c>
      <c r="R28" s="9">
        <f t="shared" si="1"/>
        <v>6</v>
      </c>
      <c r="S28" s="9"/>
      <c r="T28" s="19">
        <v>4</v>
      </c>
      <c r="U28" s="19">
        <v>3</v>
      </c>
      <c r="V28" s="19">
        <v>2</v>
      </c>
      <c r="W28" s="19">
        <v>0</v>
      </c>
      <c r="X28" s="19">
        <v>1</v>
      </c>
      <c r="Y28" s="19">
        <v>0</v>
      </c>
      <c r="Z28" s="19">
        <v>3</v>
      </c>
      <c r="AA28" s="19">
        <v>2</v>
      </c>
      <c r="AB28" s="19">
        <v>1</v>
      </c>
      <c r="AC28" s="19">
        <v>0</v>
      </c>
      <c r="AD28" s="19">
        <v>1</v>
      </c>
      <c r="AE28" s="19">
        <v>1</v>
      </c>
      <c r="AF28" s="19">
        <v>0</v>
      </c>
      <c r="AG28" s="19">
        <v>0</v>
      </c>
      <c r="AH28" s="9">
        <f t="shared" si="2"/>
        <v>4</v>
      </c>
      <c r="AI28" s="9">
        <f t="shared" si="3"/>
        <v>7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195</v>
      </c>
      <c r="B29" s="19">
        <v>22</v>
      </c>
      <c r="C29" s="19">
        <v>2</v>
      </c>
      <c r="D29" s="19">
        <v>1</v>
      </c>
      <c r="E29" s="19">
        <v>2</v>
      </c>
      <c r="F29" s="19">
        <v>1</v>
      </c>
      <c r="G29" s="19">
        <v>1</v>
      </c>
      <c r="H29" s="19">
        <v>0</v>
      </c>
      <c r="I29" s="19">
        <v>1</v>
      </c>
      <c r="J29" s="19">
        <v>0</v>
      </c>
      <c r="K29" s="19">
        <v>1</v>
      </c>
      <c r="L29" s="19">
        <v>0</v>
      </c>
      <c r="M29" s="19">
        <v>0</v>
      </c>
      <c r="N29" s="19">
        <v>0</v>
      </c>
      <c r="O29" s="19">
        <v>1</v>
      </c>
      <c r="P29" s="19">
        <v>0</v>
      </c>
      <c r="Q29" s="9">
        <f t="shared" si="0"/>
        <v>5</v>
      </c>
      <c r="R29" s="9">
        <f t="shared" si="1"/>
        <v>4</v>
      </c>
      <c r="S29" s="9"/>
      <c r="T29" s="19">
        <v>4</v>
      </c>
      <c r="U29" s="19">
        <v>0</v>
      </c>
      <c r="V29" s="19">
        <v>2</v>
      </c>
      <c r="W29" s="19">
        <v>0</v>
      </c>
      <c r="X29" s="19">
        <v>0</v>
      </c>
      <c r="Y29" s="19">
        <v>0</v>
      </c>
      <c r="Z29" s="19">
        <v>1</v>
      </c>
      <c r="AA29" s="19">
        <v>0</v>
      </c>
      <c r="AB29" s="19">
        <v>2</v>
      </c>
      <c r="AC29" s="19">
        <v>0</v>
      </c>
      <c r="AD29" s="19">
        <v>1</v>
      </c>
      <c r="AE29" s="19">
        <v>1</v>
      </c>
      <c r="AF29" s="19">
        <v>1</v>
      </c>
      <c r="AG29" s="19">
        <v>0</v>
      </c>
      <c r="AH29" s="9">
        <f t="shared" si="2"/>
        <v>2</v>
      </c>
      <c r="AI29" s="9">
        <f t="shared" si="3"/>
        <v>9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196</v>
      </c>
      <c r="B30" s="19">
        <v>23</v>
      </c>
      <c r="C30" s="19">
        <v>4</v>
      </c>
      <c r="D30" s="19">
        <v>1</v>
      </c>
      <c r="E30" s="19">
        <v>2</v>
      </c>
      <c r="F30" s="19">
        <v>0</v>
      </c>
      <c r="G30" s="19">
        <v>0</v>
      </c>
      <c r="H30" s="19">
        <v>0</v>
      </c>
      <c r="I30" s="19">
        <v>2</v>
      </c>
      <c r="J30" s="19">
        <v>0</v>
      </c>
      <c r="K30" s="19">
        <v>2</v>
      </c>
      <c r="L30" s="19">
        <v>1</v>
      </c>
      <c r="M30" s="19">
        <v>1</v>
      </c>
      <c r="N30" s="19">
        <v>1</v>
      </c>
      <c r="O30" s="19">
        <v>0</v>
      </c>
      <c r="P30" s="19">
        <v>0</v>
      </c>
      <c r="Q30" s="9">
        <f t="shared" si="0"/>
        <v>2</v>
      </c>
      <c r="R30" s="9">
        <f t="shared" si="1"/>
        <v>8</v>
      </c>
      <c r="S30" s="9"/>
      <c r="T30" s="19">
        <v>4</v>
      </c>
      <c r="U30" s="19">
        <v>4</v>
      </c>
      <c r="V30" s="19">
        <v>2</v>
      </c>
      <c r="W30" s="19">
        <v>0</v>
      </c>
      <c r="X30" s="19">
        <v>0</v>
      </c>
      <c r="Y30" s="19">
        <v>0</v>
      </c>
      <c r="Z30" s="19">
        <v>1</v>
      </c>
      <c r="AA30" s="19">
        <v>1</v>
      </c>
      <c r="AB30" s="19">
        <v>2</v>
      </c>
      <c r="AC30" s="19">
        <v>1</v>
      </c>
      <c r="AD30" s="19">
        <v>0</v>
      </c>
      <c r="AE30" s="19">
        <v>1</v>
      </c>
      <c r="AF30" s="19">
        <v>0</v>
      </c>
      <c r="AG30" s="19">
        <v>0</v>
      </c>
      <c r="AH30" s="9">
        <f t="shared" si="2"/>
        <v>2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197</v>
      </c>
      <c r="B31" s="19">
        <v>24</v>
      </c>
      <c r="C31" s="19">
        <v>3</v>
      </c>
      <c r="D31" s="19">
        <v>3</v>
      </c>
      <c r="E31" s="19">
        <v>2</v>
      </c>
      <c r="F31" s="19">
        <v>0</v>
      </c>
      <c r="G31" s="19">
        <v>0</v>
      </c>
      <c r="H31" s="19">
        <v>0</v>
      </c>
      <c r="I31" s="19">
        <v>3</v>
      </c>
      <c r="J31" s="19">
        <v>0</v>
      </c>
      <c r="K31" s="19">
        <v>0</v>
      </c>
      <c r="L31" s="19">
        <v>1</v>
      </c>
      <c r="M31" s="19">
        <v>0</v>
      </c>
      <c r="N31" s="19">
        <v>0</v>
      </c>
      <c r="O31" s="19">
        <v>1</v>
      </c>
      <c r="P31" s="19">
        <v>0</v>
      </c>
      <c r="Q31" s="9">
        <f t="shared" si="0"/>
        <v>2</v>
      </c>
      <c r="R31" s="9">
        <f t="shared" si="1"/>
        <v>4</v>
      </c>
      <c r="S31" s="9"/>
      <c r="T31" s="19">
        <v>2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1</v>
      </c>
      <c r="AB31" s="19">
        <v>2</v>
      </c>
      <c r="AC31" s="19">
        <v>0</v>
      </c>
      <c r="AD31" s="19">
        <v>1</v>
      </c>
      <c r="AE31" s="19">
        <v>1</v>
      </c>
      <c r="AF31" s="19">
        <v>0</v>
      </c>
      <c r="AG31" s="19">
        <v>0</v>
      </c>
      <c r="AH31" s="9">
        <f t="shared" si="2"/>
        <v>0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198</v>
      </c>
      <c r="B32" s="19">
        <v>25</v>
      </c>
      <c r="C32" s="19">
        <v>5</v>
      </c>
      <c r="D32" s="19">
        <v>1</v>
      </c>
      <c r="E32" s="19">
        <v>5</v>
      </c>
      <c r="F32" s="19">
        <v>0</v>
      </c>
      <c r="G32" s="19">
        <v>0</v>
      </c>
      <c r="H32" s="19">
        <v>0</v>
      </c>
      <c r="I32" s="19">
        <v>6</v>
      </c>
      <c r="J32" s="19">
        <v>2</v>
      </c>
      <c r="K32" s="19">
        <v>1</v>
      </c>
      <c r="L32" s="19">
        <v>0</v>
      </c>
      <c r="M32" s="19">
        <v>1</v>
      </c>
      <c r="N32" s="19">
        <v>0</v>
      </c>
      <c r="O32" s="19">
        <v>1</v>
      </c>
      <c r="P32" s="19">
        <v>0</v>
      </c>
      <c r="Q32" s="9">
        <f t="shared" si="0"/>
        <v>5</v>
      </c>
      <c r="R32" s="9">
        <f t="shared" si="1"/>
        <v>8</v>
      </c>
      <c r="S32" s="9"/>
      <c r="T32" s="19">
        <v>3</v>
      </c>
      <c r="U32" s="19">
        <v>3</v>
      </c>
      <c r="V32" s="19">
        <v>0</v>
      </c>
      <c r="W32" s="19">
        <v>0</v>
      </c>
      <c r="X32" s="19">
        <v>0</v>
      </c>
      <c r="Y32" s="19">
        <v>0</v>
      </c>
      <c r="Z32" s="19">
        <v>1</v>
      </c>
      <c r="AA32" s="19">
        <v>0</v>
      </c>
      <c r="AB32" s="19">
        <v>2</v>
      </c>
      <c r="AC32" s="19">
        <v>0</v>
      </c>
      <c r="AD32" s="19">
        <v>0</v>
      </c>
      <c r="AE32" s="19">
        <v>1</v>
      </c>
      <c r="AF32" s="19">
        <v>1</v>
      </c>
      <c r="AG32" s="19">
        <v>0</v>
      </c>
      <c r="AH32" s="9">
        <f t="shared" si="2"/>
        <v>0</v>
      </c>
      <c r="AI32" s="9">
        <f t="shared" si="3"/>
        <v>7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88</v>
      </c>
      <c r="D33" s="10">
        <f t="shared" si="4"/>
        <v>39</v>
      </c>
      <c r="E33" s="10">
        <f t="shared" si="4"/>
        <v>50</v>
      </c>
      <c r="F33" s="10">
        <f t="shared" si="4"/>
        <v>4</v>
      </c>
      <c r="G33" s="10">
        <f t="shared" si="4"/>
        <v>1</v>
      </c>
      <c r="H33" s="10">
        <f t="shared" si="4"/>
        <v>3</v>
      </c>
      <c r="I33" s="10">
        <f t="shared" si="4"/>
        <v>45</v>
      </c>
      <c r="J33" s="10">
        <f t="shared" si="4"/>
        <v>26</v>
      </c>
      <c r="K33" s="10">
        <f t="shared" si="4"/>
        <v>27</v>
      </c>
      <c r="L33" s="10">
        <f t="shared" si="4"/>
        <v>12</v>
      </c>
      <c r="M33" s="10">
        <f t="shared" si="4"/>
        <v>10</v>
      </c>
      <c r="N33" s="10">
        <f t="shared" si="4"/>
        <v>12</v>
      </c>
      <c r="O33" s="10">
        <f t="shared" si="4"/>
        <v>15</v>
      </c>
      <c r="P33" s="10">
        <f t="shared" si="4"/>
        <v>0</v>
      </c>
      <c r="Q33" s="10">
        <f t="shared" si="4"/>
        <v>65</v>
      </c>
      <c r="R33" s="10">
        <f t="shared" si="4"/>
        <v>152</v>
      </c>
      <c r="S33" s="10"/>
      <c r="T33" s="10">
        <f t="shared" ref="T33:AI33" si="5">SUM(T8:T32)</f>
        <v>78</v>
      </c>
      <c r="U33" s="10">
        <f t="shared" si="5"/>
        <v>36</v>
      </c>
      <c r="V33" s="10">
        <f t="shared" si="5"/>
        <v>32</v>
      </c>
      <c r="W33" s="10">
        <f t="shared" si="5"/>
        <v>2</v>
      </c>
      <c r="X33" s="10">
        <f t="shared" si="5"/>
        <v>2</v>
      </c>
      <c r="Y33" s="10">
        <f t="shared" si="5"/>
        <v>2</v>
      </c>
      <c r="Z33" s="10">
        <f t="shared" si="5"/>
        <v>25</v>
      </c>
      <c r="AA33" s="10">
        <f t="shared" si="5"/>
        <v>24</v>
      </c>
      <c r="AB33" s="10">
        <f t="shared" si="5"/>
        <v>32</v>
      </c>
      <c r="AC33" s="10">
        <f t="shared" si="5"/>
        <v>10</v>
      </c>
      <c r="AD33" s="10">
        <f t="shared" si="5"/>
        <v>13</v>
      </c>
      <c r="AE33" s="10">
        <f t="shared" si="5"/>
        <v>16</v>
      </c>
      <c r="AF33" s="10">
        <f t="shared" si="5"/>
        <v>16</v>
      </c>
      <c r="AG33" s="10">
        <f t="shared" si="5"/>
        <v>0</v>
      </c>
      <c r="AH33" s="10">
        <f t="shared" si="5"/>
        <v>44</v>
      </c>
      <c r="AI33" s="10">
        <f t="shared" si="5"/>
        <v>155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Juan Gonzalez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4</v>
      </c>
      <c r="E37" s="9">
        <f t="shared" ref="E37:E61" si="22">E8+V8+AM8+BD8+BU8+CL8+DC8+DT8+EK8+FB8+FS8+GJ8+HA8+HR8+II8</f>
        <v>0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0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2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2</v>
      </c>
      <c r="N37" s="9">
        <f t="shared" ref="N37:N61" si="31">N8+AE8+AV8+BM8+CD8+CU8+DL8+EC8+ET8+FK8+GB8+GS8+HJ8+IA8+IR8</f>
        <v>0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0</v>
      </c>
      <c r="R37" s="9">
        <f t="shared" ref="R37:R61" si="35">R8+AI8+AZ8+BQ8+CH8+CY8+DP8+EG8+EX8+FO8+GF8+GW8+HN8+IE8+IV8</f>
        <v>10</v>
      </c>
      <c r="S37" s="9"/>
      <c r="T37" s="11">
        <f t="shared" ref="T37:T62" si="36">IFERROR(E37/C37,0)</f>
        <v>0</v>
      </c>
      <c r="U37" s="11">
        <f t="shared" ref="U37:U62" si="37">IFERROR(Q37/C37,0)</f>
        <v>0</v>
      </c>
    </row>
    <row r="38" spans="1:256" x14ac:dyDescent="0.3">
      <c r="A38" s="9" t="str">
        <f t="shared" si="19"/>
        <v>Juan Perez</v>
      </c>
      <c r="B38" s="9">
        <f t="shared" si="19"/>
        <v>2</v>
      </c>
      <c r="C38" s="9">
        <f t="shared" si="20"/>
        <v>9</v>
      </c>
      <c r="D38" s="9">
        <f t="shared" si="21"/>
        <v>2</v>
      </c>
      <c r="E38" s="9">
        <f t="shared" si="22"/>
        <v>5</v>
      </c>
      <c r="F38" s="9">
        <f t="shared" si="23"/>
        <v>0</v>
      </c>
      <c r="G38" s="9">
        <f t="shared" si="24"/>
        <v>0</v>
      </c>
      <c r="H38" s="9">
        <f t="shared" si="25"/>
        <v>1</v>
      </c>
      <c r="I38" s="9">
        <f t="shared" si="26"/>
        <v>3</v>
      </c>
      <c r="J38" s="9">
        <f t="shared" si="27"/>
        <v>2</v>
      </c>
      <c r="K38" s="9">
        <f t="shared" si="28"/>
        <v>4</v>
      </c>
      <c r="L38" s="9">
        <f t="shared" si="29"/>
        <v>1</v>
      </c>
      <c r="M38" s="9">
        <f t="shared" si="30"/>
        <v>0</v>
      </c>
      <c r="N38" s="9">
        <f t="shared" si="31"/>
        <v>2</v>
      </c>
      <c r="O38" s="9">
        <f t="shared" si="32"/>
        <v>1</v>
      </c>
      <c r="P38" s="9">
        <f t="shared" si="33"/>
        <v>0</v>
      </c>
      <c r="Q38" s="9">
        <f t="shared" si="34"/>
        <v>8</v>
      </c>
      <c r="R38" s="9">
        <f t="shared" si="35"/>
        <v>16</v>
      </c>
      <c r="S38" s="9"/>
      <c r="T38" s="11">
        <f t="shared" si="36"/>
        <v>0.55555555555555558</v>
      </c>
      <c r="U38" s="11">
        <f t="shared" si="37"/>
        <v>0.88888888888888884</v>
      </c>
    </row>
    <row r="39" spans="1:256" x14ac:dyDescent="0.3">
      <c r="A39" s="9" t="str">
        <f t="shared" si="19"/>
        <v>Juan Sanchez</v>
      </c>
      <c r="B39" s="9">
        <f t="shared" si="19"/>
        <v>3</v>
      </c>
      <c r="C39" s="9">
        <f t="shared" si="20"/>
        <v>4</v>
      </c>
      <c r="D39" s="9">
        <f t="shared" si="21"/>
        <v>0</v>
      </c>
      <c r="E39" s="9">
        <f t="shared" si="22"/>
        <v>2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3</v>
      </c>
      <c r="J39" s="9">
        <f t="shared" si="27"/>
        <v>3</v>
      </c>
      <c r="K39" s="9">
        <f t="shared" si="28"/>
        <v>3</v>
      </c>
      <c r="L39" s="9">
        <f t="shared" si="29"/>
        <v>0</v>
      </c>
      <c r="M39" s="9">
        <f t="shared" si="30"/>
        <v>2</v>
      </c>
      <c r="N39" s="9">
        <f t="shared" si="31"/>
        <v>1</v>
      </c>
      <c r="O39" s="9">
        <f t="shared" si="32"/>
        <v>2</v>
      </c>
      <c r="P39" s="9">
        <f t="shared" si="33"/>
        <v>0</v>
      </c>
      <c r="Q39" s="9">
        <f t="shared" si="34"/>
        <v>2</v>
      </c>
      <c r="R39" s="9">
        <f t="shared" si="35"/>
        <v>12</v>
      </c>
      <c r="S39" s="9"/>
      <c r="T39" s="11">
        <f t="shared" si="36"/>
        <v>0.5</v>
      </c>
      <c r="U39" s="11">
        <f t="shared" si="37"/>
        <v>0.5</v>
      </c>
    </row>
    <row r="40" spans="1:256" x14ac:dyDescent="0.3">
      <c r="A40" s="9" t="str">
        <f t="shared" si="19"/>
        <v>Juan Ramirez</v>
      </c>
      <c r="B40" s="9">
        <f t="shared" si="19"/>
        <v>4</v>
      </c>
      <c r="C40" s="9">
        <f t="shared" si="20"/>
        <v>7</v>
      </c>
      <c r="D40" s="9">
        <f t="shared" si="21"/>
        <v>1</v>
      </c>
      <c r="E40" s="9">
        <f t="shared" si="22"/>
        <v>0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2</v>
      </c>
      <c r="J40" s="9">
        <f t="shared" si="27"/>
        <v>0</v>
      </c>
      <c r="K40" s="9">
        <f t="shared" si="28"/>
        <v>3</v>
      </c>
      <c r="L40" s="9">
        <f t="shared" si="29"/>
        <v>0</v>
      </c>
      <c r="M40" s="9">
        <f t="shared" si="30"/>
        <v>1</v>
      </c>
      <c r="N40" s="9">
        <f t="shared" si="31"/>
        <v>0</v>
      </c>
      <c r="O40" s="9">
        <f t="shared" si="32"/>
        <v>1</v>
      </c>
      <c r="P40" s="9">
        <f t="shared" si="33"/>
        <v>0</v>
      </c>
      <c r="Q40" s="9">
        <f t="shared" si="34"/>
        <v>0</v>
      </c>
      <c r="R40" s="9">
        <f t="shared" si="35"/>
        <v>12</v>
      </c>
      <c r="S40" s="9"/>
      <c r="T40" s="11">
        <f t="shared" si="36"/>
        <v>0</v>
      </c>
      <c r="U40" s="11">
        <f t="shared" si="37"/>
        <v>0</v>
      </c>
    </row>
    <row r="41" spans="1:256" x14ac:dyDescent="0.3">
      <c r="A41" s="9" t="str">
        <f t="shared" si="19"/>
        <v>Juan Torres</v>
      </c>
      <c r="B41" s="9">
        <f t="shared" si="19"/>
        <v>5</v>
      </c>
      <c r="C41" s="9">
        <f t="shared" si="20"/>
        <v>4</v>
      </c>
      <c r="D41" s="9">
        <f t="shared" si="21"/>
        <v>3</v>
      </c>
      <c r="E41" s="9">
        <f t="shared" si="22"/>
        <v>0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1</v>
      </c>
      <c r="J41" s="9">
        <f t="shared" si="27"/>
        <v>4</v>
      </c>
      <c r="K41" s="9">
        <f t="shared" si="28"/>
        <v>3</v>
      </c>
      <c r="L41" s="9">
        <f t="shared" si="29"/>
        <v>1</v>
      </c>
      <c r="M41" s="9">
        <f t="shared" si="30"/>
        <v>1</v>
      </c>
      <c r="N41" s="9">
        <f t="shared" si="31"/>
        <v>2</v>
      </c>
      <c r="O41" s="9">
        <f t="shared" si="32"/>
        <v>1</v>
      </c>
      <c r="P41" s="9">
        <f t="shared" si="33"/>
        <v>0</v>
      </c>
      <c r="Q41" s="9">
        <f t="shared" si="34"/>
        <v>0</v>
      </c>
      <c r="R41" s="9">
        <f t="shared" si="35"/>
        <v>11</v>
      </c>
      <c r="S41" s="9"/>
      <c r="T41" s="11">
        <f t="shared" si="36"/>
        <v>0</v>
      </c>
      <c r="U41" s="11">
        <f t="shared" si="37"/>
        <v>0</v>
      </c>
    </row>
    <row r="42" spans="1:256" x14ac:dyDescent="0.3">
      <c r="A42" s="9" t="str">
        <f t="shared" si="19"/>
        <v>Juan Flores</v>
      </c>
      <c r="B42" s="9">
        <f t="shared" si="19"/>
        <v>6</v>
      </c>
      <c r="C42" s="9">
        <f t="shared" si="20"/>
        <v>7</v>
      </c>
      <c r="D42" s="9">
        <f t="shared" si="21"/>
        <v>6</v>
      </c>
      <c r="E42" s="9">
        <f t="shared" si="22"/>
        <v>3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1</v>
      </c>
      <c r="J42" s="9">
        <f t="shared" si="27"/>
        <v>1</v>
      </c>
      <c r="K42" s="9">
        <f t="shared" si="28"/>
        <v>1</v>
      </c>
      <c r="L42" s="9">
        <f t="shared" si="29"/>
        <v>0</v>
      </c>
      <c r="M42" s="9">
        <f t="shared" si="30"/>
        <v>1</v>
      </c>
      <c r="N42" s="9">
        <f t="shared" si="31"/>
        <v>1</v>
      </c>
      <c r="O42" s="9">
        <f t="shared" si="32"/>
        <v>2</v>
      </c>
      <c r="P42" s="9">
        <f t="shared" si="33"/>
        <v>0</v>
      </c>
      <c r="Q42" s="9">
        <f t="shared" si="34"/>
        <v>3</v>
      </c>
      <c r="R42" s="9">
        <f t="shared" si="35"/>
        <v>12</v>
      </c>
      <c r="S42" s="9"/>
      <c r="T42" s="11">
        <f t="shared" si="36"/>
        <v>0.42857142857142855</v>
      </c>
      <c r="U42" s="11">
        <f t="shared" si="37"/>
        <v>0.42857142857142855</v>
      </c>
    </row>
    <row r="43" spans="1:256" x14ac:dyDescent="0.3">
      <c r="A43" s="9" t="str">
        <f t="shared" si="19"/>
        <v>Juan Rivera</v>
      </c>
      <c r="B43" s="9">
        <f t="shared" si="19"/>
        <v>7</v>
      </c>
      <c r="C43" s="9">
        <f t="shared" si="20"/>
        <v>8</v>
      </c>
      <c r="D43" s="9">
        <f t="shared" si="21"/>
        <v>4</v>
      </c>
      <c r="E43" s="9">
        <f t="shared" si="22"/>
        <v>7</v>
      </c>
      <c r="F43" s="9">
        <f t="shared" si="23"/>
        <v>0</v>
      </c>
      <c r="G43" s="9">
        <f t="shared" si="24"/>
        <v>0</v>
      </c>
      <c r="H43" s="9">
        <f t="shared" si="25"/>
        <v>1</v>
      </c>
      <c r="I43" s="9">
        <f t="shared" si="26"/>
        <v>6</v>
      </c>
      <c r="J43" s="9">
        <f t="shared" si="27"/>
        <v>2</v>
      </c>
      <c r="K43" s="9">
        <f t="shared" si="28"/>
        <v>2</v>
      </c>
      <c r="L43" s="9">
        <f t="shared" si="29"/>
        <v>1</v>
      </c>
      <c r="M43" s="9">
        <f t="shared" si="30"/>
        <v>0</v>
      </c>
      <c r="N43" s="9">
        <f t="shared" si="31"/>
        <v>1</v>
      </c>
      <c r="O43" s="9">
        <f t="shared" si="32"/>
        <v>2</v>
      </c>
      <c r="P43" s="9">
        <f t="shared" si="33"/>
        <v>0</v>
      </c>
      <c r="Q43" s="9">
        <f t="shared" si="34"/>
        <v>10</v>
      </c>
      <c r="R43" s="9">
        <f t="shared" si="35"/>
        <v>13</v>
      </c>
      <c r="S43" s="9"/>
      <c r="T43" s="11">
        <f t="shared" si="36"/>
        <v>0.875</v>
      </c>
      <c r="U43" s="11">
        <f t="shared" si="37"/>
        <v>1.25</v>
      </c>
    </row>
    <row r="44" spans="1:256" x14ac:dyDescent="0.3">
      <c r="A44" s="9" t="str">
        <f t="shared" si="19"/>
        <v>Juan Gomez</v>
      </c>
      <c r="B44" s="9">
        <f t="shared" si="19"/>
        <v>8</v>
      </c>
      <c r="C44" s="9">
        <f t="shared" si="20"/>
        <v>5</v>
      </c>
      <c r="D44" s="9">
        <f t="shared" si="21"/>
        <v>1</v>
      </c>
      <c r="E44" s="9">
        <f t="shared" si="22"/>
        <v>4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2</v>
      </c>
      <c r="J44" s="9">
        <f t="shared" si="27"/>
        <v>2</v>
      </c>
      <c r="K44" s="9">
        <f t="shared" si="28"/>
        <v>2</v>
      </c>
      <c r="L44" s="9">
        <f t="shared" si="29"/>
        <v>1</v>
      </c>
      <c r="M44" s="9">
        <f t="shared" si="30"/>
        <v>1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4</v>
      </c>
      <c r="R44" s="9">
        <f t="shared" si="35"/>
        <v>10</v>
      </c>
      <c r="S44" s="9"/>
      <c r="T44" s="11">
        <f t="shared" si="36"/>
        <v>0.8</v>
      </c>
      <c r="U44" s="11">
        <f t="shared" si="37"/>
        <v>0.8</v>
      </c>
    </row>
    <row r="45" spans="1:256" x14ac:dyDescent="0.3">
      <c r="A45" s="9" t="str">
        <f t="shared" si="19"/>
        <v>Juan Diaz</v>
      </c>
      <c r="B45" s="9">
        <f t="shared" si="19"/>
        <v>9</v>
      </c>
      <c r="C45" s="9">
        <f t="shared" si="20"/>
        <v>8</v>
      </c>
      <c r="D45" s="9">
        <f t="shared" si="21"/>
        <v>1</v>
      </c>
      <c r="E45" s="9">
        <f t="shared" si="22"/>
        <v>5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3</v>
      </c>
      <c r="J45" s="9">
        <f t="shared" si="27"/>
        <v>2</v>
      </c>
      <c r="K45" s="9">
        <f t="shared" si="28"/>
        <v>3</v>
      </c>
      <c r="L45" s="9">
        <f t="shared" si="29"/>
        <v>1</v>
      </c>
      <c r="M45" s="9">
        <f t="shared" si="30"/>
        <v>1</v>
      </c>
      <c r="N45" s="9">
        <f t="shared" si="31"/>
        <v>1</v>
      </c>
      <c r="O45" s="9">
        <f t="shared" si="32"/>
        <v>2</v>
      </c>
      <c r="P45" s="9">
        <f t="shared" si="33"/>
        <v>0</v>
      </c>
      <c r="Q45" s="9">
        <f t="shared" si="34"/>
        <v>5</v>
      </c>
      <c r="R45" s="9">
        <f t="shared" si="35"/>
        <v>15</v>
      </c>
      <c r="S45" s="9"/>
      <c r="T45" s="11">
        <f t="shared" si="36"/>
        <v>0.625</v>
      </c>
      <c r="U45" s="11">
        <f t="shared" si="37"/>
        <v>0.625</v>
      </c>
    </row>
    <row r="46" spans="1:256" x14ac:dyDescent="0.3">
      <c r="A46" s="9" t="str">
        <f t="shared" si="19"/>
        <v>Juan Reyes</v>
      </c>
      <c r="B46" s="9">
        <f t="shared" si="19"/>
        <v>10</v>
      </c>
      <c r="C46" s="9">
        <f t="shared" si="20"/>
        <v>6</v>
      </c>
      <c r="D46" s="9">
        <f t="shared" si="21"/>
        <v>2</v>
      </c>
      <c r="E46" s="9">
        <f t="shared" si="22"/>
        <v>3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5</v>
      </c>
      <c r="J46" s="9">
        <f t="shared" si="27"/>
        <v>2</v>
      </c>
      <c r="K46" s="9">
        <f t="shared" si="28"/>
        <v>2</v>
      </c>
      <c r="L46" s="9">
        <f t="shared" si="29"/>
        <v>1</v>
      </c>
      <c r="M46" s="9">
        <f t="shared" si="30"/>
        <v>1</v>
      </c>
      <c r="N46" s="9">
        <f t="shared" si="31"/>
        <v>1</v>
      </c>
      <c r="O46" s="9">
        <f t="shared" si="32"/>
        <v>1</v>
      </c>
      <c r="P46" s="9">
        <f t="shared" si="33"/>
        <v>0</v>
      </c>
      <c r="Q46" s="9">
        <f t="shared" si="34"/>
        <v>3</v>
      </c>
      <c r="R46" s="9">
        <f t="shared" si="35"/>
        <v>11</v>
      </c>
      <c r="S46" s="9"/>
      <c r="T46" s="11">
        <f t="shared" si="36"/>
        <v>0.5</v>
      </c>
      <c r="U46" s="11">
        <f t="shared" si="37"/>
        <v>0.5</v>
      </c>
    </row>
    <row r="47" spans="1:256" x14ac:dyDescent="0.3">
      <c r="A47" s="9" t="str">
        <f t="shared" si="19"/>
        <v>Juan Morales</v>
      </c>
      <c r="B47" s="9">
        <f t="shared" si="19"/>
        <v>11</v>
      </c>
      <c r="C47" s="9">
        <f t="shared" si="20"/>
        <v>5</v>
      </c>
      <c r="D47" s="9">
        <f t="shared" si="21"/>
        <v>4</v>
      </c>
      <c r="E47" s="9">
        <f t="shared" si="22"/>
        <v>4</v>
      </c>
      <c r="F47" s="9">
        <f t="shared" si="23"/>
        <v>1</v>
      </c>
      <c r="G47" s="9">
        <f t="shared" si="24"/>
        <v>0</v>
      </c>
      <c r="H47" s="9">
        <f t="shared" si="25"/>
        <v>0</v>
      </c>
      <c r="I47" s="9">
        <f t="shared" si="26"/>
        <v>2</v>
      </c>
      <c r="J47" s="9">
        <f t="shared" si="27"/>
        <v>1</v>
      </c>
      <c r="K47" s="9">
        <f t="shared" si="28"/>
        <v>4</v>
      </c>
      <c r="L47" s="9">
        <f t="shared" si="29"/>
        <v>2</v>
      </c>
      <c r="M47" s="9">
        <f t="shared" si="30"/>
        <v>1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5</v>
      </c>
      <c r="R47" s="9">
        <f t="shared" si="35"/>
        <v>12</v>
      </c>
      <c r="S47" s="9"/>
      <c r="T47" s="11">
        <f t="shared" si="36"/>
        <v>0.8</v>
      </c>
      <c r="U47" s="11">
        <f t="shared" si="37"/>
        <v>1</v>
      </c>
    </row>
    <row r="48" spans="1:256" x14ac:dyDescent="0.3">
      <c r="A48" s="9" t="str">
        <f t="shared" si="19"/>
        <v>Juan Cruz</v>
      </c>
      <c r="B48" s="9">
        <f t="shared" si="19"/>
        <v>12</v>
      </c>
      <c r="C48" s="9">
        <f t="shared" si="20"/>
        <v>5</v>
      </c>
      <c r="D48" s="9">
        <f t="shared" si="21"/>
        <v>2</v>
      </c>
      <c r="E48" s="9">
        <f t="shared" si="22"/>
        <v>2</v>
      </c>
      <c r="F48" s="9">
        <f t="shared" si="23"/>
        <v>0</v>
      </c>
      <c r="G48" s="9">
        <f t="shared" si="24"/>
        <v>0</v>
      </c>
      <c r="H48" s="9">
        <f t="shared" si="25"/>
        <v>1</v>
      </c>
      <c r="I48" s="9">
        <f t="shared" si="26"/>
        <v>1</v>
      </c>
      <c r="J48" s="9">
        <f t="shared" si="27"/>
        <v>3</v>
      </c>
      <c r="K48" s="9">
        <f t="shared" si="28"/>
        <v>1</v>
      </c>
      <c r="L48" s="9">
        <f t="shared" si="29"/>
        <v>1</v>
      </c>
      <c r="M48" s="9">
        <f t="shared" si="30"/>
        <v>0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5</v>
      </c>
      <c r="R48" s="9">
        <f t="shared" si="35"/>
        <v>8</v>
      </c>
      <c r="S48" s="9"/>
      <c r="T48" s="11">
        <f t="shared" si="36"/>
        <v>0.4</v>
      </c>
      <c r="U48" s="11">
        <f t="shared" si="37"/>
        <v>1</v>
      </c>
    </row>
    <row r="49" spans="1:21" x14ac:dyDescent="0.3">
      <c r="A49" s="9" t="str">
        <f t="shared" si="19"/>
        <v>Juan Ortiz</v>
      </c>
      <c r="B49" s="9">
        <f t="shared" si="19"/>
        <v>13</v>
      </c>
      <c r="C49" s="9">
        <f t="shared" si="20"/>
        <v>9</v>
      </c>
      <c r="D49" s="9">
        <f t="shared" si="21"/>
        <v>7</v>
      </c>
      <c r="E49" s="9">
        <f t="shared" si="22"/>
        <v>7</v>
      </c>
      <c r="F49" s="9">
        <f t="shared" si="23"/>
        <v>0</v>
      </c>
      <c r="G49" s="9">
        <f t="shared" si="24"/>
        <v>0</v>
      </c>
      <c r="H49" s="9">
        <f t="shared" si="25"/>
        <v>1</v>
      </c>
      <c r="I49" s="9">
        <f t="shared" si="26"/>
        <v>1</v>
      </c>
      <c r="J49" s="9">
        <f t="shared" si="27"/>
        <v>2</v>
      </c>
      <c r="K49" s="9">
        <f t="shared" si="28"/>
        <v>1</v>
      </c>
      <c r="L49" s="9">
        <f t="shared" si="29"/>
        <v>1</v>
      </c>
      <c r="M49" s="9">
        <f t="shared" si="30"/>
        <v>1</v>
      </c>
      <c r="N49" s="9">
        <f t="shared" si="31"/>
        <v>2</v>
      </c>
      <c r="O49" s="9">
        <f t="shared" si="32"/>
        <v>1</v>
      </c>
      <c r="P49" s="9">
        <f t="shared" si="33"/>
        <v>0</v>
      </c>
      <c r="Q49" s="9">
        <f t="shared" si="34"/>
        <v>10</v>
      </c>
      <c r="R49" s="9">
        <f t="shared" si="35"/>
        <v>14</v>
      </c>
      <c r="S49" s="9"/>
      <c r="T49" s="11">
        <f t="shared" si="36"/>
        <v>0.77777777777777779</v>
      </c>
      <c r="U49" s="11">
        <f t="shared" si="37"/>
        <v>1.1111111111111112</v>
      </c>
    </row>
    <row r="50" spans="1:21" x14ac:dyDescent="0.3">
      <c r="A50" s="9" t="str">
        <f t="shared" si="19"/>
        <v>Juan Gutierrez</v>
      </c>
      <c r="B50" s="9">
        <f t="shared" si="19"/>
        <v>14</v>
      </c>
      <c r="C50" s="9">
        <f t="shared" si="20"/>
        <v>8</v>
      </c>
      <c r="D50" s="9">
        <f t="shared" si="21"/>
        <v>0</v>
      </c>
      <c r="E50" s="9">
        <f t="shared" si="22"/>
        <v>6</v>
      </c>
      <c r="F50" s="9">
        <f t="shared" si="23"/>
        <v>1</v>
      </c>
      <c r="G50" s="9">
        <f t="shared" si="24"/>
        <v>1</v>
      </c>
      <c r="H50" s="9">
        <f t="shared" si="25"/>
        <v>0</v>
      </c>
      <c r="I50" s="9">
        <f t="shared" si="26"/>
        <v>5</v>
      </c>
      <c r="J50" s="9">
        <f t="shared" si="27"/>
        <v>1</v>
      </c>
      <c r="K50" s="9">
        <f t="shared" si="28"/>
        <v>2</v>
      </c>
      <c r="L50" s="9">
        <f t="shared" si="29"/>
        <v>2</v>
      </c>
      <c r="M50" s="9">
        <f t="shared" si="30"/>
        <v>1</v>
      </c>
      <c r="N50" s="9">
        <f t="shared" si="31"/>
        <v>2</v>
      </c>
      <c r="O50" s="9">
        <f t="shared" si="32"/>
        <v>1</v>
      </c>
      <c r="P50" s="9">
        <f t="shared" si="33"/>
        <v>0</v>
      </c>
      <c r="Q50" s="9">
        <f t="shared" si="34"/>
        <v>9</v>
      </c>
      <c r="R50" s="9">
        <f t="shared" si="35"/>
        <v>14</v>
      </c>
      <c r="S50" s="9"/>
      <c r="T50" s="11">
        <f t="shared" si="36"/>
        <v>0.75</v>
      </c>
      <c r="U50" s="11">
        <f t="shared" si="37"/>
        <v>1.125</v>
      </c>
    </row>
    <row r="51" spans="1:21" x14ac:dyDescent="0.3">
      <c r="A51" s="9" t="str">
        <f t="shared" si="19"/>
        <v>Juan Castillo</v>
      </c>
      <c r="B51" s="9">
        <f t="shared" si="19"/>
        <v>15</v>
      </c>
      <c r="C51" s="9">
        <f t="shared" si="20"/>
        <v>9</v>
      </c>
      <c r="D51" s="9">
        <f t="shared" si="21"/>
        <v>4</v>
      </c>
      <c r="E51" s="9">
        <f t="shared" si="22"/>
        <v>4</v>
      </c>
      <c r="F51" s="9">
        <f t="shared" si="23"/>
        <v>1</v>
      </c>
      <c r="G51" s="9">
        <f t="shared" si="24"/>
        <v>0</v>
      </c>
      <c r="H51" s="9">
        <f t="shared" si="25"/>
        <v>0</v>
      </c>
      <c r="I51" s="9">
        <f t="shared" si="26"/>
        <v>2</v>
      </c>
      <c r="J51" s="9">
        <f t="shared" si="27"/>
        <v>4</v>
      </c>
      <c r="K51" s="9">
        <f t="shared" si="28"/>
        <v>2</v>
      </c>
      <c r="L51" s="9">
        <f t="shared" si="29"/>
        <v>1</v>
      </c>
      <c r="M51" s="9">
        <f t="shared" si="30"/>
        <v>0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5</v>
      </c>
      <c r="R51" s="9">
        <f t="shared" si="35"/>
        <v>13</v>
      </c>
      <c r="S51" s="9"/>
      <c r="T51" s="11">
        <f t="shared" si="36"/>
        <v>0.44444444444444442</v>
      </c>
      <c r="U51" s="11">
        <f t="shared" si="37"/>
        <v>0.55555555555555558</v>
      </c>
    </row>
    <row r="52" spans="1:21" x14ac:dyDescent="0.3">
      <c r="A52" s="9" t="str">
        <f t="shared" si="19"/>
        <v>Rafael Garcia</v>
      </c>
      <c r="B52" s="9">
        <f t="shared" si="19"/>
        <v>16</v>
      </c>
      <c r="C52" s="9">
        <f t="shared" si="20"/>
        <v>7</v>
      </c>
      <c r="D52" s="9">
        <f t="shared" si="21"/>
        <v>3</v>
      </c>
      <c r="E52" s="9">
        <f t="shared" si="22"/>
        <v>0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2</v>
      </c>
      <c r="J52" s="9">
        <f t="shared" si="27"/>
        <v>1</v>
      </c>
      <c r="K52" s="9">
        <f t="shared" si="28"/>
        <v>2</v>
      </c>
      <c r="L52" s="9">
        <f t="shared" si="29"/>
        <v>1</v>
      </c>
      <c r="M52" s="9">
        <f t="shared" si="30"/>
        <v>2</v>
      </c>
      <c r="N52" s="9">
        <f t="shared" si="31"/>
        <v>1</v>
      </c>
      <c r="O52" s="9">
        <f t="shared" si="32"/>
        <v>1</v>
      </c>
      <c r="P52" s="9">
        <f t="shared" si="33"/>
        <v>0</v>
      </c>
      <c r="Q52" s="9">
        <f t="shared" si="34"/>
        <v>0</v>
      </c>
      <c r="R52" s="9">
        <f t="shared" si="35"/>
        <v>13</v>
      </c>
      <c r="S52" s="9"/>
      <c r="T52" s="11">
        <f t="shared" si="36"/>
        <v>0</v>
      </c>
      <c r="U52" s="11">
        <f t="shared" si="37"/>
        <v>0</v>
      </c>
    </row>
    <row r="53" spans="1:21" x14ac:dyDescent="0.3">
      <c r="A53" s="9" t="str">
        <f t="shared" si="19"/>
        <v>Rafael Rodriguez</v>
      </c>
      <c r="B53" s="9">
        <f t="shared" si="19"/>
        <v>17</v>
      </c>
      <c r="C53" s="9">
        <f t="shared" si="20"/>
        <v>8</v>
      </c>
      <c r="D53" s="9">
        <f t="shared" si="21"/>
        <v>5</v>
      </c>
      <c r="E53" s="9">
        <f t="shared" si="22"/>
        <v>4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4</v>
      </c>
      <c r="J53" s="9">
        <f t="shared" si="27"/>
        <v>0</v>
      </c>
      <c r="K53" s="9">
        <f t="shared" si="28"/>
        <v>3</v>
      </c>
      <c r="L53" s="9">
        <f t="shared" si="29"/>
        <v>0</v>
      </c>
      <c r="M53" s="9">
        <f t="shared" si="30"/>
        <v>0</v>
      </c>
      <c r="N53" s="9">
        <f t="shared" si="31"/>
        <v>2</v>
      </c>
      <c r="O53" s="9">
        <f t="shared" si="32"/>
        <v>1</v>
      </c>
      <c r="P53" s="9">
        <f t="shared" si="33"/>
        <v>0</v>
      </c>
      <c r="Q53" s="9">
        <f t="shared" si="34"/>
        <v>4</v>
      </c>
      <c r="R53" s="9">
        <f t="shared" si="35"/>
        <v>14</v>
      </c>
      <c r="S53" s="9"/>
      <c r="T53" s="11">
        <f t="shared" si="36"/>
        <v>0.5</v>
      </c>
      <c r="U53" s="11">
        <f t="shared" si="37"/>
        <v>0.5</v>
      </c>
    </row>
    <row r="54" spans="1:21" x14ac:dyDescent="0.3">
      <c r="A54" s="9" t="str">
        <f t="shared" si="19"/>
        <v>Rafael Martinez</v>
      </c>
      <c r="B54" s="9">
        <f t="shared" si="19"/>
        <v>18</v>
      </c>
      <c r="C54" s="9">
        <f t="shared" si="20"/>
        <v>4</v>
      </c>
      <c r="D54" s="9">
        <f t="shared" si="21"/>
        <v>3</v>
      </c>
      <c r="E54" s="9">
        <f t="shared" si="22"/>
        <v>1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2</v>
      </c>
      <c r="J54" s="9">
        <f t="shared" si="27"/>
        <v>2</v>
      </c>
      <c r="K54" s="9">
        <f t="shared" si="28"/>
        <v>1</v>
      </c>
      <c r="L54" s="9">
        <f t="shared" si="29"/>
        <v>1</v>
      </c>
      <c r="M54" s="9">
        <f t="shared" si="30"/>
        <v>0</v>
      </c>
      <c r="N54" s="9">
        <f t="shared" si="31"/>
        <v>0</v>
      </c>
      <c r="O54" s="9">
        <f t="shared" si="32"/>
        <v>1</v>
      </c>
      <c r="P54" s="9">
        <f t="shared" si="33"/>
        <v>0</v>
      </c>
      <c r="Q54" s="9">
        <f t="shared" si="34"/>
        <v>1</v>
      </c>
      <c r="R54" s="9">
        <f t="shared" si="35"/>
        <v>6</v>
      </c>
      <c r="S54" s="9"/>
      <c r="T54" s="11">
        <f t="shared" si="36"/>
        <v>0.25</v>
      </c>
      <c r="U54" s="11">
        <f t="shared" si="37"/>
        <v>0.25</v>
      </c>
    </row>
    <row r="55" spans="1:21" x14ac:dyDescent="0.3">
      <c r="A55" s="9" t="str">
        <f t="shared" si="19"/>
        <v>Rafael Hernandez</v>
      </c>
      <c r="B55" s="9">
        <f t="shared" si="19"/>
        <v>19</v>
      </c>
      <c r="C55" s="9">
        <f t="shared" si="20"/>
        <v>7</v>
      </c>
      <c r="D55" s="9">
        <f t="shared" si="21"/>
        <v>0</v>
      </c>
      <c r="E55" s="9">
        <f t="shared" si="22"/>
        <v>2</v>
      </c>
      <c r="F55" s="9">
        <f t="shared" si="23"/>
        <v>0</v>
      </c>
      <c r="G55" s="9">
        <f t="shared" si="24"/>
        <v>0</v>
      </c>
      <c r="H55" s="9">
        <f t="shared" si="25"/>
        <v>1</v>
      </c>
      <c r="I55" s="9">
        <f t="shared" si="26"/>
        <v>1</v>
      </c>
      <c r="J55" s="9">
        <f t="shared" si="27"/>
        <v>4</v>
      </c>
      <c r="K55" s="9">
        <f t="shared" si="28"/>
        <v>3</v>
      </c>
      <c r="L55" s="9">
        <f t="shared" si="29"/>
        <v>2</v>
      </c>
      <c r="M55" s="9">
        <f t="shared" si="30"/>
        <v>2</v>
      </c>
      <c r="N55" s="9">
        <f t="shared" si="31"/>
        <v>0</v>
      </c>
      <c r="O55" s="9">
        <f t="shared" si="32"/>
        <v>2</v>
      </c>
      <c r="P55" s="9">
        <f t="shared" si="33"/>
        <v>0</v>
      </c>
      <c r="Q55" s="9">
        <f t="shared" si="34"/>
        <v>5</v>
      </c>
      <c r="R55" s="9">
        <f t="shared" si="35"/>
        <v>14</v>
      </c>
      <c r="S55" s="9"/>
      <c r="T55" s="11">
        <f t="shared" si="36"/>
        <v>0.2857142857142857</v>
      </c>
      <c r="U55" s="11">
        <f t="shared" si="37"/>
        <v>0.7142857142857143</v>
      </c>
    </row>
    <row r="56" spans="1:21" x14ac:dyDescent="0.3">
      <c r="A56" s="9" t="str">
        <f t="shared" si="19"/>
        <v>Rafael Lopez</v>
      </c>
      <c r="B56" s="9">
        <f t="shared" si="19"/>
        <v>20</v>
      </c>
      <c r="C56" s="9">
        <f t="shared" si="20"/>
        <v>8</v>
      </c>
      <c r="D56" s="9">
        <f t="shared" si="21"/>
        <v>5</v>
      </c>
      <c r="E56" s="9">
        <f t="shared" si="22"/>
        <v>6</v>
      </c>
      <c r="F56" s="9">
        <f t="shared" si="23"/>
        <v>2</v>
      </c>
      <c r="G56" s="9">
        <f t="shared" si="24"/>
        <v>0</v>
      </c>
      <c r="H56" s="9">
        <f t="shared" si="25"/>
        <v>0</v>
      </c>
      <c r="I56" s="9">
        <f t="shared" si="26"/>
        <v>6</v>
      </c>
      <c r="J56" s="9">
        <f t="shared" si="27"/>
        <v>3</v>
      </c>
      <c r="K56" s="9">
        <f t="shared" si="28"/>
        <v>1</v>
      </c>
      <c r="L56" s="9">
        <f t="shared" si="29"/>
        <v>0</v>
      </c>
      <c r="M56" s="9">
        <f t="shared" si="30"/>
        <v>0</v>
      </c>
      <c r="N56" s="9">
        <f t="shared" si="31"/>
        <v>1</v>
      </c>
      <c r="O56" s="9">
        <f t="shared" si="32"/>
        <v>1</v>
      </c>
      <c r="P56" s="9">
        <f t="shared" si="33"/>
        <v>0</v>
      </c>
      <c r="Q56" s="9">
        <f t="shared" si="34"/>
        <v>8</v>
      </c>
      <c r="R56" s="9">
        <f t="shared" si="35"/>
        <v>11</v>
      </c>
      <c r="S56" s="9"/>
      <c r="T56" s="11">
        <f t="shared" si="36"/>
        <v>0.75</v>
      </c>
      <c r="U56" s="11">
        <f t="shared" si="37"/>
        <v>1</v>
      </c>
    </row>
    <row r="57" spans="1:21" x14ac:dyDescent="0.3">
      <c r="A57" s="9" t="str">
        <f t="shared" si="19"/>
        <v>Rafael Gonzalez</v>
      </c>
      <c r="B57" s="9">
        <f t="shared" si="19"/>
        <v>21</v>
      </c>
      <c r="C57" s="9">
        <f t="shared" si="20"/>
        <v>6</v>
      </c>
      <c r="D57" s="9">
        <f t="shared" si="21"/>
        <v>5</v>
      </c>
      <c r="E57" s="9">
        <f t="shared" si="22"/>
        <v>2</v>
      </c>
      <c r="F57" s="9">
        <f t="shared" si="23"/>
        <v>0</v>
      </c>
      <c r="G57" s="9">
        <f t="shared" si="24"/>
        <v>1</v>
      </c>
      <c r="H57" s="9">
        <f t="shared" si="25"/>
        <v>0</v>
      </c>
      <c r="I57" s="9">
        <f t="shared" si="26"/>
        <v>3</v>
      </c>
      <c r="J57" s="9">
        <f t="shared" si="27"/>
        <v>4</v>
      </c>
      <c r="K57" s="9">
        <f t="shared" si="28"/>
        <v>2</v>
      </c>
      <c r="L57" s="9">
        <f t="shared" si="29"/>
        <v>1</v>
      </c>
      <c r="M57" s="9">
        <f t="shared" si="30"/>
        <v>2</v>
      </c>
      <c r="N57" s="9">
        <f t="shared" si="31"/>
        <v>2</v>
      </c>
      <c r="O57" s="9">
        <f t="shared" si="32"/>
        <v>1</v>
      </c>
      <c r="P57" s="9">
        <f t="shared" si="33"/>
        <v>0</v>
      </c>
      <c r="Q57" s="9">
        <f t="shared" si="34"/>
        <v>4</v>
      </c>
      <c r="R57" s="9">
        <f t="shared" si="35"/>
        <v>13</v>
      </c>
      <c r="S57" s="9"/>
      <c r="T57" s="11">
        <f t="shared" si="36"/>
        <v>0.33333333333333331</v>
      </c>
      <c r="U57" s="11">
        <f t="shared" si="37"/>
        <v>0.66666666666666663</v>
      </c>
    </row>
    <row r="58" spans="1:21" x14ac:dyDescent="0.3">
      <c r="A58" s="9" t="str">
        <f t="shared" si="19"/>
        <v>Rafael Perez</v>
      </c>
      <c r="B58" s="9">
        <f t="shared" si="19"/>
        <v>22</v>
      </c>
      <c r="C58" s="9">
        <f t="shared" si="20"/>
        <v>6</v>
      </c>
      <c r="D58" s="9">
        <f t="shared" si="21"/>
        <v>1</v>
      </c>
      <c r="E58" s="9">
        <f t="shared" si="22"/>
        <v>4</v>
      </c>
      <c r="F58" s="9">
        <f t="shared" si="23"/>
        <v>1</v>
      </c>
      <c r="G58" s="9">
        <f t="shared" si="24"/>
        <v>1</v>
      </c>
      <c r="H58" s="9">
        <f t="shared" si="25"/>
        <v>0</v>
      </c>
      <c r="I58" s="9">
        <f t="shared" si="26"/>
        <v>2</v>
      </c>
      <c r="J58" s="9">
        <f t="shared" si="27"/>
        <v>0</v>
      </c>
      <c r="K58" s="9">
        <f t="shared" si="28"/>
        <v>3</v>
      </c>
      <c r="L58" s="9">
        <f t="shared" si="29"/>
        <v>0</v>
      </c>
      <c r="M58" s="9">
        <f t="shared" si="30"/>
        <v>1</v>
      </c>
      <c r="N58" s="9">
        <f t="shared" si="31"/>
        <v>1</v>
      </c>
      <c r="O58" s="9">
        <f t="shared" si="32"/>
        <v>2</v>
      </c>
      <c r="P58" s="9">
        <f t="shared" si="33"/>
        <v>0</v>
      </c>
      <c r="Q58" s="9">
        <f t="shared" si="34"/>
        <v>7</v>
      </c>
      <c r="R58" s="9">
        <f t="shared" si="35"/>
        <v>13</v>
      </c>
      <c r="S58" s="9"/>
      <c r="T58" s="11">
        <f t="shared" si="36"/>
        <v>0.66666666666666663</v>
      </c>
      <c r="U58" s="11">
        <f t="shared" si="37"/>
        <v>1.1666666666666667</v>
      </c>
    </row>
    <row r="59" spans="1:21" x14ac:dyDescent="0.3">
      <c r="A59" s="9" t="str">
        <f t="shared" si="19"/>
        <v>Rafael Sanchez</v>
      </c>
      <c r="B59" s="9">
        <f t="shared" si="19"/>
        <v>23</v>
      </c>
      <c r="C59" s="9">
        <f t="shared" si="20"/>
        <v>8</v>
      </c>
      <c r="D59" s="9">
        <f t="shared" si="21"/>
        <v>5</v>
      </c>
      <c r="E59" s="9">
        <f t="shared" si="22"/>
        <v>4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3</v>
      </c>
      <c r="J59" s="9">
        <f t="shared" si="27"/>
        <v>1</v>
      </c>
      <c r="K59" s="9">
        <f t="shared" si="28"/>
        <v>4</v>
      </c>
      <c r="L59" s="9">
        <f t="shared" si="29"/>
        <v>2</v>
      </c>
      <c r="M59" s="9">
        <f t="shared" si="30"/>
        <v>1</v>
      </c>
      <c r="N59" s="9">
        <f t="shared" si="31"/>
        <v>2</v>
      </c>
      <c r="O59" s="9">
        <f t="shared" si="32"/>
        <v>0</v>
      </c>
      <c r="P59" s="9">
        <f t="shared" si="33"/>
        <v>0</v>
      </c>
      <c r="Q59" s="9">
        <f t="shared" si="34"/>
        <v>4</v>
      </c>
      <c r="R59" s="9">
        <f t="shared" si="35"/>
        <v>15</v>
      </c>
      <c r="S59" s="9"/>
      <c r="T59" s="11">
        <f t="shared" si="36"/>
        <v>0.5</v>
      </c>
      <c r="U59" s="11">
        <f t="shared" si="37"/>
        <v>0.5</v>
      </c>
    </row>
    <row r="60" spans="1:21" x14ac:dyDescent="0.3">
      <c r="A60" s="9" t="str">
        <f t="shared" si="19"/>
        <v>Rafael Ramirez</v>
      </c>
      <c r="B60" s="9">
        <f t="shared" si="19"/>
        <v>24</v>
      </c>
      <c r="C60" s="9">
        <f t="shared" si="20"/>
        <v>5</v>
      </c>
      <c r="D60" s="9">
        <f t="shared" si="21"/>
        <v>3</v>
      </c>
      <c r="E60" s="9">
        <f t="shared" si="22"/>
        <v>2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3</v>
      </c>
      <c r="J60" s="9">
        <f t="shared" si="27"/>
        <v>1</v>
      </c>
      <c r="K60" s="9">
        <f t="shared" si="28"/>
        <v>2</v>
      </c>
      <c r="L60" s="9">
        <f t="shared" si="29"/>
        <v>1</v>
      </c>
      <c r="M60" s="9">
        <f t="shared" si="30"/>
        <v>1</v>
      </c>
      <c r="N60" s="9">
        <f t="shared" si="31"/>
        <v>1</v>
      </c>
      <c r="O60" s="9">
        <f t="shared" si="32"/>
        <v>1</v>
      </c>
      <c r="P60" s="9">
        <f t="shared" si="33"/>
        <v>0</v>
      </c>
      <c r="Q60" s="9">
        <f t="shared" si="34"/>
        <v>2</v>
      </c>
      <c r="R60" s="9">
        <f t="shared" si="35"/>
        <v>10</v>
      </c>
      <c r="S60" s="9"/>
      <c r="T60" s="11">
        <f t="shared" si="36"/>
        <v>0.4</v>
      </c>
      <c r="U60" s="11">
        <f t="shared" si="37"/>
        <v>0.4</v>
      </c>
    </row>
    <row r="61" spans="1:21" x14ac:dyDescent="0.3">
      <c r="A61" s="9" t="str">
        <f t="shared" si="19"/>
        <v>Rafael Torres</v>
      </c>
      <c r="B61" s="9">
        <f t="shared" si="19"/>
        <v>25</v>
      </c>
      <c r="C61" s="9">
        <f t="shared" si="20"/>
        <v>8</v>
      </c>
      <c r="D61" s="9">
        <f t="shared" si="21"/>
        <v>4</v>
      </c>
      <c r="E61" s="9">
        <f t="shared" si="22"/>
        <v>5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7</v>
      </c>
      <c r="J61" s="9">
        <f t="shared" si="27"/>
        <v>2</v>
      </c>
      <c r="K61" s="9">
        <f t="shared" si="28"/>
        <v>3</v>
      </c>
      <c r="L61" s="9">
        <f t="shared" si="29"/>
        <v>0</v>
      </c>
      <c r="M61" s="9">
        <f t="shared" si="30"/>
        <v>1</v>
      </c>
      <c r="N61" s="9">
        <f t="shared" si="31"/>
        <v>1</v>
      </c>
      <c r="O61" s="9">
        <f t="shared" si="32"/>
        <v>2</v>
      </c>
      <c r="P61" s="9">
        <f t="shared" si="33"/>
        <v>0</v>
      </c>
      <c r="Q61" s="9">
        <f t="shared" si="34"/>
        <v>5</v>
      </c>
      <c r="R61" s="9">
        <f t="shared" si="35"/>
        <v>15</v>
      </c>
      <c r="S61" s="9"/>
      <c r="T61" s="11">
        <f t="shared" si="36"/>
        <v>0.625</v>
      </c>
      <c r="U61" s="11">
        <f t="shared" si="37"/>
        <v>0.625</v>
      </c>
    </row>
    <row r="62" spans="1:21" x14ac:dyDescent="0.3">
      <c r="A62" s="10" t="s">
        <v>48</v>
      </c>
      <c r="B62" s="10"/>
      <c r="C62" s="10">
        <f t="shared" ref="C62:R62" si="38">SUM(C37:C61)</f>
        <v>166</v>
      </c>
      <c r="D62" s="10">
        <f t="shared" si="38"/>
        <v>75</v>
      </c>
      <c r="E62" s="10">
        <f t="shared" si="38"/>
        <v>82</v>
      </c>
      <c r="F62" s="10">
        <f t="shared" si="38"/>
        <v>6</v>
      </c>
      <c r="G62" s="10">
        <f t="shared" si="38"/>
        <v>3</v>
      </c>
      <c r="H62" s="10">
        <f t="shared" si="38"/>
        <v>5</v>
      </c>
      <c r="I62" s="10">
        <f t="shared" si="38"/>
        <v>70</v>
      </c>
      <c r="J62" s="10">
        <f t="shared" si="38"/>
        <v>50</v>
      </c>
      <c r="K62" s="10">
        <f t="shared" si="38"/>
        <v>59</v>
      </c>
      <c r="L62" s="10">
        <f t="shared" si="38"/>
        <v>22</v>
      </c>
      <c r="M62" s="10">
        <f t="shared" si="38"/>
        <v>23</v>
      </c>
      <c r="N62" s="10">
        <f t="shared" si="38"/>
        <v>28</v>
      </c>
      <c r="O62" s="10">
        <f t="shared" si="38"/>
        <v>31</v>
      </c>
      <c r="P62" s="10">
        <f t="shared" si="38"/>
        <v>0</v>
      </c>
      <c r="Q62" s="10">
        <f t="shared" si="38"/>
        <v>109</v>
      </c>
      <c r="R62" s="10">
        <f t="shared" si="38"/>
        <v>307</v>
      </c>
      <c r="S62" s="10"/>
      <c r="T62" s="12">
        <f t="shared" si="36"/>
        <v>0.49397590361445781</v>
      </c>
      <c r="U62" s="12">
        <f t="shared" si="37"/>
        <v>0.65662650602409633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Juan Gonzalez</v>
      </c>
      <c r="B66" s="9">
        <f t="shared" si="39"/>
        <v>1</v>
      </c>
      <c r="C66" s="19">
        <v>1</v>
      </c>
      <c r="D66" s="19" t="s">
        <v>61</v>
      </c>
      <c r="E66" s="19">
        <v>3</v>
      </c>
      <c r="F66" s="19">
        <v>2</v>
      </c>
      <c r="G66" s="19">
        <v>5</v>
      </c>
      <c r="H66" s="19">
        <v>4</v>
      </c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1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9</v>
      </c>
      <c r="CT66" s="9">
        <f t="shared" ref="CT66:CT90" si="44">INT(CS66/3)+MOD(CS66,3)/10</f>
        <v>3</v>
      </c>
      <c r="CU66" s="9">
        <f t="shared" ref="CU66:CU90" si="45">F66+L66+R66+X66+AD66+AJ66+AP66+AV66+BB66+BH66+BN66+BT66+BZ66+CF66+CL66</f>
        <v>2</v>
      </c>
      <c r="CV66" s="9">
        <f t="shared" ref="CV66:CV90" si="46">G66+M66+S66+Y66+AE66+AK66+AQ66+AW66+BC66+BI66+BO66+BU66+CA66+CG66+CM66</f>
        <v>5</v>
      </c>
      <c r="CW66" s="9">
        <f t="shared" ref="CW66:CW90" si="47">H66+N66+T66+Z66+AF66+AL66+AR66+AX66+BD66+BJ66+BP66+BV66+CB66+CH66+CN66</f>
        <v>4</v>
      </c>
      <c r="CX66" s="14">
        <f t="shared" ref="CX66:CX90" si="48">IFERROR(CU66*27/CS66,0)</f>
        <v>6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Juan Perez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0</v>
      </c>
      <c r="CQ67" s="9">
        <f t="shared" si="41"/>
        <v>0</v>
      </c>
      <c r="CR67" s="9">
        <f t="shared" si="42"/>
        <v>0</v>
      </c>
      <c r="CS67" s="9">
        <f t="shared" si="43"/>
        <v>0</v>
      </c>
      <c r="CT67" s="9">
        <f t="shared" si="44"/>
        <v>0</v>
      </c>
      <c r="CU67" s="9">
        <f t="shared" si="45"/>
        <v>0</v>
      </c>
      <c r="CV67" s="9">
        <f t="shared" si="46"/>
        <v>0</v>
      </c>
      <c r="CW67" s="9">
        <f t="shared" si="47"/>
        <v>0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Juan Sanchez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61</v>
      </c>
      <c r="K68" s="19">
        <v>2.1</v>
      </c>
      <c r="L68" s="19">
        <v>0</v>
      </c>
      <c r="M68" s="19">
        <v>1</v>
      </c>
      <c r="N68" s="19">
        <v>3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0</v>
      </c>
      <c r="CR68" s="9">
        <f t="shared" si="42"/>
        <v>1</v>
      </c>
      <c r="CS68" s="9">
        <f t="shared" si="43"/>
        <v>7.0000000000000009</v>
      </c>
      <c r="CT68" s="9">
        <f t="shared" si="44"/>
        <v>2.1</v>
      </c>
      <c r="CU68" s="9">
        <f t="shared" si="45"/>
        <v>0</v>
      </c>
      <c r="CV68" s="9">
        <f t="shared" si="46"/>
        <v>1</v>
      </c>
      <c r="CW68" s="9">
        <f t="shared" si="47"/>
        <v>3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Juan Ramirez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1</v>
      </c>
      <c r="J69" s="19" t="s">
        <v>62</v>
      </c>
      <c r="K69" s="19">
        <v>1.2</v>
      </c>
      <c r="L69" s="19">
        <v>4</v>
      </c>
      <c r="M69" s="19">
        <v>5</v>
      </c>
      <c r="N69" s="19">
        <v>4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5</v>
      </c>
      <c r="CT69" s="9">
        <f t="shared" si="44"/>
        <v>1.2</v>
      </c>
      <c r="CU69" s="9">
        <f t="shared" si="45"/>
        <v>4</v>
      </c>
      <c r="CV69" s="9">
        <f t="shared" si="46"/>
        <v>5</v>
      </c>
      <c r="CW69" s="9">
        <f t="shared" si="47"/>
        <v>4</v>
      </c>
      <c r="CX69" s="14">
        <f t="shared" si="48"/>
        <v>21.6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Juan Torres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0</v>
      </c>
      <c r="CQ70" s="9">
        <f t="shared" si="41"/>
        <v>0</v>
      </c>
      <c r="CR70" s="9">
        <f t="shared" si="42"/>
        <v>0</v>
      </c>
      <c r="CS70" s="9">
        <f t="shared" si="43"/>
        <v>0</v>
      </c>
      <c r="CT70" s="9">
        <f t="shared" si="44"/>
        <v>0</v>
      </c>
      <c r="CU70" s="9">
        <f t="shared" si="45"/>
        <v>0</v>
      </c>
      <c r="CV70" s="9">
        <f t="shared" si="46"/>
        <v>0</v>
      </c>
      <c r="CW70" s="9">
        <f t="shared" si="47"/>
        <v>0</v>
      </c>
      <c r="CX70" s="14">
        <f t="shared" si="48"/>
        <v>0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Juan Flores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61</v>
      </c>
      <c r="K71" s="19">
        <v>1.2</v>
      </c>
      <c r="L71" s="19">
        <v>3</v>
      </c>
      <c r="M71" s="19">
        <v>1</v>
      </c>
      <c r="N71" s="19">
        <v>3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0</v>
      </c>
      <c r="CR71" s="9">
        <f t="shared" si="42"/>
        <v>1</v>
      </c>
      <c r="CS71" s="9">
        <f t="shared" si="43"/>
        <v>5</v>
      </c>
      <c r="CT71" s="9">
        <f t="shared" si="44"/>
        <v>1.2</v>
      </c>
      <c r="CU71" s="9">
        <f t="shared" si="45"/>
        <v>3</v>
      </c>
      <c r="CV71" s="9">
        <f t="shared" si="46"/>
        <v>1</v>
      </c>
      <c r="CW71" s="9">
        <f t="shared" si="47"/>
        <v>3</v>
      </c>
      <c r="CX71" s="14">
        <f t="shared" si="48"/>
        <v>16.2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Juan Rivera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0</v>
      </c>
      <c r="CQ72" s="9">
        <f t="shared" si="41"/>
        <v>0</v>
      </c>
      <c r="CR72" s="9">
        <f t="shared" si="42"/>
        <v>0</v>
      </c>
      <c r="CS72" s="9">
        <f t="shared" si="43"/>
        <v>0</v>
      </c>
      <c r="CT72" s="9">
        <f t="shared" si="44"/>
        <v>0</v>
      </c>
      <c r="CU72" s="9">
        <f t="shared" si="45"/>
        <v>0</v>
      </c>
      <c r="CV72" s="9">
        <f t="shared" si="46"/>
        <v>0</v>
      </c>
      <c r="CW72" s="9">
        <f t="shared" si="47"/>
        <v>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Juan Gomez</v>
      </c>
      <c r="B73" s="9">
        <f t="shared" si="39"/>
        <v>8</v>
      </c>
      <c r="C73" s="19">
        <v>1</v>
      </c>
      <c r="D73" s="19" t="s">
        <v>62</v>
      </c>
      <c r="E73" s="19">
        <v>1.1000000000000001</v>
      </c>
      <c r="F73" s="19">
        <v>3</v>
      </c>
      <c r="G73" s="19">
        <v>6</v>
      </c>
      <c r="H73" s="19">
        <v>1</v>
      </c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4.0000000000000009</v>
      </c>
      <c r="CT73" s="9">
        <f t="shared" si="44"/>
        <v>1.1000000000000001</v>
      </c>
      <c r="CU73" s="9">
        <f t="shared" si="45"/>
        <v>3</v>
      </c>
      <c r="CV73" s="9">
        <f t="shared" si="46"/>
        <v>6</v>
      </c>
      <c r="CW73" s="9">
        <f t="shared" si="47"/>
        <v>1</v>
      </c>
      <c r="CX73" s="14">
        <f t="shared" si="48"/>
        <v>20.249999999999996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Juan Diaz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0</v>
      </c>
      <c r="CQ74" s="9">
        <f t="shared" si="41"/>
        <v>0</v>
      </c>
      <c r="CR74" s="9">
        <f t="shared" si="42"/>
        <v>0</v>
      </c>
      <c r="CS74" s="9">
        <f t="shared" si="43"/>
        <v>0</v>
      </c>
      <c r="CT74" s="9">
        <f t="shared" si="44"/>
        <v>0</v>
      </c>
      <c r="CU74" s="9">
        <f t="shared" si="45"/>
        <v>0</v>
      </c>
      <c r="CV74" s="9">
        <f t="shared" si="46"/>
        <v>0</v>
      </c>
      <c r="CW74" s="9">
        <f t="shared" si="47"/>
        <v>0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Juan Reyes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1</v>
      </c>
      <c r="J75" s="19" t="s">
        <v>62</v>
      </c>
      <c r="K75" s="19">
        <v>1.2</v>
      </c>
      <c r="L75" s="19">
        <v>4</v>
      </c>
      <c r="M75" s="19">
        <v>4</v>
      </c>
      <c r="N75" s="19">
        <v>2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1</v>
      </c>
      <c r="CR75" s="9">
        <f t="shared" si="42"/>
        <v>0</v>
      </c>
      <c r="CS75" s="9">
        <f t="shared" si="43"/>
        <v>5</v>
      </c>
      <c r="CT75" s="9">
        <f t="shared" si="44"/>
        <v>1.2</v>
      </c>
      <c r="CU75" s="9">
        <f t="shared" si="45"/>
        <v>4</v>
      </c>
      <c r="CV75" s="9">
        <f t="shared" si="46"/>
        <v>4</v>
      </c>
      <c r="CW75" s="9">
        <f t="shared" si="47"/>
        <v>2</v>
      </c>
      <c r="CX75" s="14">
        <f t="shared" si="48"/>
        <v>21.6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Juan Morales</v>
      </c>
      <c r="B76" s="9">
        <f t="shared" si="39"/>
        <v>11</v>
      </c>
      <c r="C76" s="19">
        <v>1</v>
      </c>
      <c r="D76" s="19" t="s">
        <v>62</v>
      </c>
      <c r="E76" s="19">
        <v>2</v>
      </c>
      <c r="F76" s="19">
        <v>3</v>
      </c>
      <c r="G76" s="19">
        <v>5</v>
      </c>
      <c r="H76" s="19">
        <v>2</v>
      </c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1</v>
      </c>
      <c r="CR76" s="9">
        <f t="shared" si="42"/>
        <v>0</v>
      </c>
      <c r="CS76" s="9">
        <f t="shared" si="43"/>
        <v>6</v>
      </c>
      <c r="CT76" s="9">
        <f t="shared" si="44"/>
        <v>2</v>
      </c>
      <c r="CU76" s="9">
        <f t="shared" si="45"/>
        <v>3</v>
      </c>
      <c r="CV76" s="9">
        <f t="shared" si="46"/>
        <v>5</v>
      </c>
      <c r="CW76" s="9">
        <f t="shared" si="47"/>
        <v>2</v>
      </c>
      <c r="CX76" s="14">
        <f t="shared" si="48"/>
        <v>13.5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Juan Cruz</v>
      </c>
      <c r="B77" s="9">
        <f t="shared" si="39"/>
        <v>12</v>
      </c>
      <c r="C77" s="19">
        <v>1</v>
      </c>
      <c r="D77" s="19" t="s">
        <v>62</v>
      </c>
      <c r="E77" s="19">
        <v>1.1000000000000001</v>
      </c>
      <c r="F77" s="19">
        <v>4</v>
      </c>
      <c r="G77" s="19">
        <v>1</v>
      </c>
      <c r="H77" s="19">
        <v>3</v>
      </c>
      <c r="I77" s="19">
        <v>1</v>
      </c>
      <c r="J77" s="19" t="s">
        <v>62</v>
      </c>
      <c r="K77" s="19">
        <v>2.2000000000000002</v>
      </c>
      <c r="L77" s="19">
        <v>3</v>
      </c>
      <c r="M77" s="19">
        <v>2</v>
      </c>
      <c r="N77" s="19">
        <v>4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2</v>
      </c>
      <c r="CQ77" s="9">
        <f t="shared" si="41"/>
        <v>2</v>
      </c>
      <c r="CR77" s="9">
        <f t="shared" si="42"/>
        <v>0</v>
      </c>
      <c r="CS77" s="9">
        <f t="shared" si="43"/>
        <v>12.000000000000004</v>
      </c>
      <c r="CT77" s="9">
        <f t="shared" si="44"/>
        <v>4</v>
      </c>
      <c r="CU77" s="9">
        <f t="shared" si="45"/>
        <v>7</v>
      </c>
      <c r="CV77" s="9">
        <f t="shared" si="46"/>
        <v>3</v>
      </c>
      <c r="CW77" s="9">
        <f t="shared" si="47"/>
        <v>7</v>
      </c>
      <c r="CX77" s="14">
        <f t="shared" si="48"/>
        <v>15.749999999999995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Juan Ortiz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Juan Gutierrez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Juan Castillo</v>
      </c>
      <c r="B80" s="9">
        <f t="shared" si="39"/>
        <v>15</v>
      </c>
      <c r="C80" s="19">
        <v>1</v>
      </c>
      <c r="D80" s="19" t="s">
        <v>62</v>
      </c>
      <c r="E80" s="19">
        <v>1</v>
      </c>
      <c r="F80" s="19">
        <v>1</v>
      </c>
      <c r="G80" s="19">
        <v>5</v>
      </c>
      <c r="H80" s="19">
        <v>3</v>
      </c>
      <c r="I80" s="19">
        <v>1</v>
      </c>
      <c r="J80" s="19" t="s">
        <v>61</v>
      </c>
      <c r="K80" s="19">
        <v>3</v>
      </c>
      <c r="L80" s="19">
        <v>2</v>
      </c>
      <c r="M80" s="19">
        <v>2</v>
      </c>
      <c r="N80" s="19">
        <v>3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2</v>
      </c>
      <c r="CQ80" s="9">
        <f t="shared" si="41"/>
        <v>1</v>
      </c>
      <c r="CR80" s="9">
        <f t="shared" si="42"/>
        <v>1</v>
      </c>
      <c r="CS80" s="9">
        <f t="shared" si="43"/>
        <v>12</v>
      </c>
      <c r="CT80" s="9">
        <f t="shared" si="44"/>
        <v>4</v>
      </c>
      <c r="CU80" s="9">
        <f t="shared" si="45"/>
        <v>3</v>
      </c>
      <c r="CV80" s="9">
        <f t="shared" si="46"/>
        <v>7</v>
      </c>
      <c r="CW80" s="9">
        <f t="shared" si="47"/>
        <v>6</v>
      </c>
      <c r="CX80" s="14">
        <f t="shared" si="48"/>
        <v>6.75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Rafael Garcia</v>
      </c>
      <c r="B81" s="9">
        <f t="shared" si="39"/>
        <v>16</v>
      </c>
      <c r="C81" s="19">
        <v>1</v>
      </c>
      <c r="D81" s="19" t="s">
        <v>62</v>
      </c>
      <c r="E81" s="19">
        <v>2.1</v>
      </c>
      <c r="F81" s="19">
        <v>1</v>
      </c>
      <c r="G81" s="19">
        <v>1</v>
      </c>
      <c r="H81" s="19">
        <v>1</v>
      </c>
      <c r="I81" s="19">
        <v>1</v>
      </c>
      <c r="J81" s="19" t="s">
        <v>61</v>
      </c>
      <c r="K81" s="19">
        <v>3</v>
      </c>
      <c r="L81" s="19">
        <v>3</v>
      </c>
      <c r="M81" s="19">
        <v>2</v>
      </c>
      <c r="N81" s="19">
        <v>0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1</v>
      </c>
      <c r="CR81" s="9">
        <f t="shared" si="42"/>
        <v>1</v>
      </c>
      <c r="CS81" s="9">
        <f t="shared" si="43"/>
        <v>16</v>
      </c>
      <c r="CT81" s="9">
        <f t="shared" si="44"/>
        <v>5.0999999999999996</v>
      </c>
      <c r="CU81" s="9">
        <f t="shared" si="45"/>
        <v>4</v>
      </c>
      <c r="CV81" s="9">
        <f t="shared" si="46"/>
        <v>3</v>
      </c>
      <c r="CW81" s="9">
        <f t="shared" si="47"/>
        <v>1</v>
      </c>
      <c r="CX81" s="14">
        <f t="shared" si="48"/>
        <v>6.75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Rafael Rodriguez</v>
      </c>
      <c r="B82" s="9">
        <f t="shared" si="39"/>
        <v>17</v>
      </c>
      <c r="C82" s="19">
        <v>1</v>
      </c>
      <c r="D82" s="19" t="s">
        <v>61</v>
      </c>
      <c r="E82" s="19">
        <v>2</v>
      </c>
      <c r="F82" s="19">
        <v>2</v>
      </c>
      <c r="G82" s="19">
        <v>3</v>
      </c>
      <c r="H82" s="19">
        <v>0</v>
      </c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0</v>
      </c>
      <c r="CR82" s="9">
        <f t="shared" si="42"/>
        <v>1</v>
      </c>
      <c r="CS82" s="9">
        <f t="shared" si="43"/>
        <v>6</v>
      </c>
      <c r="CT82" s="9">
        <f t="shared" si="44"/>
        <v>2</v>
      </c>
      <c r="CU82" s="9">
        <f t="shared" si="45"/>
        <v>2</v>
      </c>
      <c r="CV82" s="9">
        <f t="shared" si="46"/>
        <v>3</v>
      </c>
      <c r="CW82" s="9">
        <f t="shared" si="47"/>
        <v>0</v>
      </c>
      <c r="CX82" s="14">
        <f t="shared" si="48"/>
        <v>9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Rafael Martinez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1</v>
      </c>
      <c r="J83" s="19" t="s">
        <v>62</v>
      </c>
      <c r="K83" s="19">
        <v>2</v>
      </c>
      <c r="L83" s="19">
        <v>1</v>
      </c>
      <c r="M83" s="19">
        <v>1</v>
      </c>
      <c r="N83" s="19">
        <v>3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1</v>
      </c>
      <c r="CR83" s="9">
        <f t="shared" si="42"/>
        <v>0</v>
      </c>
      <c r="CS83" s="9">
        <f t="shared" si="43"/>
        <v>6</v>
      </c>
      <c r="CT83" s="9">
        <f t="shared" si="44"/>
        <v>2</v>
      </c>
      <c r="CU83" s="9">
        <f t="shared" si="45"/>
        <v>1</v>
      </c>
      <c r="CV83" s="9">
        <f t="shared" si="46"/>
        <v>1</v>
      </c>
      <c r="CW83" s="9">
        <f t="shared" si="47"/>
        <v>3</v>
      </c>
      <c r="CX83" s="14">
        <f t="shared" si="48"/>
        <v>4.5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Rafael Hernandez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61</v>
      </c>
      <c r="K84" s="19">
        <v>3</v>
      </c>
      <c r="L84" s="19">
        <v>2</v>
      </c>
      <c r="M84" s="19">
        <v>4</v>
      </c>
      <c r="N84" s="19">
        <v>3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0</v>
      </c>
      <c r="CR84" s="9">
        <f t="shared" si="42"/>
        <v>1</v>
      </c>
      <c r="CS84" s="9">
        <f t="shared" si="43"/>
        <v>9</v>
      </c>
      <c r="CT84" s="9">
        <f t="shared" si="44"/>
        <v>3</v>
      </c>
      <c r="CU84" s="9">
        <f t="shared" si="45"/>
        <v>2</v>
      </c>
      <c r="CV84" s="9">
        <f t="shared" si="46"/>
        <v>4</v>
      </c>
      <c r="CW84" s="9">
        <f t="shared" si="47"/>
        <v>3</v>
      </c>
      <c r="CX84" s="14">
        <f t="shared" si="48"/>
        <v>6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Rafael Lopez</v>
      </c>
      <c r="B85" s="9">
        <f t="shared" si="39"/>
        <v>20</v>
      </c>
      <c r="C85" s="19">
        <v>1</v>
      </c>
      <c r="D85" s="19" t="s">
        <v>61</v>
      </c>
      <c r="E85" s="19">
        <v>2.2000000000000002</v>
      </c>
      <c r="F85" s="19">
        <v>3</v>
      </c>
      <c r="G85" s="19">
        <v>4</v>
      </c>
      <c r="H85" s="19">
        <v>0</v>
      </c>
      <c r="I85" s="19">
        <v>1</v>
      </c>
      <c r="J85" s="19" t="s">
        <v>61</v>
      </c>
      <c r="K85" s="19">
        <v>2.1</v>
      </c>
      <c r="L85" s="19">
        <v>3</v>
      </c>
      <c r="M85" s="19">
        <v>6</v>
      </c>
      <c r="N85" s="19">
        <v>0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2</v>
      </c>
      <c r="CQ85" s="9">
        <f t="shared" si="41"/>
        <v>0</v>
      </c>
      <c r="CR85" s="9">
        <f t="shared" si="42"/>
        <v>2</v>
      </c>
      <c r="CS85" s="9">
        <f t="shared" si="43"/>
        <v>15.000000000000004</v>
      </c>
      <c r="CT85" s="9">
        <f t="shared" si="44"/>
        <v>5</v>
      </c>
      <c r="CU85" s="9">
        <f t="shared" si="45"/>
        <v>6</v>
      </c>
      <c r="CV85" s="9">
        <f t="shared" si="46"/>
        <v>10</v>
      </c>
      <c r="CW85" s="9">
        <f t="shared" si="47"/>
        <v>0</v>
      </c>
      <c r="CX85" s="14">
        <f t="shared" si="48"/>
        <v>10.799999999999997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Rafael Gonzalez</v>
      </c>
      <c r="B86" s="9">
        <f t="shared" si="39"/>
        <v>21</v>
      </c>
      <c r="C86" s="19">
        <v>1</v>
      </c>
      <c r="D86" s="19" t="s">
        <v>62</v>
      </c>
      <c r="E86" s="19">
        <v>2</v>
      </c>
      <c r="F86" s="19">
        <v>1</v>
      </c>
      <c r="G86" s="19">
        <v>2</v>
      </c>
      <c r="H86" s="19">
        <v>5</v>
      </c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1</v>
      </c>
      <c r="CR86" s="9">
        <f t="shared" si="42"/>
        <v>0</v>
      </c>
      <c r="CS86" s="9">
        <f t="shared" si="43"/>
        <v>6</v>
      </c>
      <c r="CT86" s="9">
        <f t="shared" si="44"/>
        <v>2</v>
      </c>
      <c r="CU86" s="9">
        <f t="shared" si="45"/>
        <v>1</v>
      </c>
      <c r="CV86" s="9">
        <f t="shared" si="46"/>
        <v>2</v>
      </c>
      <c r="CW86" s="9">
        <f t="shared" si="47"/>
        <v>5</v>
      </c>
      <c r="CX86" s="14">
        <f t="shared" si="48"/>
        <v>4.5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Rafael Perez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1</v>
      </c>
      <c r="J87" s="19" t="s">
        <v>62</v>
      </c>
      <c r="K87" s="19">
        <v>1</v>
      </c>
      <c r="L87" s="19">
        <v>2</v>
      </c>
      <c r="M87" s="19">
        <v>3</v>
      </c>
      <c r="N87" s="19">
        <v>3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3</v>
      </c>
      <c r="CT87" s="9">
        <f t="shared" si="44"/>
        <v>1</v>
      </c>
      <c r="CU87" s="9">
        <f t="shared" si="45"/>
        <v>2</v>
      </c>
      <c r="CV87" s="9">
        <f t="shared" si="46"/>
        <v>3</v>
      </c>
      <c r="CW87" s="9">
        <f t="shared" si="47"/>
        <v>3</v>
      </c>
      <c r="CX87" s="14">
        <f t="shared" si="48"/>
        <v>18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Rafael Sanchez</v>
      </c>
      <c r="B88" s="9">
        <f t="shared" si="39"/>
        <v>23</v>
      </c>
      <c r="C88" s="19">
        <v>1</v>
      </c>
      <c r="D88" s="19" t="s">
        <v>62</v>
      </c>
      <c r="E88" s="19">
        <v>2</v>
      </c>
      <c r="F88" s="19">
        <v>1</v>
      </c>
      <c r="G88" s="19">
        <v>4</v>
      </c>
      <c r="H88" s="19">
        <v>4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6</v>
      </c>
      <c r="CT88" s="9">
        <f t="shared" si="44"/>
        <v>2</v>
      </c>
      <c r="CU88" s="9">
        <f t="shared" si="45"/>
        <v>1</v>
      </c>
      <c r="CV88" s="9">
        <f t="shared" si="46"/>
        <v>4</v>
      </c>
      <c r="CW88" s="9">
        <f t="shared" si="47"/>
        <v>4</v>
      </c>
      <c r="CX88" s="14">
        <f t="shared" si="48"/>
        <v>4.5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Rafael Ramirez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1</v>
      </c>
      <c r="J89" s="19" t="s">
        <v>62</v>
      </c>
      <c r="K89" s="19">
        <v>3</v>
      </c>
      <c r="L89" s="19">
        <v>2</v>
      </c>
      <c r="M89" s="19">
        <v>3</v>
      </c>
      <c r="N89" s="19">
        <v>2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1</v>
      </c>
      <c r="CR89" s="9">
        <f t="shared" si="42"/>
        <v>0</v>
      </c>
      <c r="CS89" s="9">
        <f t="shared" si="43"/>
        <v>9</v>
      </c>
      <c r="CT89" s="9">
        <f t="shared" si="44"/>
        <v>3</v>
      </c>
      <c r="CU89" s="9">
        <f t="shared" si="45"/>
        <v>2</v>
      </c>
      <c r="CV89" s="9">
        <f t="shared" si="46"/>
        <v>3</v>
      </c>
      <c r="CW89" s="9">
        <f t="shared" si="47"/>
        <v>2</v>
      </c>
      <c r="CX89" s="14">
        <f t="shared" si="48"/>
        <v>6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Rafael Torres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61</v>
      </c>
      <c r="K90" s="19">
        <v>2</v>
      </c>
      <c r="L90" s="19">
        <v>3</v>
      </c>
      <c r="M90" s="19">
        <v>1</v>
      </c>
      <c r="N90" s="19">
        <v>2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6</v>
      </c>
      <c r="CT90" s="9">
        <f t="shared" si="44"/>
        <v>2</v>
      </c>
      <c r="CU90" s="9">
        <f t="shared" si="45"/>
        <v>3</v>
      </c>
      <c r="CV90" s="9">
        <f t="shared" si="46"/>
        <v>1</v>
      </c>
      <c r="CW90" s="9">
        <f t="shared" si="47"/>
        <v>2</v>
      </c>
      <c r="CX90" s="14">
        <f t="shared" si="48"/>
        <v>13.5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23</v>
      </c>
      <c r="CQ91" s="10">
        <f t="shared" si="49"/>
        <v>13</v>
      </c>
      <c r="CR91" s="10">
        <f t="shared" si="49"/>
        <v>10</v>
      </c>
      <c r="CS91" s="10">
        <f t="shared" si="49"/>
        <v>147</v>
      </c>
      <c r="CT91" s="10">
        <f t="shared" si="49"/>
        <v>46.9</v>
      </c>
      <c r="CU91" s="10">
        <f t="shared" si="49"/>
        <v>53</v>
      </c>
      <c r="CV91" s="10">
        <f t="shared" si="49"/>
        <v>71</v>
      </c>
      <c r="CW91" s="10">
        <f t="shared" si="49"/>
        <v>55</v>
      </c>
      <c r="CX91" s="10">
        <f t="shared" si="49"/>
        <v>205.2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4</v>
      </c>
      <c r="D96" s="19">
        <v>5</v>
      </c>
    </row>
    <row r="97" spans="1:7" x14ac:dyDescent="0.3">
      <c r="A97" s="9">
        <v>2</v>
      </c>
      <c r="B97" s="19" t="s">
        <v>61</v>
      </c>
      <c r="C97" s="19">
        <v>3</v>
      </c>
      <c r="D97" s="19">
        <v>6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7</v>
      </c>
      <c r="G111" s="10">
        <f>SUM(D96:D110)</f>
        <v>11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199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200</v>
      </c>
      <c r="B8" s="19">
        <v>1</v>
      </c>
      <c r="C8" s="19">
        <v>2</v>
      </c>
      <c r="D8" s="19">
        <v>1</v>
      </c>
      <c r="E8" s="19">
        <v>1</v>
      </c>
      <c r="F8" s="19">
        <v>0</v>
      </c>
      <c r="G8" s="19">
        <v>1</v>
      </c>
      <c r="H8" s="19">
        <v>0</v>
      </c>
      <c r="I8" s="19">
        <v>1</v>
      </c>
      <c r="J8" s="19">
        <v>0</v>
      </c>
      <c r="K8" s="19">
        <v>1</v>
      </c>
      <c r="L8" s="19">
        <v>1</v>
      </c>
      <c r="M8" s="19">
        <v>0</v>
      </c>
      <c r="N8" s="19">
        <v>1</v>
      </c>
      <c r="O8" s="19">
        <v>0</v>
      </c>
      <c r="P8" s="19">
        <v>0</v>
      </c>
      <c r="Q8" s="9">
        <f t="shared" ref="Q8:Q32" si="0">(E8-(F8+G8+H8))+(F8*2)+(G8*3)+(H8*4)</f>
        <v>3</v>
      </c>
      <c r="R8" s="9">
        <f t="shared" ref="R8:R32" si="1">C8+K8+M8+N8+O8+P8</f>
        <v>4</v>
      </c>
      <c r="S8" s="9"/>
      <c r="T8" s="19">
        <v>3</v>
      </c>
      <c r="U8" s="19">
        <v>2</v>
      </c>
      <c r="V8" s="19">
        <v>1</v>
      </c>
      <c r="W8" s="19">
        <v>0</v>
      </c>
      <c r="X8" s="19">
        <v>0</v>
      </c>
      <c r="Y8" s="19">
        <v>1</v>
      </c>
      <c r="Z8" s="19">
        <v>2</v>
      </c>
      <c r="AA8" s="19">
        <v>2</v>
      </c>
      <c r="AB8" s="19">
        <v>0</v>
      </c>
      <c r="AC8" s="19">
        <v>1</v>
      </c>
      <c r="AD8" s="19">
        <v>0</v>
      </c>
      <c r="AE8" s="19">
        <v>0</v>
      </c>
      <c r="AF8" s="19">
        <v>1</v>
      </c>
      <c r="AG8" s="19">
        <v>0</v>
      </c>
      <c r="AH8" s="9">
        <f t="shared" ref="AH8:AH32" si="2">(V8-(W8+X8+Y8))+(W8*2)+(X8*3)+(Y8*4)</f>
        <v>4</v>
      </c>
      <c r="AI8" s="9">
        <f t="shared" ref="AI8:AI32" si="3">T8+AB8+AD8+AE8+AF8+AG8</f>
        <v>4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201</v>
      </c>
      <c r="B9" s="19">
        <v>2</v>
      </c>
      <c r="C9" s="19">
        <v>3</v>
      </c>
      <c r="D9" s="19">
        <v>0</v>
      </c>
      <c r="E9" s="19">
        <v>2</v>
      </c>
      <c r="F9" s="19">
        <v>0</v>
      </c>
      <c r="G9" s="19">
        <v>0</v>
      </c>
      <c r="H9" s="19">
        <v>0</v>
      </c>
      <c r="I9" s="19">
        <v>3</v>
      </c>
      <c r="J9" s="19">
        <v>0</v>
      </c>
      <c r="K9" s="19">
        <v>2</v>
      </c>
      <c r="L9" s="19">
        <v>1</v>
      </c>
      <c r="M9" s="19">
        <v>0</v>
      </c>
      <c r="N9" s="19">
        <v>1</v>
      </c>
      <c r="O9" s="19">
        <v>1</v>
      </c>
      <c r="P9" s="19">
        <v>0</v>
      </c>
      <c r="Q9" s="9">
        <f t="shared" si="0"/>
        <v>2</v>
      </c>
      <c r="R9" s="9">
        <f t="shared" si="1"/>
        <v>7</v>
      </c>
      <c r="S9" s="9"/>
      <c r="T9" s="19">
        <v>4</v>
      </c>
      <c r="U9" s="19">
        <v>2</v>
      </c>
      <c r="V9" s="19">
        <v>3</v>
      </c>
      <c r="W9" s="19">
        <v>0</v>
      </c>
      <c r="X9" s="19">
        <v>0</v>
      </c>
      <c r="Y9" s="19">
        <v>0</v>
      </c>
      <c r="Z9" s="19">
        <v>0</v>
      </c>
      <c r="AA9" s="19">
        <v>1</v>
      </c>
      <c r="AB9" s="19">
        <v>2</v>
      </c>
      <c r="AC9" s="19">
        <v>0</v>
      </c>
      <c r="AD9" s="19">
        <v>1</v>
      </c>
      <c r="AE9" s="19">
        <v>1</v>
      </c>
      <c r="AF9" s="19">
        <v>1</v>
      </c>
      <c r="AG9" s="19">
        <v>0</v>
      </c>
      <c r="AH9" s="9">
        <f t="shared" si="2"/>
        <v>3</v>
      </c>
      <c r="AI9" s="9">
        <f t="shared" si="3"/>
        <v>9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202</v>
      </c>
      <c r="B10" s="19">
        <v>3</v>
      </c>
      <c r="C10" s="19">
        <v>3</v>
      </c>
      <c r="D10" s="19">
        <v>1</v>
      </c>
      <c r="E10" s="19">
        <v>1</v>
      </c>
      <c r="F10" s="19">
        <v>0</v>
      </c>
      <c r="G10" s="19">
        <v>0</v>
      </c>
      <c r="H10" s="19">
        <v>0</v>
      </c>
      <c r="I10" s="19">
        <v>1</v>
      </c>
      <c r="J10" s="19">
        <v>1</v>
      </c>
      <c r="K10" s="19">
        <v>0</v>
      </c>
      <c r="L10" s="19">
        <v>1</v>
      </c>
      <c r="M10" s="19">
        <v>0</v>
      </c>
      <c r="N10" s="19">
        <v>0</v>
      </c>
      <c r="O10" s="19">
        <v>0</v>
      </c>
      <c r="P10" s="19">
        <v>0</v>
      </c>
      <c r="Q10" s="9">
        <f t="shared" si="0"/>
        <v>1</v>
      </c>
      <c r="R10" s="9">
        <f t="shared" si="1"/>
        <v>3</v>
      </c>
      <c r="S10" s="9"/>
      <c r="T10" s="19">
        <v>3</v>
      </c>
      <c r="U10" s="19">
        <v>2</v>
      </c>
      <c r="V10" s="19">
        <v>2</v>
      </c>
      <c r="W10" s="19">
        <v>0</v>
      </c>
      <c r="X10" s="19">
        <v>0</v>
      </c>
      <c r="Y10" s="19">
        <v>0</v>
      </c>
      <c r="Z10" s="19">
        <v>3</v>
      </c>
      <c r="AA10" s="19">
        <v>0</v>
      </c>
      <c r="AB10" s="19">
        <v>0</v>
      </c>
      <c r="AC10" s="19">
        <v>1</v>
      </c>
      <c r="AD10" s="19">
        <v>0</v>
      </c>
      <c r="AE10" s="19">
        <v>0</v>
      </c>
      <c r="AF10" s="19">
        <v>1</v>
      </c>
      <c r="AG10" s="19">
        <v>0</v>
      </c>
      <c r="AH10" s="9">
        <f t="shared" si="2"/>
        <v>2</v>
      </c>
      <c r="AI10" s="9">
        <f t="shared" si="3"/>
        <v>4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203</v>
      </c>
      <c r="B11" s="19">
        <v>4</v>
      </c>
      <c r="C11" s="19">
        <v>2</v>
      </c>
      <c r="D11" s="19">
        <v>0</v>
      </c>
      <c r="E11" s="19">
        <v>2</v>
      </c>
      <c r="F11" s="19">
        <v>0</v>
      </c>
      <c r="G11" s="19">
        <v>0</v>
      </c>
      <c r="H11" s="19">
        <v>0</v>
      </c>
      <c r="I11" s="19">
        <v>0</v>
      </c>
      <c r="J11" s="19">
        <v>1</v>
      </c>
      <c r="K11" s="19">
        <v>2</v>
      </c>
      <c r="L11" s="19">
        <v>1</v>
      </c>
      <c r="M11" s="19">
        <v>1</v>
      </c>
      <c r="N11" s="19">
        <v>0</v>
      </c>
      <c r="O11" s="19">
        <v>1</v>
      </c>
      <c r="P11" s="19">
        <v>0</v>
      </c>
      <c r="Q11" s="9">
        <f t="shared" si="0"/>
        <v>2</v>
      </c>
      <c r="R11" s="9">
        <f t="shared" si="1"/>
        <v>6</v>
      </c>
      <c r="S11" s="9"/>
      <c r="T11" s="19">
        <v>4</v>
      </c>
      <c r="U11" s="19">
        <v>1</v>
      </c>
      <c r="V11" s="19">
        <v>1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1</v>
      </c>
      <c r="AD11" s="19">
        <v>0</v>
      </c>
      <c r="AE11" s="19">
        <v>1</v>
      </c>
      <c r="AF11" s="19">
        <v>1</v>
      </c>
      <c r="AG11" s="19">
        <v>0</v>
      </c>
      <c r="AH11" s="9">
        <f t="shared" si="2"/>
        <v>1</v>
      </c>
      <c r="AI11" s="9">
        <f t="shared" si="3"/>
        <v>6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204</v>
      </c>
      <c r="B12" s="19">
        <v>5</v>
      </c>
      <c r="C12" s="19">
        <v>2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1</v>
      </c>
      <c r="K12" s="19">
        <v>2</v>
      </c>
      <c r="L12" s="19">
        <v>1</v>
      </c>
      <c r="M12" s="19">
        <v>0</v>
      </c>
      <c r="N12" s="19">
        <v>1</v>
      </c>
      <c r="O12" s="19">
        <v>1</v>
      </c>
      <c r="P12" s="19">
        <v>0</v>
      </c>
      <c r="Q12" s="9">
        <f t="shared" si="0"/>
        <v>0</v>
      </c>
      <c r="R12" s="9">
        <f t="shared" si="1"/>
        <v>6</v>
      </c>
      <c r="S12" s="9"/>
      <c r="T12" s="19">
        <v>2</v>
      </c>
      <c r="U12" s="19">
        <v>2</v>
      </c>
      <c r="V12" s="19">
        <v>2</v>
      </c>
      <c r="W12" s="19">
        <v>0</v>
      </c>
      <c r="X12" s="19">
        <v>0</v>
      </c>
      <c r="Y12" s="19">
        <v>0</v>
      </c>
      <c r="Z12" s="19">
        <v>2</v>
      </c>
      <c r="AA12" s="19">
        <v>2</v>
      </c>
      <c r="AB12" s="19">
        <v>0</v>
      </c>
      <c r="AC12" s="19">
        <v>0</v>
      </c>
      <c r="AD12" s="19">
        <v>0</v>
      </c>
      <c r="AE12" s="19">
        <v>0</v>
      </c>
      <c r="AF12" s="19">
        <v>1</v>
      </c>
      <c r="AG12" s="19">
        <v>0</v>
      </c>
      <c r="AH12" s="9">
        <f t="shared" si="2"/>
        <v>2</v>
      </c>
      <c r="AI12" s="9">
        <f t="shared" si="3"/>
        <v>3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205</v>
      </c>
      <c r="B13" s="19">
        <v>6</v>
      </c>
      <c r="C13" s="19">
        <v>3</v>
      </c>
      <c r="D13" s="19">
        <v>0</v>
      </c>
      <c r="E13" s="19">
        <v>2</v>
      </c>
      <c r="F13" s="19">
        <v>0</v>
      </c>
      <c r="G13" s="19">
        <v>0</v>
      </c>
      <c r="H13" s="19">
        <v>0</v>
      </c>
      <c r="I13" s="19">
        <v>3</v>
      </c>
      <c r="J13" s="19">
        <v>2</v>
      </c>
      <c r="K13" s="19">
        <v>2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9">
        <f t="shared" si="0"/>
        <v>2</v>
      </c>
      <c r="R13" s="9">
        <f t="shared" si="1"/>
        <v>5</v>
      </c>
      <c r="S13" s="9"/>
      <c r="T13" s="19">
        <v>3</v>
      </c>
      <c r="U13" s="19">
        <v>2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2</v>
      </c>
      <c r="AB13" s="19">
        <v>0</v>
      </c>
      <c r="AC13" s="19">
        <v>1</v>
      </c>
      <c r="AD13" s="19">
        <v>0</v>
      </c>
      <c r="AE13" s="19">
        <v>1</v>
      </c>
      <c r="AF13" s="19">
        <v>1</v>
      </c>
      <c r="AG13" s="19">
        <v>0</v>
      </c>
      <c r="AH13" s="9">
        <f t="shared" si="2"/>
        <v>0</v>
      </c>
      <c r="AI13" s="9">
        <f t="shared" si="3"/>
        <v>5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206</v>
      </c>
      <c r="B14" s="19">
        <v>7</v>
      </c>
      <c r="C14" s="19">
        <v>4</v>
      </c>
      <c r="D14" s="19">
        <v>2</v>
      </c>
      <c r="E14" s="19">
        <v>3</v>
      </c>
      <c r="F14" s="19">
        <v>0</v>
      </c>
      <c r="G14" s="19">
        <v>0</v>
      </c>
      <c r="H14" s="19">
        <v>0</v>
      </c>
      <c r="I14" s="19">
        <v>0</v>
      </c>
      <c r="J14" s="19">
        <v>2</v>
      </c>
      <c r="K14" s="19">
        <v>2</v>
      </c>
      <c r="L14" s="19">
        <v>1</v>
      </c>
      <c r="M14" s="19">
        <v>0</v>
      </c>
      <c r="N14" s="19">
        <v>0</v>
      </c>
      <c r="O14" s="19">
        <v>0</v>
      </c>
      <c r="P14" s="19">
        <v>0</v>
      </c>
      <c r="Q14" s="9">
        <f t="shared" si="0"/>
        <v>3</v>
      </c>
      <c r="R14" s="9">
        <f t="shared" si="1"/>
        <v>6</v>
      </c>
      <c r="S14" s="9"/>
      <c r="T14" s="19">
        <v>3</v>
      </c>
      <c r="U14" s="19">
        <v>3</v>
      </c>
      <c r="V14" s="19">
        <v>2</v>
      </c>
      <c r="W14" s="19">
        <v>0</v>
      </c>
      <c r="X14" s="19">
        <v>0</v>
      </c>
      <c r="Y14" s="19">
        <v>0</v>
      </c>
      <c r="Z14" s="19">
        <v>3</v>
      </c>
      <c r="AA14" s="19">
        <v>2</v>
      </c>
      <c r="AB14" s="19">
        <v>2</v>
      </c>
      <c r="AC14" s="19">
        <v>1</v>
      </c>
      <c r="AD14" s="19">
        <v>0</v>
      </c>
      <c r="AE14" s="19">
        <v>1</v>
      </c>
      <c r="AF14" s="19">
        <v>1</v>
      </c>
      <c r="AG14" s="19">
        <v>0</v>
      </c>
      <c r="AH14" s="9">
        <f t="shared" si="2"/>
        <v>2</v>
      </c>
      <c r="AI14" s="9">
        <f t="shared" si="3"/>
        <v>7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207</v>
      </c>
      <c r="B15" s="19">
        <v>8</v>
      </c>
      <c r="C15" s="19">
        <v>4</v>
      </c>
      <c r="D15" s="19">
        <v>3</v>
      </c>
      <c r="E15" s="19">
        <v>4</v>
      </c>
      <c r="F15" s="19">
        <v>0</v>
      </c>
      <c r="G15" s="19">
        <v>0</v>
      </c>
      <c r="H15" s="19">
        <v>1</v>
      </c>
      <c r="I15" s="19">
        <v>1</v>
      </c>
      <c r="J15" s="19">
        <v>1</v>
      </c>
      <c r="K15" s="19">
        <v>0</v>
      </c>
      <c r="L15" s="19">
        <v>0</v>
      </c>
      <c r="M15" s="19">
        <v>0</v>
      </c>
      <c r="N15" s="19">
        <v>0</v>
      </c>
      <c r="O15" s="19">
        <v>1</v>
      </c>
      <c r="P15" s="19">
        <v>0</v>
      </c>
      <c r="Q15" s="9">
        <f t="shared" si="0"/>
        <v>7</v>
      </c>
      <c r="R15" s="9">
        <f t="shared" si="1"/>
        <v>5</v>
      </c>
      <c r="S15" s="9"/>
      <c r="T15" s="19">
        <v>2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1</v>
      </c>
      <c r="AA15" s="19">
        <v>2</v>
      </c>
      <c r="AB15" s="19">
        <v>0</v>
      </c>
      <c r="AC15" s="19">
        <v>1</v>
      </c>
      <c r="AD15" s="19">
        <v>0</v>
      </c>
      <c r="AE15" s="19">
        <v>0</v>
      </c>
      <c r="AF15" s="19">
        <v>1</v>
      </c>
      <c r="AG15" s="19">
        <v>0</v>
      </c>
      <c r="AH15" s="9">
        <f t="shared" si="2"/>
        <v>0</v>
      </c>
      <c r="AI15" s="9">
        <f t="shared" si="3"/>
        <v>3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208</v>
      </c>
      <c r="B16" s="19">
        <v>9</v>
      </c>
      <c r="C16" s="19">
        <v>4</v>
      </c>
      <c r="D16" s="19">
        <v>2</v>
      </c>
      <c r="E16" s="19">
        <v>2</v>
      </c>
      <c r="F16" s="19">
        <v>1</v>
      </c>
      <c r="G16" s="19">
        <v>0</v>
      </c>
      <c r="H16" s="19">
        <v>0</v>
      </c>
      <c r="I16" s="19">
        <v>2</v>
      </c>
      <c r="J16" s="19">
        <v>2</v>
      </c>
      <c r="K16" s="19">
        <v>1</v>
      </c>
      <c r="L16" s="19">
        <v>0</v>
      </c>
      <c r="M16" s="19">
        <v>0</v>
      </c>
      <c r="N16" s="19">
        <v>1</v>
      </c>
      <c r="O16" s="19">
        <v>0</v>
      </c>
      <c r="P16" s="19">
        <v>0</v>
      </c>
      <c r="Q16" s="9">
        <f t="shared" si="0"/>
        <v>3</v>
      </c>
      <c r="R16" s="9">
        <f t="shared" si="1"/>
        <v>6</v>
      </c>
      <c r="S16" s="9"/>
      <c r="T16" s="19">
        <v>3</v>
      </c>
      <c r="U16" s="19">
        <v>1</v>
      </c>
      <c r="V16" s="19">
        <v>3</v>
      </c>
      <c r="W16" s="19">
        <v>1</v>
      </c>
      <c r="X16" s="19">
        <v>0</v>
      </c>
      <c r="Y16" s="19">
        <v>0</v>
      </c>
      <c r="Z16" s="19">
        <v>2</v>
      </c>
      <c r="AA16" s="19">
        <v>1</v>
      </c>
      <c r="AB16" s="19">
        <v>0</v>
      </c>
      <c r="AC16" s="19">
        <v>1</v>
      </c>
      <c r="AD16" s="19">
        <v>0</v>
      </c>
      <c r="AE16" s="19">
        <v>1</v>
      </c>
      <c r="AF16" s="19">
        <v>1</v>
      </c>
      <c r="AG16" s="19">
        <v>0</v>
      </c>
      <c r="AH16" s="9">
        <f t="shared" si="2"/>
        <v>4</v>
      </c>
      <c r="AI16" s="9">
        <f t="shared" si="3"/>
        <v>5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209</v>
      </c>
      <c r="B17" s="19">
        <v>10</v>
      </c>
      <c r="C17" s="19">
        <v>2</v>
      </c>
      <c r="D17" s="19">
        <v>1</v>
      </c>
      <c r="E17" s="19">
        <v>1</v>
      </c>
      <c r="F17" s="19">
        <v>0</v>
      </c>
      <c r="G17" s="19">
        <v>0</v>
      </c>
      <c r="H17" s="19">
        <v>1</v>
      </c>
      <c r="I17" s="19">
        <v>2</v>
      </c>
      <c r="J17" s="19">
        <v>1</v>
      </c>
      <c r="K17" s="19">
        <v>2</v>
      </c>
      <c r="L17" s="19">
        <v>1</v>
      </c>
      <c r="M17" s="19">
        <v>1</v>
      </c>
      <c r="N17" s="19">
        <v>0</v>
      </c>
      <c r="O17" s="19">
        <v>1</v>
      </c>
      <c r="P17" s="19">
        <v>0</v>
      </c>
      <c r="Q17" s="9">
        <f t="shared" si="0"/>
        <v>4</v>
      </c>
      <c r="R17" s="9">
        <f t="shared" si="1"/>
        <v>6</v>
      </c>
      <c r="S17" s="9"/>
      <c r="T17" s="19">
        <v>5</v>
      </c>
      <c r="U17" s="19">
        <v>3</v>
      </c>
      <c r="V17" s="19">
        <v>4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2</v>
      </c>
      <c r="AC17" s="19">
        <v>1</v>
      </c>
      <c r="AD17" s="19">
        <v>0</v>
      </c>
      <c r="AE17" s="19">
        <v>0</v>
      </c>
      <c r="AF17" s="19">
        <v>0</v>
      </c>
      <c r="AG17" s="19">
        <v>0</v>
      </c>
      <c r="AH17" s="9">
        <f t="shared" si="2"/>
        <v>4</v>
      </c>
      <c r="AI17" s="9">
        <f t="shared" si="3"/>
        <v>7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210</v>
      </c>
      <c r="B18" s="19">
        <v>11</v>
      </c>
      <c r="C18" s="19">
        <v>5</v>
      </c>
      <c r="D18" s="19">
        <v>5</v>
      </c>
      <c r="E18" s="19">
        <v>2</v>
      </c>
      <c r="F18" s="19">
        <v>0</v>
      </c>
      <c r="G18" s="19">
        <v>0</v>
      </c>
      <c r="H18" s="19">
        <v>0</v>
      </c>
      <c r="I18" s="19">
        <v>2</v>
      </c>
      <c r="J18" s="19">
        <v>2</v>
      </c>
      <c r="K18" s="19">
        <v>0</v>
      </c>
      <c r="L18" s="19">
        <v>1</v>
      </c>
      <c r="M18" s="19">
        <v>0</v>
      </c>
      <c r="N18" s="19">
        <v>0</v>
      </c>
      <c r="O18" s="19">
        <v>0</v>
      </c>
      <c r="P18" s="19">
        <v>0</v>
      </c>
      <c r="Q18" s="9">
        <f t="shared" si="0"/>
        <v>2</v>
      </c>
      <c r="R18" s="9">
        <f t="shared" si="1"/>
        <v>5</v>
      </c>
      <c r="S18" s="9"/>
      <c r="T18" s="19">
        <v>2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2</v>
      </c>
      <c r="AB18" s="19">
        <v>1</v>
      </c>
      <c r="AC18" s="19">
        <v>0</v>
      </c>
      <c r="AD18" s="19">
        <v>0</v>
      </c>
      <c r="AE18" s="19">
        <v>0</v>
      </c>
      <c r="AF18" s="19">
        <v>1</v>
      </c>
      <c r="AG18" s="19">
        <v>0</v>
      </c>
      <c r="AH18" s="9">
        <f t="shared" si="2"/>
        <v>0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211</v>
      </c>
      <c r="B19" s="19">
        <v>12</v>
      </c>
      <c r="C19" s="19">
        <v>5</v>
      </c>
      <c r="D19" s="19">
        <v>0</v>
      </c>
      <c r="E19" s="19">
        <v>5</v>
      </c>
      <c r="F19" s="19">
        <v>0</v>
      </c>
      <c r="G19" s="19">
        <v>0</v>
      </c>
      <c r="H19" s="19">
        <v>0</v>
      </c>
      <c r="I19" s="19">
        <v>6</v>
      </c>
      <c r="J19" s="19">
        <v>1</v>
      </c>
      <c r="K19" s="19">
        <v>1</v>
      </c>
      <c r="L19" s="19">
        <v>0</v>
      </c>
      <c r="M19" s="19">
        <v>0</v>
      </c>
      <c r="N19" s="19">
        <v>1</v>
      </c>
      <c r="O19" s="19">
        <v>1</v>
      </c>
      <c r="P19" s="19">
        <v>0</v>
      </c>
      <c r="Q19" s="9">
        <f t="shared" si="0"/>
        <v>5</v>
      </c>
      <c r="R19" s="9">
        <f t="shared" si="1"/>
        <v>8</v>
      </c>
      <c r="S19" s="9"/>
      <c r="T19" s="19">
        <v>4</v>
      </c>
      <c r="U19" s="19">
        <v>4</v>
      </c>
      <c r="V19" s="19">
        <v>2</v>
      </c>
      <c r="W19" s="19">
        <v>1</v>
      </c>
      <c r="X19" s="19">
        <v>0</v>
      </c>
      <c r="Y19" s="19">
        <v>0</v>
      </c>
      <c r="Z19" s="19">
        <v>0</v>
      </c>
      <c r="AA19" s="19">
        <v>0</v>
      </c>
      <c r="AB19" s="19">
        <v>2</v>
      </c>
      <c r="AC19" s="19">
        <v>1</v>
      </c>
      <c r="AD19" s="19">
        <v>1</v>
      </c>
      <c r="AE19" s="19">
        <v>1</v>
      </c>
      <c r="AF19" s="19">
        <v>1</v>
      </c>
      <c r="AG19" s="19">
        <v>0</v>
      </c>
      <c r="AH19" s="9">
        <f t="shared" si="2"/>
        <v>3</v>
      </c>
      <c r="AI19" s="9">
        <f t="shared" si="3"/>
        <v>9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212</v>
      </c>
      <c r="B20" s="19">
        <v>13</v>
      </c>
      <c r="C20" s="19">
        <v>4</v>
      </c>
      <c r="D20" s="19">
        <v>3</v>
      </c>
      <c r="E20" s="19">
        <v>0</v>
      </c>
      <c r="F20" s="19">
        <v>0</v>
      </c>
      <c r="G20" s="19">
        <v>0</v>
      </c>
      <c r="H20" s="19">
        <v>0</v>
      </c>
      <c r="I20" s="19">
        <v>1</v>
      </c>
      <c r="J20" s="19">
        <v>2</v>
      </c>
      <c r="K20" s="19">
        <v>0</v>
      </c>
      <c r="L20" s="19">
        <v>0</v>
      </c>
      <c r="M20" s="19">
        <v>1</v>
      </c>
      <c r="N20" s="19">
        <v>0</v>
      </c>
      <c r="O20" s="19">
        <v>1</v>
      </c>
      <c r="P20" s="19">
        <v>0</v>
      </c>
      <c r="Q20" s="9">
        <f t="shared" si="0"/>
        <v>0</v>
      </c>
      <c r="R20" s="9">
        <f t="shared" si="1"/>
        <v>6</v>
      </c>
      <c r="S20" s="9"/>
      <c r="T20" s="19">
        <v>3</v>
      </c>
      <c r="U20" s="19">
        <v>0</v>
      </c>
      <c r="V20" s="19">
        <v>3</v>
      </c>
      <c r="W20" s="19">
        <v>0</v>
      </c>
      <c r="X20" s="19">
        <v>0</v>
      </c>
      <c r="Y20" s="19">
        <v>0</v>
      </c>
      <c r="Z20" s="19">
        <v>2</v>
      </c>
      <c r="AA20" s="19">
        <v>1</v>
      </c>
      <c r="AB20" s="19">
        <v>0</v>
      </c>
      <c r="AC20" s="19">
        <v>1</v>
      </c>
      <c r="AD20" s="19">
        <v>0</v>
      </c>
      <c r="AE20" s="19">
        <v>0</v>
      </c>
      <c r="AF20" s="19">
        <v>1</v>
      </c>
      <c r="AG20" s="19">
        <v>0</v>
      </c>
      <c r="AH20" s="9">
        <f t="shared" si="2"/>
        <v>3</v>
      </c>
      <c r="AI20" s="9">
        <f t="shared" si="3"/>
        <v>4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213</v>
      </c>
      <c r="B21" s="19">
        <v>14</v>
      </c>
      <c r="C21" s="19">
        <v>4</v>
      </c>
      <c r="D21" s="19">
        <v>3</v>
      </c>
      <c r="E21" s="19">
        <v>4</v>
      </c>
      <c r="F21" s="19">
        <v>0</v>
      </c>
      <c r="G21" s="19">
        <v>0</v>
      </c>
      <c r="H21" s="19">
        <v>0</v>
      </c>
      <c r="I21" s="19">
        <v>5</v>
      </c>
      <c r="J21" s="19">
        <v>0</v>
      </c>
      <c r="K21" s="19">
        <v>2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9">
        <f t="shared" si="0"/>
        <v>4</v>
      </c>
      <c r="R21" s="9">
        <f t="shared" si="1"/>
        <v>6</v>
      </c>
      <c r="S21" s="9"/>
      <c r="T21" s="19">
        <v>4</v>
      </c>
      <c r="U21" s="19">
        <v>3</v>
      </c>
      <c r="V21" s="19">
        <v>0</v>
      </c>
      <c r="W21" s="19">
        <v>0</v>
      </c>
      <c r="X21" s="19">
        <v>0</v>
      </c>
      <c r="Y21" s="19">
        <v>0</v>
      </c>
      <c r="Z21" s="19">
        <v>1</v>
      </c>
      <c r="AA21" s="19">
        <v>0</v>
      </c>
      <c r="AB21" s="19">
        <v>1</v>
      </c>
      <c r="AC21" s="19">
        <v>0</v>
      </c>
      <c r="AD21" s="19">
        <v>1</v>
      </c>
      <c r="AE21" s="19">
        <v>0</v>
      </c>
      <c r="AF21" s="19">
        <v>1</v>
      </c>
      <c r="AG21" s="19">
        <v>0</v>
      </c>
      <c r="AH21" s="9">
        <f t="shared" si="2"/>
        <v>0</v>
      </c>
      <c r="AI21" s="9">
        <f t="shared" si="3"/>
        <v>7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214</v>
      </c>
      <c r="B22" s="19">
        <v>15</v>
      </c>
      <c r="C22" s="19">
        <v>2</v>
      </c>
      <c r="D22" s="19">
        <v>1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1</v>
      </c>
      <c r="N22" s="19">
        <v>0</v>
      </c>
      <c r="O22" s="19">
        <v>0</v>
      </c>
      <c r="P22" s="19">
        <v>0</v>
      </c>
      <c r="Q22" s="9">
        <f t="shared" si="0"/>
        <v>0</v>
      </c>
      <c r="R22" s="9">
        <f t="shared" si="1"/>
        <v>3</v>
      </c>
      <c r="S22" s="9"/>
      <c r="T22" s="19">
        <v>2</v>
      </c>
      <c r="U22" s="19">
        <v>1</v>
      </c>
      <c r="V22" s="19">
        <v>1</v>
      </c>
      <c r="W22" s="19">
        <v>0</v>
      </c>
      <c r="X22" s="19">
        <v>0</v>
      </c>
      <c r="Y22" s="19">
        <v>0</v>
      </c>
      <c r="Z22" s="19">
        <v>1</v>
      </c>
      <c r="AA22" s="19">
        <v>1</v>
      </c>
      <c r="AB22" s="19">
        <v>1</v>
      </c>
      <c r="AC22" s="19">
        <v>0</v>
      </c>
      <c r="AD22" s="19">
        <v>0</v>
      </c>
      <c r="AE22" s="19">
        <v>1</v>
      </c>
      <c r="AF22" s="19">
        <v>1</v>
      </c>
      <c r="AG22" s="19">
        <v>0</v>
      </c>
      <c r="AH22" s="9">
        <f t="shared" si="2"/>
        <v>1</v>
      </c>
      <c r="AI22" s="9">
        <f t="shared" si="3"/>
        <v>5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215</v>
      </c>
      <c r="B23" s="19">
        <v>16</v>
      </c>
      <c r="C23" s="19">
        <v>2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1</v>
      </c>
      <c r="J23" s="19">
        <v>0</v>
      </c>
      <c r="K23" s="19">
        <v>1</v>
      </c>
      <c r="L23" s="19">
        <v>1</v>
      </c>
      <c r="M23" s="19">
        <v>1</v>
      </c>
      <c r="N23" s="19">
        <v>1</v>
      </c>
      <c r="O23" s="19">
        <v>0</v>
      </c>
      <c r="P23" s="19">
        <v>0</v>
      </c>
      <c r="Q23" s="9">
        <f t="shared" si="0"/>
        <v>0</v>
      </c>
      <c r="R23" s="9">
        <f t="shared" si="1"/>
        <v>5</v>
      </c>
      <c r="S23" s="9"/>
      <c r="T23" s="19">
        <v>4</v>
      </c>
      <c r="U23" s="19">
        <v>3</v>
      </c>
      <c r="V23" s="19">
        <v>3</v>
      </c>
      <c r="W23" s="19">
        <v>0</v>
      </c>
      <c r="X23" s="19">
        <v>0</v>
      </c>
      <c r="Y23" s="19">
        <v>0</v>
      </c>
      <c r="Z23" s="19">
        <v>3</v>
      </c>
      <c r="AA23" s="19">
        <v>1</v>
      </c>
      <c r="AB23" s="19">
        <v>2</v>
      </c>
      <c r="AC23" s="19">
        <v>0</v>
      </c>
      <c r="AD23" s="19">
        <v>1</v>
      </c>
      <c r="AE23" s="19">
        <v>1</v>
      </c>
      <c r="AF23" s="19">
        <v>0</v>
      </c>
      <c r="AG23" s="19">
        <v>0</v>
      </c>
      <c r="AH23" s="9">
        <f t="shared" si="2"/>
        <v>3</v>
      </c>
      <c r="AI23" s="9">
        <f t="shared" si="3"/>
        <v>8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216</v>
      </c>
      <c r="B24" s="19">
        <v>17</v>
      </c>
      <c r="C24" s="19">
        <v>4</v>
      </c>
      <c r="D24" s="19">
        <v>2</v>
      </c>
      <c r="E24" s="19">
        <v>3</v>
      </c>
      <c r="F24" s="19">
        <v>0</v>
      </c>
      <c r="G24" s="19">
        <v>0</v>
      </c>
      <c r="H24" s="19">
        <v>0</v>
      </c>
      <c r="I24" s="19">
        <v>1</v>
      </c>
      <c r="J24" s="19">
        <v>0</v>
      </c>
      <c r="K24" s="19">
        <v>0</v>
      </c>
      <c r="L24" s="19">
        <v>1</v>
      </c>
      <c r="M24" s="19">
        <v>1</v>
      </c>
      <c r="N24" s="19">
        <v>1</v>
      </c>
      <c r="O24" s="19">
        <v>0</v>
      </c>
      <c r="P24" s="19">
        <v>0</v>
      </c>
      <c r="Q24" s="9">
        <f t="shared" si="0"/>
        <v>3</v>
      </c>
      <c r="R24" s="9">
        <f t="shared" si="1"/>
        <v>6</v>
      </c>
      <c r="S24" s="9"/>
      <c r="T24" s="19">
        <v>5</v>
      </c>
      <c r="U24" s="19">
        <v>1</v>
      </c>
      <c r="V24" s="19">
        <v>3</v>
      </c>
      <c r="W24" s="19">
        <v>0</v>
      </c>
      <c r="X24" s="19">
        <v>0</v>
      </c>
      <c r="Y24" s="19">
        <v>0</v>
      </c>
      <c r="Z24" s="19">
        <v>4</v>
      </c>
      <c r="AA24" s="19">
        <v>1</v>
      </c>
      <c r="AB24" s="19">
        <v>0</v>
      </c>
      <c r="AC24" s="19">
        <v>1</v>
      </c>
      <c r="AD24" s="19">
        <v>1</v>
      </c>
      <c r="AE24" s="19">
        <v>0</v>
      </c>
      <c r="AF24" s="19">
        <v>1</v>
      </c>
      <c r="AG24" s="19">
        <v>0</v>
      </c>
      <c r="AH24" s="9">
        <f t="shared" si="2"/>
        <v>3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217</v>
      </c>
      <c r="B25" s="19">
        <v>18</v>
      </c>
      <c r="C25" s="19">
        <v>5</v>
      </c>
      <c r="D25" s="19">
        <v>0</v>
      </c>
      <c r="E25" s="19">
        <v>5</v>
      </c>
      <c r="F25" s="19">
        <v>0</v>
      </c>
      <c r="G25" s="19">
        <v>0</v>
      </c>
      <c r="H25" s="19">
        <v>0</v>
      </c>
      <c r="I25" s="19">
        <v>0</v>
      </c>
      <c r="J25" s="19">
        <v>1</v>
      </c>
      <c r="K25" s="19">
        <v>1</v>
      </c>
      <c r="L25" s="19">
        <v>0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5</v>
      </c>
      <c r="R25" s="9">
        <f t="shared" si="1"/>
        <v>9</v>
      </c>
      <c r="S25" s="9"/>
      <c r="T25" s="19">
        <v>3</v>
      </c>
      <c r="U25" s="19">
        <v>0</v>
      </c>
      <c r="V25" s="19">
        <v>1</v>
      </c>
      <c r="W25" s="19">
        <v>0</v>
      </c>
      <c r="X25" s="19">
        <v>0</v>
      </c>
      <c r="Y25" s="19">
        <v>0</v>
      </c>
      <c r="Z25" s="19">
        <v>2</v>
      </c>
      <c r="AA25" s="19">
        <v>2</v>
      </c>
      <c r="AB25" s="19">
        <v>2</v>
      </c>
      <c r="AC25" s="19">
        <v>0</v>
      </c>
      <c r="AD25" s="19">
        <v>1</v>
      </c>
      <c r="AE25" s="19">
        <v>1</v>
      </c>
      <c r="AF25" s="19">
        <v>0</v>
      </c>
      <c r="AG25" s="19">
        <v>0</v>
      </c>
      <c r="AH25" s="9">
        <f t="shared" si="2"/>
        <v>1</v>
      </c>
      <c r="AI25" s="9">
        <f t="shared" si="3"/>
        <v>7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218</v>
      </c>
      <c r="B26" s="19">
        <v>19</v>
      </c>
      <c r="C26" s="19">
        <v>2</v>
      </c>
      <c r="D26" s="19">
        <v>0</v>
      </c>
      <c r="E26" s="19">
        <v>2</v>
      </c>
      <c r="F26" s="19">
        <v>0</v>
      </c>
      <c r="G26" s="19">
        <v>0</v>
      </c>
      <c r="H26" s="19">
        <v>0</v>
      </c>
      <c r="I26" s="19">
        <v>3</v>
      </c>
      <c r="J26" s="19">
        <v>1</v>
      </c>
      <c r="K26" s="19">
        <v>1</v>
      </c>
      <c r="L26" s="19">
        <v>1</v>
      </c>
      <c r="M26" s="19">
        <v>1</v>
      </c>
      <c r="N26" s="19">
        <v>0</v>
      </c>
      <c r="O26" s="19">
        <v>1</v>
      </c>
      <c r="P26" s="19">
        <v>0</v>
      </c>
      <c r="Q26" s="9">
        <f t="shared" si="0"/>
        <v>2</v>
      </c>
      <c r="R26" s="9">
        <f t="shared" si="1"/>
        <v>5</v>
      </c>
      <c r="S26" s="9"/>
      <c r="T26" s="19">
        <v>3</v>
      </c>
      <c r="U26" s="19">
        <v>3</v>
      </c>
      <c r="V26" s="19">
        <v>2</v>
      </c>
      <c r="W26" s="19">
        <v>0</v>
      </c>
      <c r="X26" s="19">
        <v>0</v>
      </c>
      <c r="Y26" s="19">
        <v>0</v>
      </c>
      <c r="Z26" s="19">
        <v>1</v>
      </c>
      <c r="AA26" s="19">
        <v>1</v>
      </c>
      <c r="AB26" s="19">
        <v>0</v>
      </c>
      <c r="AC26" s="19">
        <v>1</v>
      </c>
      <c r="AD26" s="19">
        <v>1</v>
      </c>
      <c r="AE26" s="19">
        <v>1</v>
      </c>
      <c r="AF26" s="19">
        <v>0</v>
      </c>
      <c r="AG26" s="19">
        <v>0</v>
      </c>
      <c r="AH26" s="9">
        <f t="shared" si="2"/>
        <v>2</v>
      </c>
      <c r="AI26" s="9">
        <f t="shared" si="3"/>
        <v>5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219</v>
      </c>
      <c r="B27" s="19">
        <v>20</v>
      </c>
      <c r="C27" s="19">
        <v>5</v>
      </c>
      <c r="D27" s="19">
        <v>5</v>
      </c>
      <c r="E27" s="19">
        <v>2</v>
      </c>
      <c r="F27" s="19">
        <v>0</v>
      </c>
      <c r="G27" s="19">
        <v>0</v>
      </c>
      <c r="H27" s="19">
        <v>1</v>
      </c>
      <c r="I27" s="19">
        <v>2</v>
      </c>
      <c r="J27" s="19">
        <v>2</v>
      </c>
      <c r="K27" s="19">
        <v>0</v>
      </c>
      <c r="L27" s="19">
        <v>0</v>
      </c>
      <c r="M27" s="19">
        <v>0</v>
      </c>
      <c r="N27" s="19">
        <v>1</v>
      </c>
      <c r="O27" s="19">
        <v>1</v>
      </c>
      <c r="P27" s="19">
        <v>0</v>
      </c>
      <c r="Q27" s="9">
        <f t="shared" si="0"/>
        <v>5</v>
      </c>
      <c r="R27" s="9">
        <f t="shared" si="1"/>
        <v>7</v>
      </c>
      <c r="S27" s="9"/>
      <c r="T27" s="19">
        <v>5</v>
      </c>
      <c r="U27" s="19">
        <v>3</v>
      </c>
      <c r="V27" s="19">
        <v>2</v>
      </c>
      <c r="W27" s="19">
        <v>0</v>
      </c>
      <c r="X27" s="19">
        <v>0</v>
      </c>
      <c r="Y27" s="19">
        <v>0</v>
      </c>
      <c r="Z27" s="19">
        <v>2</v>
      </c>
      <c r="AA27" s="19">
        <v>1</v>
      </c>
      <c r="AB27" s="19">
        <v>1</v>
      </c>
      <c r="AC27" s="19">
        <v>0</v>
      </c>
      <c r="AD27" s="19">
        <v>1</v>
      </c>
      <c r="AE27" s="19">
        <v>0</v>
      </c>
      <c r="AF27" s="19">
        <v>0</v>
      </c>
      <c r="AG27" s="19">
        <v>0</v>
      </c>
      <c r="AH27" s="9">
        <f t="shared" si="2"/>
        <v>2</v>
      </c>
      <c r="AI27" s="9">
        <f t="shared" si="3"/>
        <v>7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220</v>
      </c>
      <c r="B28" s="19">
        <v>21</v>
      </c>
      <c r="C28" s="19">
        <v>3</v>
      </c>
      <c r="D28" s="19">
        <v>3</v>
      </c>
      <c r="E28" s="19">
        <v>2</v>
      </c>
      <c r="F28" s="19">
        <v>0</v>
      </c>
      <c r="G28" s="19">
        <v>0</v>
      </c>
      <c r="H28" s="19">
        <v>0</v>
      </c>
      <c r="I28" s="19">
        <v>1</v>
      </c>
      <c r="J28" s="19">
        <v>0</v>
      </c>
      <c r="K28" s="19">
        <v>0</v>
      </c>
      <c r="L28" s="19">
        <v>0</v>
      </c>
      <c r="M28" s="19">
        <v>0</v>
      </c>
      <c r="N28" s="19">
        <v>1</v>
      </c>
      <c r="O28" s="19">
        <v>0</v>
      </c>
      <c r="P28" s="19">
        <v>0</v>
      </c>
      <c r="Q28" s="9">
        <f t="shared" si="0"/>
        <v>2</v>
      </c>
      <c r="R28" s="9">
        <f t="shared" si="1"/>
        <v>4</v>
      </c>
      <c r="S28" s="9"/>
      <c r="T28" s="19">
        <v>3</v>
      </c>
      <c r="U28" s="19">
        <v>1</v>
      </c>
      <c r="V28" s="19">
        <v>2</v>
      </c>
      <c r="W28" s="19">
        <v>0</v>
      </c>
      <c r="X28" s="19">
        <v>0</v>
      </c>
      <c r="Y28" s="19">
        <v>0</v>
      </c>
      <c r="Z28" s="19">
        <v>3</v>
      </c>
      <c r="AA28" s="19">
        <v>1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9">
        <f t="shared" si="2"/>
        <v>2</v>
      </c>
      <c r="AI28" s="9">
        <f t="shared" si="3"/>
        <v>3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221</v>
      </c>
      <c r="B29" s="19">
        <v>22</v>
      </c>
      <c r="C29" s="19">
        <v>5</v>
      </c>
      <c r="D29" s="19">
        <v>1</v>
      </c>
      <c r="E29" s="19">
        <v>4</v>
      </c>
      <c r="F29" s="19">
        <v>0</v>
      </c>
      <c r="G29" s="19">
        <v>0</v>
      </c>
      <c r="H29" s="19">
        <v>0</v>
      </c>
      <c r="I29" s="19">
        <v>3</v>
      </c>
      <c r="J29" s="19">
        <v>2</v>
      </c>
      <c r="K29" s="19">
        <v>0</v>
      </c>
      <c r="L29" s="19">
        <v>0</v>
      </c>
      <c r="M29" s="19">
        <v>0</v>
      </c>
      <c r="N29" s="19">
        <v>1</v>
      </c>
      <c r="O29" s="19">
        <v>0</v>
      </c>
      <c r="P29" s="19">
        <v>0</v>
      </c>
      <c r="Q29" s="9">
        <f t="shared" si="0"/>
        <v>4</v>
      </c>
      <c r="R29" s="9">
        <f t="shared" si="1"/>
        <v>6</v>
      </c>
      <c r="S29" s="9"/>
      <c r="T29" s="19">
        <v>2</v>
      </c>
      <c r="U29" s="19">
        <v>1</v>
      </c>
      <c r="V29" s="19">
        <v>1</v>
      </c>
      <c r="W29" s="19">
        <v>0</v>
      </c>
      <c r="X29" s="19">
        <v>0</v>
      </c>
      <c r="Y29" s="19">
        <v>0</v>
      </c>
      <c r="Z29" s="19">
        <v>1</v>
      </c>
      <c r="AA29" s="19">
        <v>2</v>
      </c>
      <c r="AB29" s="19">
        <v>0</v>
      </c>
      <c r="AC29" s="19">
        <v>0</v>
      </c>
      <c r="AD29" s="19">
        <v>0</v>
      </c>
      <c r="AE29" s="19">
        <v>1</v>
      </c>
      <c r="AF29" s="19">
        <v>0</v>
      </c>
      <c r="AG29" s="19">
        <v>0</v>
      </c>
      <c r="AH29" s="9">
        <f t="shared" si="2"/>
        <v>1</v>
      </c>
      <c r="AI29" s="9">
        <f t="shared" si="3"/>
        <v>3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222</v>
      </c>
      <c r="B30" s="19">
        <v>23</v>
      </c>
      <c r="C30" s="19">
        <v>5</v>
      </c>
      <c r="D30" s="19">
        <v>4</v>
      </c>
      <c r="E30" s="19">
        <v>4</v>
      </c>
      <c r="F30" s="19">
        <v>1</v>
      </c>
      <c r="G30" s="19">
        <v>0</v>
      </c>
      <c r="H30" s="19">
        <v>0</v>
      </c>
      <c r="I30" s="19">
        <v>3</v>
      </c>
      <c r="J30" s="19">
        <v>0</v>
      </c>
      <c r="K30" s="19">
        <v>2</v>
      </c>
      <c r="L30" s="19">
        <v>1</v>
      </c>
      <c r="M30" s="19">
        <v>1</v>
      </c>
      <c r="N30" s="19">
        <v>0</v>
      </c>
      <c r="O30" s="19">
        <v>1</v>
      </c>
      <c r="P30" s="19">
        <v>0</v>
      </c>
      <c r="Q30" s="9">
        <f t="shared" si="0"/>
        <v>5</v>
      </c>
      <c r="R30" s="9">
        <f t="shared" si="1"/>
        <v>9</v>
      </c>
      <c r="S30" s="9"/>
      <c r="T30" s="19">
        <v>5</v>
      </c>
      <c r="U30" s="19">
        <v>5</v>
      </c>
      <c r="V30" s="19">
        <v>3</v>
      </c>
      <c r="W30" s="19">
        <v>0</v>
      </c>
      <c r="X30" s="19">
        <v>0</v>
      </c>
      <c r="Y30" s="19">
        <v>0</v>
      </c>
      <c r="Z30" s="19">
        <v>1</v>
      </c>
      <c r="AA30" s="19">
        <v>0</v>
      </c>
      <c r="AB30" s="19">
        <v>1</v>
      </c>
      <c r="AC30" s="19">
        <v>0</v>
      </c>
      <c r="AD30" s="19">
        <v>1</v>
      </c>
      <c r="AE30" s="19">
        <v>1</v>
      </c>
      <c r="AF30" s="19">
        <v>1</v>
      </c>
      <c r="AG30" s="19">
        <v>0</v>
      </c>
      <c r="AH30" s="9">
        <f t="shared" si="2"/>
        <v>3</v>
      </c>
      <c r="AI30" s="9">
        <f t="shared" si="3"/>
        <v>9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223</v>
      </c>
      <c r="B31" s="19">
        <v>24</v>
      </c>
      <c r="C31" s="19">
        <v>3</v>
      </c>
      <c r="D31" s="19">
        <v>0</v>
      </c>
      <c r="E31" s="19">
        <v>1</v>
      </c>
      <c r="F31" s="19">
        <v>0</v>
      </c>
      <c r="G31" s="19">
        <v>0</v>
      </c>
      <c r="H31" s="19">
        <v>0</v>
      </c>
      <c r="I31" s="19">
        <v>0</v>
      </c>
      <c r="J31" s="19">
        <v>1</v>
      </c>
      <c r="K31" s="19">
        <v>1</v>
      </c>
      <c r="L31" s="19">
        <v>0</v>
      </c>
      <c r="M31" s="19">
        <v>1</v>
      </c>
      <c r="N31" s="19">
        <v>1</v>
      </c>
      <c r="O31" s="19">
        <v>0</v>
      </c>
      <c r="P31" s="19">
        <v>0</v>
      </c>
      <c r="Q31" s="9">
        <f t="shared" si="0"/>
        <v>1</v>
      </c>
      <c r="R31" s="9">
        <f t="shared" si="1"/>
        <v>6</v>
      </c>
      <c r="S31" s="9"/>
      <c r="T31" s="19">
        <v>2</v>
      </c>
      <c r="U31" s="19">
        <v>1</v>
      </c>
      <c r="V31" s="19">
        <v>2</v>
      </c>
      <c r="W31" s="19">
        <v>0</v>
      </c>
      <c r="X31" s="19">
        <v>0</v>
      </c>
      <c r="Y31" s="19">
        <v>0</v>
      </c>
      <c r="Z31" s="19">
        <v>2</v>
      </c>
      <c r="AA31" s="19">
        <v>1</v>
      </c>
      <c r="AB31" s="19">
        <v>0</v>
      </c>
      <c r="AC31" s="19">
        <v>1</v>
      </c>
      <c r="AD31" s="19">
        <v>1</v>
      </c>
      <c r="AE31" s="19">
        <v>0</v>
      </c>
      <c r="AF31" s="19">
        <v>0</v>
      </c>
      <c r="AG31" s="19">
        <v>0</v>
      </c>
      <c r="AH31" s="9">
        <f t="shared" si="2"/>
        <v>2</v>
      </c>
      <c r="AI31" s="9">
        <f t="shared" si="3"/>
        <v>3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224</v>
      </c>
      <c r="B32" s="19">
        <v>25</v>
      </c>
      <c r="C32" s="19">
        <v>4</v>
      </c>
      <c r="D32" s="19">
        <v>2</v>
      </c>
      <c r="E32" s="19">
        <v>4</v>
      </c>
      <c r="F32" s="19">
        <v>0</v>
      </c>
      <c r="G32" s="19">
        <v>0</v>
      </c>
      <c r="H32" s="19">
        <v>0</v>
      </c>
      <c r="I32" s="19">
        <v>2</v>
      </c>
      <c r="J32" s="19">
        <v>0</v>
      </c>
      <c r="K32" s="19">
        <v>2</v>
      </c>
      <c r="L32" s="19">
        <v>0</v>
      </c>
      <c r="M32" s="19">
        <v>1</v>
      </c>
      <c r="N32" s="19">
        <v>1</v>
      </c>
      <c r="O32" s="19">
        <v>1</v>
      </c>
      <c r="P32" s="19">
        <v>0</v>
      </c>
      <c r="Q32" s="9">
        <f t="shared" si="0"/>
        <v>4</v>
      </c>
      <c r="R32" s="9">
        <f t="shared" si="1"/>
        <v>9</v>
      </c>
      <c r="S32" s="9"/>
      <c r="T32" s="19">
        <v>4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1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9">
        <f t="shared" si="2"/>
        <v>0</v>
      </c>
      <c r="AI32" s="9">
        <f t="shared" si="3"/>
        <v>4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87</v>
      </c>
      <c r="D33" s="10">
        <f t="shared" si="4"/>
        <v>39</v>
      </c>
      <c r="E33" s="10">
        <f t="shared" si="4"/>
        <v>56</v>
      </c>
      <c r="F33" s="10">
        <f t="shared" si="4"/>
        <v>2</v>
      </c>
      <c r="G33" s="10">
        <f t="shared" si="4"/>
        <v>1</v>
      </c>
      <c r="H33" s="10">
        <f t="shared" si="4"/>
        <v>3</v>
      </c>
      <c r="I33" s="10">
        <f t="shared" si="4"/>
        <v>43</v>
      </c>
      <c r="J33" s="10">
        <f t="shared" si="4"/>
        <v>23</v>
      </c>
      <c r="K33" s="10">
        <f t="shared" si="4"/>
        <v>25</v>
      </c>
      <c r="L33" s="10">
        <f t="shared" si="4"/>
        <v>12</v>
      </c>
      <c r="M33" s="10">
        <f t="shared" si="4"/>
        <v>11</v>
      </c>
      <c r="N33" s="10">
        <f t="shared" si="4"/>
        <v>13</v>
      </c>
      <c r="O33" s="10">
        <f t="shared" si="4"/>
        <v>12</v>
      </c>
      <c r="P33" s="10">
        <f t="shared" si="4"/>
        <v>0</v>
      </c>
      <c r="Q33" s="10">
        <f t="shared" si="4"/>
        <v>69</v>
      </c>
      <c r="R33" s="10">
        <f t="shared" si="4"/>
        <v>148</v>
      </c>
      <c r="S33" s="10"/>
      <c r="T33" s="10">
        <f t="shared" ref="T33:AI33" si="5">SUM(T8:T32)</f>
        <v>83</v>
      </c>
      <c r="U33" s="10">
        <f t="shared" si="5"/>
        <v>44</v>
      </c>
      <c r="V33" s="10">
        <f t="shared" si="5"/>
        <v>43</v>
      </c>
      <c r="W33" s="10">
        <f t="shared" si="5"/>
        <v>2</v>
      </c>
      <c r="X33" s="10">
        <f t="shared" si="5"/>
        <v>0</v>
      </c>
      <c r="Y33" s="10">
        <f t="shared" si="5"/>
        <v>1</v>
      </c>
      <c r="Z33" s="10">
        <f t="shared" si="5"/>
        <v>37</v>
      </c>
      <c r="AA33" s="10">
        <f t="shared" si="5"/>
        <v>26</v>
      </c>
      <c r="AB33" s="10">
        <f t="shared" si="5"/>
        <v>17</v>
      </c>
      <c r="AC33" s="10">
        <f t="shared" si="5"/>
        <v>13</v>
      </c>
      <c r="AD33" s="10">
        <f t="shared" si="5"/>
        <v>10</v>
      </c>
      <c r="AE33" s="10">
        <f t="shared" si="5"/>
        <v>12</v>
      </c>
      <c r="AF33" s="10">
        <f t="shared" si="5"/>
        <v>16</v>
      </c>
      <c r="AG33" s="10">
        <f t="shared" si="5"/>
        <v>0</v>
      </c>
      <c r="AH33" s="10">
        <f t="shared" si="5"/>
        <v>48</v>
      </c>
      <c r="AI33" s="10">
        <f t="shared" si="5"/>
        <v>138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Rafael Flores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3</v>
      </c>
      <c r="E37" s="9">
        <f t="shared" ref="E37:E61" si="22">E8+V8+AM8+BD8+BU8+CL8+DC8+DT8+EK8+FB8+FS8+GJ8+HA8+HR8+II8</f>
        <v>2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1</v>
      </c>
      <c r="H37" s="9">
        <f t="shared" ref="H37:H61" si="25">H8+Y8+AP8+BG8+BX8+CO8+DF8+DW8+EN8+FE8+FV8+GM8+HD8+HU8+IL8</f>
        <v>1</v>
      </c>
      <c r="I37" s="9">
        <f t="shared" ref="I37:I61" si="26">I8+Z8+AQ8+BH8+BY8+CP8+DG8+DX8+EO8+FF8+FW8+GN8+HE8+HV8+IM8</f>
        <v>3</v>
      </c>
      <c r="J37" s="9">
        <f t="shared" ref="J37:J61" si="27">J8+AA8+AR8+BI8+BZ8+CQ8+DH8+DY8+EP8+FG8+FX8+GO8+HF8+HW8+IN8</f>
        <v>2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2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7</v>
      </c>
      <c r="R37" s="9">
        <f t="shared" ref="R37:R61" si="35">R8+AI8+AZ8+BQ8+CH8+CY8+DP8+EG8+EX8+FO8+GF8+GW8+HN8+IE8+IV8</f>
        <v>8</v>
      </c>
      <c r="S37" s="9"/>
      <c r="T37" s="11">
        <f t="shared" ref="T37:T62" si="36">IFERROR(E37/C37,0)</f>
        <v>0.4</v>
      </c>
      <c r="U37" s="11">
        <f t="shared" ref="U37:U62" si="37">IFERROR(Q37/C37,0)</f>
        <v>1.4</v>
      </c>
    </row>
    <row r="38" spans="1:256" x14ac:dyDescent="0.3">
      <c r="A38" s="9" t="str">
        <f t="shared" si="19"/>
        <v>Rafael Rivera</v>
      </c>
      <c r="B38" s="9">
        <f t="shared" si="19"/>
        <v>2</v>
      </c>
      <c r="C38" s="9">
        <f t="shared" si="20"/>
        <v>7</v>
      </c>
      <c r="D38" s="9">
        <f t="shared" si="21"/>
        <v>2</v>
      </c>
      <c r="E38" s="9">
        <f t="shared" si="22"/>
        <v>5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3</v>
      </c>
      <c r="J38" s="9">
        <f t="shared" si="27"/>
        <v>1</v>
      </c>
      <c r="K38" s="9">
        <f t="shared" si="28"/>
        <v>4</v>
      </c>
      <c r="L38" s="9">
        <f t="shared" si="29"/>
        <v>1</v>
      </c>
      <c r="M38" s="9">
        <f t="shared" si="30"/>
        <v>1</v>
      </c>
      <c r="N38" s="9">
        <f t="shared" si="31"/>
        <v>2</v>
      </c>
      <c r="O38" s="9">
        <f t="shared" si="32"/>
        <v>2</v>
      </c>
      <c r="P38" s="9">
        <f t="shared" si="33"/>
        <v>0</v>
      </c>
      <c r="Q38" s="9">
        <f t="shared" si="34"/>
        <v>5</v>
      </c>
      <c r="R38" s="9">
        <f t="shared" si="35"/>
        <v>16</v>
      </c>
      <c r="S38" s="9"/>
      <c r="T38" s="11">
        <f t="shared" si="36"/>
        <v>0.7142857142857143</v>
      </c>
      <c r="U38" s="11">
        <f t="shared" si="37"/>
        <v>0.7142857142857143</v>
      </c>
    </row>
    <row r="39" spans="1:256" x14ac:dyDescent="0.3">
      <c r="A39" s="9" t="str">
        <f t="shared" si="19"/>
        <v>Rafael Gomez</v>
      </c>
      <c r="B39" s="9">
        <f t="shared" si="19"/>
        <v>3</v>
      </c>
      <c r="C39" s="9">
        <f t="shared" si="20"/>
        <v>6</v>
      </c>
      <c r="D39" s="9">
        <f t="shared" si="21"/>
        <v>3</v>
      </c>
      <c r="E39" s="9">
        <f t="shared" si="22"/>
        <v>3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1</v>
      </c>
      <c r="K39" s="9">
        <f t="shared" si="28"/>
        <v>0</v>
      </c>
      <c r="L39" s="9">
        <f t="shared" si="29"/>
        <v>2</v>
      </c>
      <c r="M39" s="9">
        <f t="shared" si="30"/>
        <v>0</v>
      </c>
      <c r="N39" s="9">
        <f t="shared" si="31"/>
        <v>0</v>
      </c>
      <c r="O39" s="9">
        <f t="shared" si="32"/>
        <v>1</v>
      </c>
      <c r="P39" s="9">
        <f t="shared" si="33"/>
        <v>0</v>
      </c>
      <c r="Q39" s="9">
        <f t="shared" si="34"/>
        <v>3</v>
      </c>
      <c r="R39" s="9">
        <f t="shared" si="35"/>
        <v>7</v>
      </c>
      <c r="S39" s="9"/>
      <c r="T39" s="11">
        <f t="shared" si="36"/>
        <v>0.5</v>
      </c>
      <c r="U39" s="11">
        <f t="shared" si="37"/>
        <v>0.5</v>
      </c>
    </row>
    <row r="40" spans="1:256" x14ac:dyDescent="0.3">
      <c r="A40" s="9" t="str">
        <f t="shared" si="19"/>
        <v>Rafael Diaz</v>
      </c>
      <c r="B40" s="9">
        <f t="shared" si="19"/>
        <v>4</v>
      </c>
      <c r="C40" s="9">
        <f t="shared" si="20"/>
        <v>6</v>
      </c>
      <c r="D40" s="9">
        <f t="shared" si="21"/>
        <v>1</v>
      </c>
      <c r="E40" s="9">
        <f t="shared" si="22"/>
        <v>3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0</v>
      </c>
      <c r="J40" s="9">
        <f t="shared" si="27"/>
        <v>1</v>
      </c>
      <c r="K40" s="9">
        <f t="shared" si="28"/>
        <v>2</v>
      </c>
      <c r="L40" s="9">
        <f t="shared" si="29"/>
        <v>2</v>
      </c>
      <c r="M40" s="9">
        <f t="shared" si="30"/>
        <v>1</v>
      </c>
      <c r="N40" s="9">
        <f t="shared" si="31"/>
        <v>1</v>
      </c>
      <c r="O40" s="9">
        <f t="shared" si="32"/>
        <v>2</v>
      </c>
      <c r="P40" s="9">
        <f t="shared" si="33"/>
        <v>0</v>
      </c>
      <c r="Q40" s="9">
        <f t="shared" si="34"/>
        <v>3</v>
      </c>
      <c r="R40" s="9">
        <f t="shared" si="35"/>
        <v>12</v>
      </c>
      <c r="S40" s="9"/>
      <c r="T40" s="11">
        <f t="shared" si="36"/>
        <v>0.5</v>
      </c>
      <c r="U40" s="11">
        <f t="shared" si="37"/>
        <v>0.5</v>
      </c>
    </row>
    <row r="41" spans="1:256" x14ac:dyDescent="0.3">
      <c r="A41" s="9" t="str">
        <f t="shared" si="19"/>
        <v>Rafael Reyes</v>
      </c>
      <c r="B41" s="9">
        <f t="shared" si="19"/>
        <v>5</v>
      </c>
      <c r="C41" s="9">
        <f t="shared" si="20"/>
        <v>4</v>
      </c>
      <c r="D41" s="9">
        <f t="shared" si="21"/>
        <v>2</v>
      </c>
      <c r="E41" s="9">
        <f t="shared" si="22"/>
        <v>2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2</v>
      </c>
      <c r="J41" s="9">
        <f t="shared" si="27"/>
        <v>3</v>
      </c>
      <c r="K41" s="9">
        <f t="shared" si="28"/>
        <v>2</v>
      </c>
      <c r="L41" s="9">
        <f t="shared" si="29"/>
        <v>1</v>
      </c>
      <c r="M41" s="9">
        <f t="shared" si="30"/>
        <v>0</v>
      </c>
      <c r="N41" s="9">
        <f t="shared" si="31"/>
        <v>1</v>
      </c>
      <c r="O41" s="9">
        <f t="shared" si="32"/>
        <v>2</v>
      </c>
      <c r="P41" s="9">
        <f t="shared" si="33"/>
        <v>0</v>
      </c>
      <c r="Q41" s="9">
        <f t="shared" si="34"/>
        <v>2</v>
      </c>
      <c r="R41" s="9">
        <f t="shared" si="35"/>
        <v>9</v>
      </c>
      <c r="S41" s="9"/>
      <c r="T41" s="11">
        <f t="shared" si="36"/>
        <v>0.5</v>
      </c>
      <c r="U41" s="11">
        <f t="shared" si="37"/>
        <v>0.5</v>
      </c>
    </row>
    <row r="42" spans="1:256" x14ac:dyDescent="0.3">
      <c r="A42" s="9" t="str">
        <f t="shared" si="19"/>
        <v>Rafael Morales</v>
      </c>
      <c r="B42" s="9">
        <f t="shared" si="19"/>
        <v>6</v>
      </c>
      <c r="C42" s="9">
        <f t="shared" si="20"/>
        <v>6</v>
      </c>
      <c r="D42" s="9">
        <f t="shared" si="21"/>
        <v>2</v>
      </c>
      <c r="E42" s="9">
        <f t="shared" si="22"/>
        <v>2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3</v>
      </c>
      <c r="J42" s="9">
        <f t="shared" si="27"/>
        <v>4</v>
      </c>
      <c r="K42" s="9">
        <f t="shared" si="28"/>
        <v>2</v>
      </c>
      <c r="L42" s="9">
        <f t="shared" si="29"/>
        <v>1</v>
      </c>
      <c r="M42" s="9">
        <f t="shared" si="30"/>
        <v>0</v>
      </c>
      <c r="N42" s="9">
        <f t="shared" si="31"/>
        <v>1</v>
      </c>
      <c r="O42" s="9">
        <f t="shared" si="32"/>
        <v>1</v>
      </c>
      <c r="P42" s="9">
        <f t="shared" si="33"/>
        <v>0</v>
      </c>
      <c r="Q42" s="9">
        <f t="shared" si="34"/>
        <v>2</v>
      </c>
      <c r="R42" s="9">
        <f t="shared" si="35"/>
        <v>10</v>
      </c>
      <c r="S42" s="9"/>
      <c r="T42" s="11">
        <f t="shared" si="36"/>
        <v>0.33333333333333331</v>
      </c>
      <c r="U42" s="11">
        <f t="shared" si="37"/>
        <v>0.33333333333333331</v>
      </c>
    </row>
    <row r="43" spans="1:256" x14ac:dyDescent="0.3">
      <c r="A43" s="9" t="str">
        <f t="shared" si="19"/>
        <v>Rafael Cruz</v>
      </c>
      <c r="B43" s="9">
        <f t="shared" si="19"/>
        <v>7</v>
      </c>
      <c r="C43" s="9">
        <f t="shared" si="20"/>
        <v>7</v>
      </c>
      <c r="D43" s="9">
        <f t="shared" si="21"/>
        <v>5</v>
      </c>
      <c r="E43" s="9">
        <f t="shared" si="22"/>
        <v>5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3</v>
      </c>
      <c r="J43" s="9">
        <f t="shared" si="27"/>
        <v>4</v>
      </c>
      <c r="K43" s="9">
        <f t="shared" si="28"/>
        <v>4</v>
      </c>
      <c r="L43" s="9">
        <f t="shared" si="29"/>
        <v>2</v>
      </c>
      <c r="M43" s="9">
        <f t="shared" si="30"/>
        <v>0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5</v>
      </c>
      <c r="R43" s="9">
        <f t="shared" si="35"/>
        <v>13</v>
      </c>
      <c r="S43" s="9"/>
      <c r="T43" s="11">
        <f t="shared" si="36"/>
        <v>0.7142857142857143</v>
      </c>
      <c r="U43" s="11">
        <f t="shared" si="37"/>
        <v>0.7142857142857143</v>
      </c>
    </row>
    <row r="44" spans="1:256" x14ac:dyDescent="0.3">
      <c r="A44" s="9" t="str">
        <f t="shared" si="19"/>
        <v>Rafael Ortiz</v>
      </c>
      <c r="B44" s="9">
        <f t="shared" si="19"/>
        <v>8</v>
      </c>
      <c r="C44" s="9">
        <f t="shared" si="20"/>
        <v>6</v>
      </c>
      <c r="D44" s="9">
        <f t="shared" si="21"/>
        <v>3</v>
      </c>
      <c r="E44" s="9">
        <f t="shared" si="22"/>
        <v>4</v>
      </c>
      <c r="F44" s="9">
        <f t="shared" si="23"/>
        <v>0</v>
      </c>
      <c r="G44" s="9">
        <f t="shared" si="24"/>
        <v>0</v>
      </c>
      <c r="H44" s="9">
        <f t="shared" si="25"/>
        <v>1</v>
      </c>
      <c r="I44" s="9">
        <f t="shared" si="26"/>
        <v>2</v>
      </c>
      <c r="J44" s="9">
        <f t="shared" si="27"/>
        <v>3</v>
      </c>
      <c r="K44" s="9">
        <f t="shared" si="28"/>
        <v>0</v>
      </c>
      <c r="L44" s="9">
        <f t="shared" si="29"/>
        <v>1</v>
      </c>
      <c r="M44" s="9">
        <f t="shared" si="30"/>
        <v>0</v>
      </c>
      <c r="N44" s="9">
        <f t="shared" si="31"/>
        <v>0</v>
      </c>
      <c r="O44" s="9">
        <f t="shared" si="32"/>
        <v>2</v>
      </c>
      <c r="P44" s="9">
        <f t="shared" si="33"/>
        <v>0</v>
      </c>
      <c r="Q44" s="9">
        <f t="shared" si="34"/>
        <v>7</v>
      </c>
      <c r="R44" s="9">
        <f t="shared" si="35"/>
        <v>8</v>
      </c>
      <c r="S44" s="9"/>
      <c r="T44" s="11">
        <f t="shared" si="36"/>
        <v>0.66666666666666663</v>
      </c>
      <c r="U44" s="11">
        <f t="shared" si="37"/>
        <v>1.1666666666666667</v>
      </c>
    </row>
    <row r="45" spans="1:256" x14ac:dyDescent="0.3">
      <c r="A45" s="9" t="str">
        <f t="shared" si="19"/>
        <v>Rafael Gutierrez</v>
      </c>
      <c r="B45" s="9">
        <f t="shared" si="19"/>
        <v>9</v>
      </c>
      <c r="C45" s="9">
        <f t="shared" si="20"/>
        <v>7</v>
      </c>
      <c r="D45" s="9">
        <f t="shared" si="21"/>
        <v>3</v>
      </c>
      <c r="E45" s="9">
        <f t="shared" si="22"/>
        <v>5</v>
      </c>
      <c r="F45" s="9">
        <f t="shared" si="23"/>
        <v>2</v>
      </c>
      <c r="G45" s="9">
        <f t="shared" si="24"/>
        <v>0</v>
      </c>
      <c r="H45" s="9">
        <f t="shared" si="25"/>
        <v>0</v>
      </c>
      <c r="I45" s="9">
        <f t="shared" si="26"/>
        <v>4</v>
      </c>
      <c r="J45" s="9">
        <f t="shared" si="27"/>
        <v>3</v>
      </c>
      <c r="K45" s="9">
        <f t="shared" si="28"/>
        <v>1</v>
      </c>
      <c r="L45" s="9">
        <f t="shared" si="29"/>
        <v>1</v>
      </c>
      <c r="M45" s="9">
        <f t="shared" si="30"/>
        <v>0</v>
      </c>
      <c r="N45" s="9">
        <f t="shared" si="31"/>
        <v>2</v>
      </c>
      <c r="O45" s="9">
        <f t="shared" si="32"/>
        <v>1</v>
      </c>
      <c r="P45" s="9">
        <f t="shared" si="33"/>
        <v>0</v>
      </c>
      <c r="Q45" s="9">
        <f t="shared" si="34"/>
        <v>7</v>
      </c>
      <c r="R45" s="9">
        <f t="shared" si="35"/>
        <v>11</v>
      </c>
      <c r="S45" s="9"/>
      <c r="T45" s="11">
        <f t="shared" si="36"/>
        <v>0.7142857142857143</v>
      </c>
      <c r="U45" s="11">
        <f t="shared" si="37"/>
        <v>1</v>
      </c>
    </row>
    <row r="46" spans="1:256" x14ac:dyDescent="0.3">
      <c r="A46" s="9" t="str">
        <f t="shared" si="19"/>
        <v>Rafael Castillo</v>
      </c>
      <c r="B46" s="9">
        <f t="shared" si="19"/>
        <v>10</v>
      </c>
      <c r="C46" s="9">
        <f t="shared" si="20"/>
        <v>7</v>
      </c>
      <c r="D46" s="9">
        <f t="shared" si="21"/>
        <v>4</v>
      </c>
      <c r="E46" s="9">
        <f t="shared" si="22"/>
        <v>5</v>
      </c>
      <c r="F46" s="9">
        <f t="shared" si="23"/>
        <v>0</v>
      </c>
      <c r="G46" s="9">
        <f t="shared" si="24"/>
        <v>0</v>
      </c>
      <c r="H46" s="9">
        <f t="shared" si="25"/>
        <v>1</v>
      </c>
      <c r="I46" s="9">
        <f t="shared" si="26"/>
        <v>2</v>
      </c>
      <c r="J46" s="9">
        <f t="shared" si="27"/>
        <v>1</v>
      </c>
      <c r="K46" s="9">
        <f t="shared" si="28"/>
        <v>4</v>
      </c>
      <c r="L46" s="9">
        <f t="shared" si="29"/>
        <v>2</v>
      </c>
      <c r="M46" s="9">
        <f t="shared" si="30"/>
        <v>1</v>
      </c>
      <c r="N46" s="9">
        <f t="shared" si="31"/>
        <v>0</v>
      </c>
      <c r="O46" s="9">
        <f t="shared" si="32"/>
        <v>1</v>
      </c>
      <c r="P46" s="9">
        <f t="shared" si="33"/>
        <v>0</v>
      </c>
      <c r="Q46" s="9">
        <f t="shared" si="34"/>
        <v>8</v>
      </c>
      <c r="R46" s="9">
        <f t="shared" si="35"/>
        <v>13</v>
      </c>
      <c r="S46" s="9"/>
      <c r="T46" s="11">
        <f t="shared" si="36"/>
        <v>0.7142857142857143</v>
      </c>
      <c r="U46" s="11">
        <f t="shared" si="37"/>
        <v>1.1428571428571428</v>
      </c>
    </row>
    <row r="47" spans="1:256" x14ac:dyDescent="0.3">
      <c r="A47" s="9" t="str">
        <f t="shared" si="19"/>
        <v>Diego Garcia</v>
      </c>
      <c r="B47" s="9">
        <f t="shared" si="19"/>
        <v>11</v>
      </c>
      <c r="C47" s="9">
        <f t="shared" si="20"/>
        <v>7</v>
      </c>
      <c r="D47" s="9">
        <f t="shared" si="21"/>
        <v>5</v>
      </c>
      <c r="E47" s="9">
        <f t="shared" si="22"/>
        <v>2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2</v>
      </c>
      <c r="J47" s="9">
        <f t="shared" si="27"/>
        <v>4</v>
      </c>
      <c r="K47" s="9">
        <f t="shared" si="28"/>
        <v>1</v>
      </c>
      <c r="L47" s="9">
        <f t="shared" si="29"/>
        <v>1</v>
      </c>
      <c r="M47" s="9">
        <f t="shared" si="30"/>
        <v>0</v>
      </c>
      <c r="N47" s="9">
        <f t="shared" si="31"/>
        <v>0</v>
      </c>
      <c r="O47" s="9">
        <f t="shared" si="32"/>
        <v>1</v>
      </c>
      <c r="P47" s="9">
        <f t="shared" si="33"/>
        <v>0</v>
      </c>
      <c r="Q47" s="9">
        <f t="shared" si="34"/>
        <v>2</v>
      </c>
      <c r="R47" s="9">
        <f t="shared" si="35"/>
        <v>9</v>
      </c>
      <c r="S47" s="9"/>
      <c r="T47" s="11">
        <f t="shared" si="36"/>
        <v>0.2857142857142857</v>
      </c>
      <c r="U47" s="11">
        <f t="shared" si="37"/>
        <v>0.2857142857142857</v>
      </c>
    </row>
    <row r="48" spans="1:256" x14ac:dyDescent="0.3">
      <c r="A48" s="9" t="str">
        <f t="shared" si="19"/>
        <v>Diego Rodriguez</v>
      </c>
      <c r="B48" s="9">
        <f t="shared" si="19"/>
        <v>12</v>
      </c>
      <c r="C48" s="9">
        <f t="shared" si="20"/>
        <v>9</v>
      </c>
      <c r="D48" s="9">
        <f t="shared" si="21"/>
        <v>4</v>
      </c>
      <c r="E48" s="9">
        <f t="shared" si="22"/>
        <v>7</v>
      </c>
      <c r="F48" s="9">
        <f t="shared" si="23"/>
        <v>1</v>
      </c>
      <c r="G48" s="9">
        <f t="shared" si="24"/>
        <v>0</v>
      </c>
      <c r="H48" s="9">
        <f t="shared" si="25"/>
        <v>0</v>
      </c>
      <c r="I48" s="9">
        <f t="shared" si="26"/>
        <v>6</v>
      </c>
      <c r="J48" s="9">
        <f t="shared" si="27"/>
        <v>1</v>
      </c>
      <c r="K48" s="9">
        <f t="shared" si="28"/>
        <v>3</v>
      </c>
      <c r="L48" s="9">
        <f t="shared" si="29"/>
        <v>1</v>
      </c>
      <c r="M48" s="9">
        <f t="shared" si="30"/>
        <v>1</v>
      </c>
      <c r="N48" s="9">
        <f t="shared" si="31"/>
        <v>2</v>
      </c>
      <c r="O48" s="9">
        <f t="shared" si="32"/>
        <v>2</v>
      </c>
      <c r="P48" s="9">
        <f t="shared" si="33"/>
        <v>0</v>
      </c>
      <c r="Q48" s="9">
        <f t="shared" si="34"/>
        <v>8</v>
      </c>
      <c r="R48" s="9">
        <f t="shared" si="35"/>
        <v>17</v>
      </c>
      <c r="S48" s="9"/>
      <c r="T48" s="11">
        <f t="shared" si="36"/>
        <v>0.77777777777777779</v>
      </c>
      <c r="U48" s="11">
        <f t="shared" si="37"/>
        <v>0.88888888888888884</v>
      </c>
    </row>
    <row r="49" spans="1:21" x14ac:dyDescent="0.3">
      <c r="A49" s="9" t="str">
        <f t="shared" si="19"/>
        <v>Diego Martinez</v>
      </c>
      <c r="B49" s="9">
        <f t="shared" si="19"/>
        <v>13</v>
      </c>
      <c r="C49" s="9">
        <f t="shared" si="20"/>
        <v>7</v>
      </c>
      <c r="D49" s="9">
        <f t="shared" si="21"/>
        <v>3</v>
      </c>
      <c r="E49" s="9">
        <f t="shared" si="22"/>
        <v>3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3</v>
      </c>
      <c r="J49" s="9">
        <f t="shared" si="27"/>
        <v>3</v>
      </c>
      <c r="K49" s="9">
        <f t="shared" si="28"/>
        <v>0</v>
      </c>
      <c r="L49" s="9">
        <f t="shared" si="29"/>
        <v>1</v>
      </c>
      <c r="M49" s="9">
        <f t="shared" si="30"/>
        <v>1</v>
      </c>
      <c r="N49" s="9">
        <f t="shared" si="31"/>
        <v>0</v>
      </c>
      <c r="O49" s="9">
        <f t="shared" si="32"/>
        <v>2</v>
      </c>
      <c r="P49" s="9">
        <f t="shared" si="33"/>
        <v>0</v>
      </c>
      <c r="Q49" s="9">
        <f t="shared" si="34"/>
        <v>3</v>
      </c>
      <c r="R49" s="9">
        <f t="shared" si="35"/>
        <v>10</v>
      </c>
      <c r="S49" s="9"/>
      <c r="T49" s="11">
        <f t="shared" si="36"/>
        <v>0.42857142857142855</v>
      </c>
      <c r="U49" s="11">
        <f t="shared" si="37"/>
        <v>0.42857142857142855</v>
      </c>
    </row>
    <row r="50" spans="1:21" x14ac:dyDescent="0.3">
      <c r="A50" s="9" t="str">
        <f t="shared" si="19"/>
        <v>Diego Hernandez</v>
      </c>
      <c r="B50" s="9">
        <f t="shared" si="19"/>
        <v>14</v>
      </c>
      <c r="C50" s="9">
        <f t="shared" si="20"/>
        <v>8</v>
      </c>
      <c r="D50" s="9">
        <f t="shared" si="21"/>
        <v>6</v>
      </c>
      <c r="E50" s="9">
        <f t="shared" si="22"/>
        <v>4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6</v>
      </c>
      <c r="J50" s="9">
        <f t="shared" si="27"/>
        <v>0</v>
      </c>
      <c r="K50" s="9">
        <f t="shared" si="28"/>
        <v>3</v>
      </c>
      <c r="L50" s="9">
        <f t="shared" si="29"/>
        <v>0</v>
      </c>
      <c r="M50" s="9">
        <f t="shared" si="30"/>
        <v>1</v>
      </c>
      <c r="N50" s="9">
        <f t="shared" si="31"/>
        <v>0</v>
      </c>
      <c r="O50" s="9">
        <f t="shared" si="32"/>
        <v>1</v>
      </c>
      <c r="P50" s="9">
        <f t="shared" si="33"/>
        <v>0</v>
      </c>
      <c r="Q50" s="9">
        <f t="shared" si="34"/>
        <v>4</v>
      </c>
      <c r="R50" s="9">
        <f t="shared" si="35"/>
        <v>13</v>
      </c>
      <c r="S50" s="9"/>
      <c r="T50" s="11">
        <f t="shared" si="36"/>
        <v>0.5</v>
      </c>
      <c r="U50" s="11">
        <f t="shared" si="37"/>
        <v>0.5</v>
      </c>
    </row>
    <row r="51" spans="1:21" x14ac:dyDescent="0.3">
      <c r="A51" s="9" t="str">
        <f t="shared" si="19"/>
        <v>Diego Lopez</v>
      </c>
      <c r="B51" s="9">
        <f t="shared" si="19"/>
        <v>15</v>
      </c>
      <c r="C51" s="9">
        <f t="shared" si="20"/>
        <v>4</v>
      </c>
      <c r="D51" s="9">
        <f t="shared" si="21"/>
        <v>2</v>
      </c>
      <c r="E51" s="9">
        <f t="shared" si="22"/>
        <v>1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1</v>
      </c>
      <c r="J51" s="9">
        <f t="shared" si="27"/>
        <v>1</v>
      </c>
      <c r="K51" s="9">
        <f t="shared" si="28"/>
        <v>1</v>
      </c>
      <c r="L51" s="9">
        <f t="shared" si="29"/>
        <v>0</v>
      </c>
      <c r="M51" s="9">
        <f t="shared" si="30"/>
        <v>1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1</v>
      </c>
      <c r="R51" s="9">
        <f t="shared" si="35"/>
        <v>8</v>
      </c>
      <c r="S51" s="9"/>
      <c r="T51" s="11">
        <f t="shared" si="36"/>
        <v>0.25</v>
      </c>
      <c r="U51" s="11">
        <f t="shared" si="37"/>
        <v>0.25</v>
      </c>
    </row>
    <row r="52" spans="1:21" x14ac:dyDescent="0.3">
      <c r="A52" s="9" t="str">
        <f t="shared" si="19"/>
        <v>Diego Gonzalez</v>
      </c>
      <c r="B52" s="9">
        <f t="shared" si="19"/>
        <v>16</v>
      </c>
      <c r="C52" s="9">
        <f t="shared" si="20"/>
        <v>6</v>
      </c>
      <c r="D52" s="9">
        <f t="shared" si="21"/>
        <v>3</v>
      </c>
      <c r="E52" s="9">
        <f t="shared" si="22"/>
        <v>3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4</v>
      </c>
      <c r="J52" s="9">
        <f t="shared" si="27"/>
        <v>1</v>
      </c>
      <c r="K52" s="9">
        <f t="shared" si="28"/>
        <v>3</v>
      </c>
      <c r="L52" s="9">
        <f t="shared" si="29"/>
        <v>1</v>
      </c>
      <c r="M52" s="9">
        <f t="shared" si="30"/>
        <v>2</v>
      </c>
      <c r="N52" s="9">
        <f t="shared" si="31"/>
        <v>2</v>
      </c>
      <c r="O52" s="9">
        <f t="shared" si="32"/>
        <v>0</v>
      </c>
      <c r="P52" s="9">
        <f t="shared" si="33"/>
        <v>0</v>
      </c>
      <c r="Q52" s="9">
        <f t="shared" si="34"/>
        <v>3</v>
      </c>
      <c r="R52" s="9">
        <f t="shared" si="35"/>
        <v>13</v>
      </c>
      <c r="S52" s="9"/>
      <c r="T52" s="11">
        <f t="shared" si="36"/>
        <v>0.5</v>
      </c>
      <c r="U52" s="11">
        <f t="shared" si="37"/>
        <v>0.5</v>
      </c>
    </row>
    <row r="53" spans="1:21" x14ac:dyDescent="0.3">
      <c r="A53" s="9" t="str">
        <f t="shared" si="19"/>
        <v>Diego Perez</v>
      </c>
      <c r="B53" s="9">
        <f t="shared" si="19"/>
        <v>17</v>
      </c>
      <c r="C53" s="9">
        <f t="shared" si="20"/>
        <v>9</v>
      </c>
      <c r="D53" s="9">
        <f t="shared" si="21"/>
        <v>3</v>
      </c>
      <c r="E53" s="9">
        <f t="shared" si="22"/>
        <v>6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5</v>
      </c>
      <c r="J53" s="9">
        <f t="shared" si="27"/>
        <v>1</v>
      </c>
      <c r="K53" s="9">
        <f t="shared" si="28"/>
        <v>0</v>
      </c>
      <c r="L53" s="9">
        <f t="shared" si="29"/>
        <v>2</v>
      </c>
      <c r="M53" s="9">
        <f t="shared" si="30"/>
        <v>2</v>
      </c>
      <c r="N53" s="9">
        <f t="shared" si="31"/>
        <v>1</v>
      </c>
      <c r="O53" s="9">
        <f t="shared" si="32"/>
        <v>1</v>
      </c>
      <c r="P53" s="9">
        <f t="shared" si="33"/>
        <v>0</v>
      </c>
      <c r="Q53" s="9">
        <f t="shared" si="34"/>
        <v>6</v>
      </c>
      <c r="R53" s="9">
        <f t="shared" si="35"/>
        <v>13</v>
      </c>
      <c r="S53" s="9"/>
      <c r="T53" s="11">
        <f t="shared" si="36"/>
        <v>0.66666666666666663</v>
      </c>
      <c r="U53" s="11">
        <f t="shared" si="37"/>
        <v>0.66666666666666663</v>
      </c>
    </row>
    <row r="54" spans="1:21" x14ac:dyDescent="0.3">
      <c r="A54" s="9" t="str">
        <f t="shared" si="19"/>
        <v>Diego Sanchez</v>
      </c>
      <c r="B54" s="9">
        <f t="shared" si="19"/>
        <v>18</v>
      </c>
      <c r="C54" s="9">
        <f t="shared" si="20"/>
        <v>8</v>
      </c>
      <c r="D54" s="9">
        <f t="shared" si="21"/>
        <v>0</v>
      </c>
      <c r="E54" s="9">
        <f t="shared" si="22"/>
        <v>6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2</v>
      </c>
      <c r="J54" s="9">
        <f t="shared" si="27"/>
        <v>3</v>
      </c>
      <c r="K54" s="9">
        <f t="shared" si="28"/>
        <v>3</v>
      </c>
      <c r="L54" s="9">
        <f t="shared" si="29"/>
        <v>0</v>
      </c>
      <c r="M54" s="9">
        <f t="shared" si="30"/>
        <v>2</v>
      </c>
      <c r="N54" s="9">
        <f t="shared" si="31"/>
        <v>2</v>
      </c>
      <c r="O54" s="9">
        <f t="shared" si="32"/>
        <v>1</v>
      </c>
      <c r="P54" s="9">
        <f t="shared" si="33"/>
        <v>0</v>
      </c>
      <c r="Q54" s="9">
        <f t="shared" si="34"/>
        <v>6</v>
      </c>
      <c r="R54" s="9">
        <f t="shared" si="35"/>
        <v>16</v>
      </c>
      <c r="S54" s="9"/>
      <c r="T54" s="11">
        <f t="shared" si="36"/>
        <v>0.75</v>
      </c>
      <c r="U54" s="11">
        <f t="shared" si="37"/>
        <v>0.75</v>
      </c>
    </row>
    <row r="55" spans="1:21" x14ac:dyDescent="0.3">
      <c r="A55" s="9" t="str">
        <f t="shared" si="19"/>
        <v>Diego Ramirez</v>
      </c>
      <c r="B55" s="9">
        <f t="shared" si="19"/>
        <v>19</v>
      </c>
      <c r="C55" s="9">
        <f t="shared" si="20"/>
        <v>5</v>
      </c>
      <c r="D55" s="9">
        <f t="shared" si="21"/>
        <v>3</v>
      </c>
      <c r="E55" s="9">
        <f t="shared" si="22"/>
        <v>4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4</v>
      </c>
      <c r="J55" s="9">
        <f t="shared" si="27"/>
        <v>2</v>
      </c>
      <c r="K55" s="9">
        <f t="shared" si="28"/>
        <v>1</v>
      </c>
      <c r="L55" s="9">
        <f t="shared" si="29"/>
        <v>2</v>
      </c>
      <c r="M55" s="9">
        <f t="shared" si="30"/>
        <v>2</v>
      </c>
      <c r="N55" s="9">
        <f t="shared" si="31"/>
        <v>1</v>
      </c>
      <c r="O55" s="9">
        <f t="shared" si="32"/>
        <v>1</v>
      </c>
      <c r="P55" s="9">
        <f t="shared" si="33"/>
        <v>0</v>
      </c>
      <c r="Q55" s="9">
        <f t="shared" si="34"/>
        <v>4</v>
      </c>
      <c r="R55" s="9">
        <f t="shared" si="35"/>
        <v>10</v>
      </c>
      <c r="S55" s="9"/>
      <c r="T55" s="11">
        <f t="shared" si="36"/>
        <v>0.8</v>
      </c>
      <c r="U55" s="11">
        <f t="shared" si="37"/>
        <v>0.8</v>
      </c>
    </row>
    <row r="56" spans="1:21" x14ac:dyDescent="0.3">
      <c r="A56" s="9" t="str">
        <f t="shared" si="19"/>
        <v>Diego Torres</v>
      </c>
      <c r="B56" s="9">
        <f t="shared" si="19"/>
        <v>20</v>
      </c>
      <c r="C56" s="9">
        <f t="shared" si="20"/>
        <v>10</v>
      </c>
      <c r="D56" s="9">
        <f t="shared" si="21"/>
        <v>8</v>
      </c>
      <c r="E56" s="9">
        <f t="shared" si="22"/>
        <v>4</v>
      </c>
      <c r="F56" s="9">
        <f t="shared" si="23"/>
        <v>0</v>
      </c>
      <c r="G56" s="9">
        <f t="shared" si="24"/>
        <v>0</v>
      </c>
      <c r="H56" s="9">
        <f t="shared" si="25"/>
        <v>1</v>
      </c>
      <c r="I56" s="9">
        <f t="shared" si="26"/>
        <v>4</v>
      </c>
      <c r="J56" s="9">
        <f t="shared" si="27"/>
        <v>3</v>
      </c>
      <c r="K56" s="9">
        <f t="shared" si="28"/>
        <v>1</v>
      </c>
      <c r="L56" s="9">
        <f t="shared" si="29"/>
        <v>0</v>
      </c>
      <c r="M56" s="9">
        <f t="shared" si="30"/>
        <v>1</v>
      </c>
      <c r="N56" s="9">
        <f t="shared" si="31"/>
        <v>1</v>
      </c>
      <c r="O56" s="9">
        <f t="shared" si="32"/>
        <v>1</v>
      </c>
      <c r="P56" s="9">
        <f t="shared" si="33"/>
        <v>0</v>
      </c>
      <c r="Q56" s="9">
        <f t="shared" si="34"/>
        <v>7</v>
      </c>
      <c r="R56" s="9">
        <f t="shared" si="35"/>
        <v>14</v>
      </c>
      <c r="S56" s="9"/>
      <c r="T56" s="11">
        <f t="shared" si="36"/>
        <v>0.4</v>
      </c>
      <c r="U56" s="11">
        <f t="shared" si="37"/>
        <v>0.7</v>
      </c>
    </row>
    <row r="57" spans="1:21" x14ac:dyDescent="0.3">
      <c r="A57" s="9" t="str">
        <f t="shared" si="19"/>
        <v>Diego Flores</v>
      </c>
      <c r="B57" s="9">
        <f t="shared" si="19"/>
        <v>21</v>
      </c>
      <c r="C57" s="9">
        <f t="shared" si="20"/>
        <v>6</v>
      </c>
      <c r="D57" s="9">
        <f t="shared" si="21"/>
        <v>4</v>
      </c>
      <c r="E57" s="9">
        <f t="shared" si="22"/>
        <v>4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4</v>
      </c>
      <c r="J57" s="9">
        <f t="shared" si="27"/>
        <v>1</v>
      </c>
      <c r="K57" s="9">
        <f t="shared" si="28"/>
        <v>0</v>
      </c>
      <c r="L57" s="9">
        <f t="shared" si="29"/>
        <v>0</v>
      </c>
      <c r="M57" s="9">
        <f t="shared" si="30"/>
        <v>0</v>
      </c>
      <c r="N57" s="9">
        <f t="shared" si="31"/>
        <v>1</v>
      </c>
      <c r="O57" s="9">
        <f t="shared" si="32"/>
        <v>0</v>
      </c>
      <c r="P57" s="9">
        <f t="shared" si="33"/>
        <v>0</v>
      </c>
      <c r="Q57" s="9">
        <f t="shared" si="34"/>
        <v>4</v>
      </c>
      <c r="R57" s="9">
        <f t="shared" si="35"/>
        <v>7</v>
      </c>
      <c r="S57" s="9"/>
      <c r="T57" s="11">
        <f t="shared" si="36"/>
        <v>0.66666666666666663</v>
      </c>
      <c r="U57" s="11">
        <f t="shared" si="37"/>
        <v>0.66666666666666663</v>
      </c>
    </row>
    <row r="58" spans="1:21" x14ac:dyDescent="0.3">
      <c r="A58" s="9" t="str">
        <f t="shared" si="19"/>
        <v>Diego Rivera</v>
      </c>
      <c r="B58" s="9">
        <f t="shared" si="19"/>
        <v>22</v>
      </c>
      <c r="C58" s="9">
        <f t="shared" si="20"/>
        <v>7</v>
      </c>
      <c r="D58" s="9">
        <f t="shared" si="21"/>
        <v>2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4</v>
      </c>
      <c r="J58" s="9">
        <f t="shared" si="27"/>
        <v>4</v>
      </c>
      <c r="K58" s="9">
        <f t="shared" si="28"/>
        <v>0</v>
      </c>
      <c r="L58" s="9">
        <f t="shared" si="29"/>
        <v>0</v>
      </c>
      <c r="M58" s="9">
        <f t="shared" si="30"/>
        <v>0</v>
      </c>
      <c r="N58" s="9">
        <f t="shared" si="31"/>
        <v>2</v>
      </c>
      <c r="O58" s="9">
        <f t="shared" si="32"/>
        <v>0</v>
      </c>
      <c r="P58" s="9">
        <f t="shared" si="33"/>
        <v>0</v>
      </c>
      <c r="Q58" s="9">
        <f t="shared" si="34"/>
        <v>5</v>
      </c>
      <c r="R58" s="9">
        <f t="shared" si="35"/>
        <v>9</v>
      </c>
      <c r="S58" s="9"/>
      <c r="T58" s="11">
        <f t="shared" si="36"/>
        <v>0.7142857142857143</v>
      </c>
      <c r="U58" s="11">
        <f t="shared" si="37"/>
        <v>0.7142857142857143</v>
      </c>
    </row>
    <row r="59" spans="1:21" x14ac:dyDescent="0.3">
      <c r="A59" s="9" t="str">
        <f t="shared" si="19"/>
        <v>Diego Gomez</v>
      </c>
      <c r="B59" s="9">
        <f t="shared" si="19"/>
        <v>23</v>
      </c>
      <c r="C59" s="9">
        <f t="shared" si="20"/>
        <v>10</v>
      </c>
      <c r="D59" s="9">
        <f t="shared" si="21"/>
        <v>9</v>
      </c>
      <c r="E59" s="9">
        <f t="shared" si="22"/>
        <v>7</v>
      </c>
      <c r="F59" s="9">
        <f t="shared" si="23"/>
        <v>1</v>
      </c>
      <c r="G59" s="9">
        <f t="shared" si="24"/>
        <v>0</v>
      </c>
      <c r="H59" s="9">
        <f t="shared" si="25"/>
        <v>0</v>
      </c>
      <c r="I59" s="9">
        <f t="shared" si="26"/>
        <v>4</v>
      </c>
      <c r="J59" s="9">
        <f t="shared" si="27"/>
        <v>0</v>
      </c>
      <c r="K59" s="9">
        <f t="shared" si="28"/>
        <v>3</v>
      </c>
      <c r="L59" s="9">
        <f t="shared" si="29"/>
        <v>1</v>
      </c>
      <c r="M59" s="9">
        <f t="shared" si="30"/>
        <v>2</v>
      </c>
      <c r="N59" s="9">
        <f t="shared" si="31"/>
        <v>1</v>
      </c>
      <c r="O59" s="9">
        <f t="shared" si="32"/>
        <v>2</v>
      </c>
      <c r="P59" s="9">
        <f t="shared" si="33"/>
        <v>0</v>
      </c>
      <c r="Q59" s="9">
        <f t="shared" si="34"/>
        <v>8</v>
      </c>
      <c r="R59" s="9">
        <f t="shared" si="35"/>
        <v>18</v>
      </c>
      <c r="S59" s="9"/>
      <c r="T59" s="11">
        <f t="shared" si="36"/>
        <v>0.7</v>
      </c>
      <c r="U59" s="11">
        <f t="shared" si="37"/>
        <v>0.8</v>
      </c>
    </row>
    <row r="60" spans="1:21" x14ac:dyDescent="0.3">
      <c r="A60" s="9" t="str">
        <f t="shared" si="19"/>
        <v>Diego Diaz</v>
      </c>
      <c r="B60" s="9">
        <f t="shared" si="19"/>
        <v>24</v>
      </c>
      <c r="C60" s="9">
        <f t="shared" si="20"/>
        <v>5</v>
      </c>
      <c r="D60" s="9">
        <f t="shared" si="21"/>
        <v>1</v>
      </c>
      <c r="E60" s="9">
        <f t="shared" si="22"/>
        <v>3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2</v>
      </c>
      <c r="J60" s="9">
        <f t="shared" si="27"/>
        <v>2</v>
      </c>
      <c r="K60" s="9">
        <f t="shared" si="28"/>
        <v>1</v>
      </c>
      <c r="L60" s="9">
        <f t="shared" si="29"/>
        <v>1</v>
      </c>
      <c r="M60" s="9">
        <f t="shared" si="30"/>
        <v>2</v>
      </c>
      <c r="N60" s="9">
        <f t="shared" si="31"/>
        <v>1</v>
      </c>
      <c r="O60" s="9">
        <f t="shared" si="32"/>
        <v>0</v>
      </c>
      <c r="P60" s="9">
        <f t="shared" si="33"/>
        <v>0</v>
      </c>
      <c r="Q60" s="9">
        <f t="shared" si="34"/>
        <v>3</v>
      </c>
      <c r="R60" s="9">
        <f t="shared" si="35"/>
        <v>9</v>
      </c>
      <c r="S60" s="9"/>
      <c r="T60" s="11">
        <f t="shared" si="36"/>
        <v>0.6</v>
      </c>
      <c r="U60" s="11">
        <f t="shared" si="37"/>
        <v>0.6</v>
      </c>
    </row>
    <row r="61" spans="1:21" x14ac:dyDescent="0.3">
      <c r="A61" s="9" t="str">
        <f t="shared" si="19"/>
        <v>Diego Reyes</v>
      </c>
      <c r="B61" s="9">
        <f t="shared" si="19"/>
        <v>25</v>
      </c>
      <c r="C61" s="9">
        <f t="shared" si="20"/>
        <v>8</v>
      </c>
      <c r="D61" s="9">
        <f t="shared" si="21"/>
        <v>2</v>
      </c>
      <c r="E61" s="9">
        <f t="shared" si="22"/>
        <v>4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3</v>
      </c>
      <c r="J61" s="9">
        <f t="shared" si="27"/>
        <v>0</v>
      </c>
      <c r="K61" s="9">
        <f t="shared" si="28"/>
        <v>2</v>
      </c>
      <c r="L61" s="9">
        <f t="shared" si="29"/>
        <v>0</v>
      </c>
      <c r="M61" s="9">
        <f t="shared" si="30"/>
        <v>1</v>
      </c>
      <c r="N61" s="9">
        <f t="shared" si="31"/>
        <v>1</v>
      </c>
      <c r="O61" s="9">
        <f t="shared" si="32"/>
        <v>1</v>
      </c>
      <c r="P61" s="9">
        <f t="shared" si="33"/>
        <v>0</v>
      </c>
      <c r="Q61" s="9">
        <f t="shared" si="34"/>
        <v>4</v>
      </c>
      <c r="R61" s="9">
        <f t="shared" si="35"/>
        <v>13</v>
      </c>
      <c r="S61" s="9"/>
      <c r="T61" s="11">
        <f t="shared" si="36"/>
        <v>0.5</v>
      </c>
      <c r="U61" s="11">
        <f t="shared" si="37"/>
        <v>0.5</v>
      </c>
    </row>
    <row r="62" spans="1:21" x14ac:dyDescent="0.3">
      <c r="A62" s="10" t="s">
        <v>48</v>
      </c>
      <c r="B62" s="10"/>
      <c r="C62" s="10">
        <f t="shared" ref="C62:R62" si="38">SUM(C37:C61)</f>
        <v>170</v>
      </c>
      <c r="D62" s="10">
        <f t="shared" si="38"/>
        <v>83</v>
      </c>
      <c r="E62" s="10">
        <f t="shared" si="38"/>
        <v>99</v>
      </c>
      <c r="F62" s="10">
        <f t="shared" si="38"/>
        <v>4</v>
      </c>
      <c r="G62" s="10">
        <f t="shared" si="38"/>
        <v>1</v>
      </c>
      <c r="H62" s="10">
        <f t="shared" si="38"/>
        <v>4</v>
      </c>
      <c r="I62" s="10">
        <f t="shared" si="38"/>
        <v>80</v>
      </c>
      <c r="J62" s="10">
        <f t="shared" si="38"/>
        <v>49</v>
      </c>
      <c r="K62" s="10">
        <f t="shared" si="38"/>
        <v>42</v>
      </c>
      <c r="L62" s="10">
        <f t="shared" si="38"/>
        <v>25</v>
      </c>
      <c r="M62" s="10">
        <f t="shared" si="38"/>
        <v>21</v>
      </c>
      <c r="N62" s="10">
        <f t="shared" si="38"/>
        <v>25</v>
      </c>
      <c r="O62" s="10">
        <f t="shared" si="38"/>
        <v>28</v>
      </c>
      <c r="P62" s="10">
        <f t="shared" si="38"/>
        <v>0</v>
      </c>
      <c r="Q62" s="10">
        <f t="shared" si="38"/>
        <v>117</v>
      </c>
      <c r="R62" s="10">
        <f t="shared" si="38"/>
        <v>286</v>
      </c>
      <c r="S62" s="10"/>
      <c r="T62" s="12">
        <f t="shared" si="36"/>
        <v>0.58235294117647063</v>
      </c>
      <c r="U62" s="12">
        <f t="shared" si="37"/>
        <v>0.68823529411764706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Rafael Flores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61</v>
      </c>
      <c r="K66" s="19">
        <v>1.1000000000000001</v>
      </c>
      <c r="L66" s="19">
        <v>2</v>
      </c>
      <c r="M66" s="19">
        <v>4</v>
      </c>
      <c r="N66" s="19">
        <v>4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1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4.0000000000000009</v>
      </c>
      <c r="CT66" s="9">
        <f t="shared" ref="CT66:CT90" si="44">INT(CS66/3)+MOD(CS66,3)/10</f>
        <v>1.1000000000000001</v>
      </c>
      <c r="CU66" s="9">
        <f t="shared" ref="CU66:CU90" si="45">F66+L66+R66+X66+AD66+AJ66+AP66+AV66+BB66+BH66+BN66+BT66+BZ66+CF66+CL66</f>
        <v>2</v>
      </c>
      <c r="CV66" s="9">
        <f t="shared" ref="CV66:CV90" si="46">G66+M66+S66+Y66+AE66+AK66+AQ66+AW66+BC66+BI66+BO66+BU66+CA66+CG66+CM66</f>
        <v>4</v>
      </c>
      <c r="CW66" s="9">
        <f t="shared" ref="CW66:CW90" si="47">H66+N66+T66+Z66+AF66+AL66+AR66+AX66+BD66+BJ66+BP66+BV66+CB66+CH66+CN66</f>
        <v>4</v>
      </c>
      <c r="CX66" s="14">
        <f t="shared" ref="CX66:CX90" si="48">IFERROR(CU66*27/CS66,0)</f>
        <v>13.499999999999996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Rafael Rivera</v>
      </c>
      <c r="B67" s="9">
        <f t="shared" si="39"/>
        <v>2</v>
      </c>
      <c r="C67" s="19">
        <v>1</v>
      </c>
      <c r="D67" s="19" t="s">
        <v>62</v>
      </c>
      <c r="E67" s="19">
        <v>1.1000000000000001</v>
      </c>
      <c r="F67" s="19">
        <v>4</v>
      </c>
      <c r="G67" s="19">
        <v>3</v>
      </c>
      <c r="H67" s="19">
        <v>2</v>
      </c>
      <c r="I67" s="19">
        <v>1</v>
      </c>
      <c r="J67" s="19" t="s">
        <v>61</v>
      </c>
      <c r="K67" s="19">
        <v>1.1000000000000001</v>
      </c>
      <c r="L67" s="19">
        <v>1</v>
      </c>
      <c r="M67" s="19">
        <v>5</v>
      </c>
      <c r="N67" s="19">
        <v>2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2</v>
      </c>
      <c r="CQ67" s="9">
        <f t="shared" si="41"/>
        <v>1</v>
      </c>
      <c r="CR67" s="9">
        <f t="shared" si="42"/>
        <v>1</v>
      </c>
      <c r="CS67" s="9">
        <f t="shared" si="43"/>
        <v>8.0000000000000018</v>
      </c>
      <c r="CT67" s="9">
        <f t="shared" si="44"/>
        <v>2.2000000000000002</v>
      </c>
      <c r="CU67" s="9">
        <f t="shared" si="45"/>
        <v>5</v>
      </c>
      <c r="CV67" s="9">
        <f t="shared" si="46"/>
        <v>8</v>
      </c>
      <c r="CW67" s="9">
        <f t="shared" si="47"/>
        <v>4</v>
      </c>
      <c r="CX67" s="14">
        <f t="shared" si="48"/>
        <v>16.874999999999996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Rafael Gomez</v>
      </c>
      <c r="B68" s="9">
        <f t="shared" si="39"/>
        <v>3</v>
      </c>
      <c r="C68" s="19">
        <v>1</v>
      </c>
      <c r="D68" s="19" t="s">
        <v>62</v>
      </c>
      <c r="E68" s="19">
        <v>1.1000000000000001</v>
      </c>
      <c r="F68" s="19">
        <v>1</v>
      </c>
      <c r="G68" s="19">
        <v>3</v>
      </c>
      <c r="H68" s="19">
        <v>0</v>
      </c>
      <c r="I68" s="19">
        <v>1</v>
      </c>
      <c r="J68" s="19" t="s">
        <v>61</v>
      </c>
      <c r="K68" s="19">
        <v>2</v>
      </c>
      <c r="L68" s="19">
        <v>4</v>
      </c>
      <c r="M68" s="19">
        <v>6</v>
      </c>
      <c r="N68" s="19">
        <v>3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2</v>
      </c>
      <c r="CQ68" s="9">
        <f t="shared" si="41"/>
        <v>1</v>
      </c>
      <c r="CR68" s="9">
        <f t="shared" si="42"/>
        <v>1</v>
      </c>
      <c r="CS68" s="9">
        <f t="shared" si="43"/>
        <v>10</v>
      </c>
      <c r="CT68" s="9">
        <f t="shared" si="44"/>
        <v>3.1</v>
      </c>
      <c r="CU68" s="9">
        <f t="shared" si="45"/>
        <v>5</v>
      </c>
      <c r="CV68" s="9">
        <f t="shared" si="46"/>
        <v>9</v>
      </c>
      <c r="CW68" s="9">
        <f t="shared" si="47"/>
        <v>3</v>
      </c>
      <c r="CX68" s="14">
        <f t="shared" si="48"/>
        <v>13.5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Rafael Diaz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1</v>
      </c>
      <c r="J69" s="19" t="s">
        <v>62</v>
      </c>
      <c r="K69" s="19">
        <v>1</v>
      </c>
      <c r="L69" s="19">
        <v>4</v>
      </c>
      <c r="M69" s="19">
        <v>4</v>
      </c>
      <c r="N69" s="19">
        <v>3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3</v>
      </c>
      <c r="CT69" s="9">
        <f t="shared" si="44"/>
        <v>1</v>
      </c>
      <c r="CU69" s="9">
        <f t="shared" si="45"/>
        <v>4</v>
      </c>
      <c r="CV69" s="9">
        <f t="shared" si="46"/>
        <v>4</v>
      </c>
      <c r="CW69" s="9">
        <f t="shared" si="47"/>
        <v>3</v>
      </c>
      <c r="CX69" s="14">
        <f t="shared" si="48"/>
        <v>36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Rafael Reyes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61</v>
      </c>
      <c r="K70" s="19">
        <v>2</v>
      </c>
      <c r="L70" s="19">
        <v>4</v>
      </c>
      <c r="M70" s="19">
        <v>2</v>
      </c>
      <c r="N70" s="19">
        <v>1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0</v>
      </c>
      <c r="CR70" s="9">
        <f t="shared" si="42"/>
        <v>1</v>
      </c>
      <c r="CS70" s="9">
        <f t="shared" si="43"/>
        <v>6</v>
      </c>
      <c r="CT70" s="9">
        <f t="shared" si="44"/>
        <v>2</v>
      </c>
      <c r="CU70" s="9">
        <f t="shared" si="45"/>
        <v>4</v>
      </c>
      <c r="CV70" s="9">
        <f t="shared" si="46"/>
        <v>2</v>
      </c>
      <c r="CW70" s="9">
        <f t="shared" si="47"/>
        <v>1</v>
      </c>
      <c r="CX70" s="14">
        <f t="shared" si="48"/>
        <v>18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Rafael Morales</v>
      </c>
      <c r="B71" s="9">
        <f t="shared" si="39"/>
        <v>6</v>
      </c>
      <c r="C71" s="19">
        <v>1</v>
      </c>
      <c r="D71" s="19" t="s">
        <v>62</v>
      </c>
      <c r="E71" s="19">
        <v>2.1</v>
      </c>
      <c r="F71" s="19">
        <v>0</v>
      </c>
      <c r="G71" s="19">
        <v>4</v>
      </c>
      <c r="H71" s="19">
        <v>0</v>
      </c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1</v>
      </c>
      <c r="CR71" s="9">
        <f t="shared" si="42"/>
        <v>0</v>
      </c>
      <c r="CS71" s="9">
        <f t="shared" si="43"/>
        <v>7.0000000000000009</v>
      </c>
      <c r="CT71" s="9">
        <f t="shared" si="44"/>
        <v>2.1</v>
      </c>
      <c r="CU71" s="9">
        <f t="shared" si="45"/>
        <v>0</v>
      </c>
      <c r="CV71" s="9">
        <f t="shared" si="46"/>
        <v>4</v>
      </c>
      <c r="CW71" s="9">
        <f t="shared" si="47"/>
        <v>0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Rafael Cruz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0</v>
      </c>
      <c r="CQ72" s="9">
        <f t="shared" si="41"/>
        <v>0</v>
      </c>
      <c r="CR72" s="9">
        <f t="shared" si="42"/>
        <v>0</v>
      </c>
      <c r="CS72" s="9">
        <f t="shared" si="43"/>
        <v>0</v>
      </c>
      <c r="CT72" s="9">
        <f t="shared" si="44"/>
        <v>0</v>
      </c>
      <c r="CU72" s="9">
        <f t="shared" si="45"/>
        <v>0</v>
      </c>
      <c r="CV72" s="9">
        <f t="shared" si="46"/>
        <v>0</v>
      </c>
      <c r="CW72" s="9">
        <f t="shared" si="47"/>
        <v>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Rafael Ortiz</v>
      </c>
      <c r="B73" s="9">
        <f t="shared" si="39"/>
        <v>8</v>
      </c>
      <c r="C73" s="19">
        <v>1</v>
      </c>
      <c r="D73" s="19" t="s">
        <v>61</v>
      </c>
      <c r="E73" s="19">
        <v>2.2000000000000002</v>
      </c>
      <c r="F73" s="19">
        <v>2</v>
      </c>
      <c r="G73" s="19">
        <v>1</v>
      </c>
      <c r="H73" s="19">
        <v>0</v>
      </c>
      <c r="I73" s="19">
        <v>1</v>
      </c>
      <c r="J73" s="19" t="s">
        <v>61</v>
      </c>
      <c r="K73" s="19">
        <v>2.1</v>
      </c>
      <c r="L73" s="19">
        <v>4</v>
      </c>
      <c r="M73" s="19">
        <v>6</v>
      </c>
      <c r="N73" s="19">
        <v>2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2</v>
      </c>
      <c r="CQ73" s="9">
        <f t="shared" si="41"/>
        <v>0</v>
      </c>
      <c r="CR73" s="9">
        <f t="shared" si="42"/>
        <v>2</v>
      </c>
      <c r="CS73" s="9">
        <f t="shared" si="43"/>
        <v>15.000000000000004</v>
      </c>
      <c r="CT73" s="9">
        <f t="shared" si="44"/>
        <v>5</v>
      </c>
      <c r="CU73" s="9">
        <f t="shared" si="45"/>
        <v>6</v>
      </c>
      <c r="CV73" s="9">
        <f t="shared" si="46"/>
        <v>7</v>
      </c>
      <c r="CW73" s="9">
        <f t="shared" si="47"/>
        <v>2</v>
      </c>
      <c r="CX73" s="14">
        <f t="shared" si="48"/>
        <v>10.799999999999997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Rafael Gutierrez</v>
      </c>
      <c r="B74" s="9">
        <f t="shared" si="39"/>
        <v>9</v>
      </c>
      <c r="C74" s="19">
        <v>1</v>
      </c>
      <c r="D74" s="19" t="s">
        <v>61</v>
      </c>
      <c r="E74" s="19">
        <v>1</v>
      </c>
      <c r="F74" s="19">
        <v>2</v>
      </c>
      <c r="G74" s="19">
        <v>6</v>
      </c>
      <c r="H74" s="19">
        <v>4</v>
      </c>
      <c r="I74" s="19">
        <v>1</v>
      </c>
      <c r="J74" s="19" t="s">
        <v>62</v>
      </c>
      <c r="K74" s="19">
        <v>2</v>
      </c>
      <c r="L74" s="19">
        <v>0</v>
      </c>
      <c r="M74" s="19">
        <v>2</v>
      </c>
      <c r="N74" s="19">
        <v>0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2</v>
      </c>
      <c r="CQ74" s="9">
        <f t="shared" si="41"/>
        <v>1</v>
      </c>
      <c r="CR74" s="9">
        <f t="shared" si="42"/>
        <v>1</v>
      </c>
      <c r="CS74" s="9">
        <f t="shared" si="43"/>
        <v>9</v>
      </c>
      <c r="CT74" s="9">
        <f t="shared" si="44"/>
        <v>3</v>
      </c>
      <c r="CU74" s="9">
        <f t="shared" si="45"/>
        <v>2</v>
      </c>
      <c r="CV74" s="9">
        <f t="shared" si="46"/>
        <v>8</v>
      </c>
      <c r="CW74" s="9">
        <f t="shared" si="47"/>
        <v>4</v>
      </c>
      <c r="CX74" s="14">
        <f t="shared" si="48"/>
        <v>6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Rafael Castillo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Diego Garcia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0</v>
      </c>
      <c r="CQ76" s="9">
        <f t="shared" si="41"/>
        <v>0</v>
      </c>
      <c r="CR76" s="9">
        <f t="shared" si="42"/>
        <v>0</v>
      </c>
      <c r="CS76" s="9">
        <f t="shared" si="43"/>
        <v>0</v>
      </c>
      <c r="CT76" s="9">
        <f t="shared" si="44"/>
        <v>0</v>
      </c>
      <c r="CU76" s="9">
        <f t="shared" si="45"/>
        <v>0</v>
      </c>
      <c r="CV76" s="9">
        <f t="shared" si="46"/>
        <v>0</v>
      </c>
      <c r="CW76" s="9">
        <f t="shared" si="47"/>
        <v>0</v>
      </c>
      <c r="CX76" s="14">
        <f t="shared" si="48"/>
        <v>0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Diego Rodriguez</v>
      </c>
      <c r="B77" s="9">
        <f t="shared" si="39"/>
        <v>12</v>
      </c>
      <c r="C77" s="19">
        <v>1</v>
      </c>
      <c r="D77" s="19" t="s">
        <v>62</v>
      </c>
      <c r="E77" s="19">
        <v>3</v>
      </c>
      <c r="F77" s="19">
        <v>0</v>
      </c>
      <c r="G77" s="19">
        <v>5</v>
      </c>
      <c r="H77" s="19">
        <v>1</v>
      </c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1</v>
      </c>
      <c r="CR77" s="9">
        <f t="shared" si="42"/>
        <v>0</v>
      </c>
      <c r="CS77" s="9">
        <f t="shared" si="43"/>
        <v>9</v>
      </c>
      <c r="CT77" s="9">
        <f t="shared" si="44"/>
        <v>3</v>
      </c>
      <c r="CU77" s="9">
        <f t="shared" si="45"/>
        <v>0</v>
      </c>
      <c r="CV77" s="9">
        <f t="shared" si="46"/>
        <v>5</v>
      </c>
      <c r="CW77" s="9">
        <f t="shared" si="47"/>
        <v>1</v>
      </c>
      <c r="CX77" s="14">
        <f t="shared" si="48"/>
        <v>0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Diego Martinez</v>
      </c>
      <c r="B78" s="9">
        <f t="shared" si="39"/>
        <v>13</v>
      </c>
      <c r="C78" s="19">
        <v>1</v>
      </c>
      <c r="D78" s="19" t="s">
        <v>61</v>
      </c>
      <c r="E78" s="19">
        <v>2.2000000000000002</v>
      </c>
      <c r="F78" s="19">
        <v>4</v>
      </c>
      <c r="G78" s="19">
        <v>5</v>
      </c>
      <c r="H78" s="19">
        <v>3</v>
      </c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8.0000000000000018</v>
      </c>
      <c r="CT78" s="9">
        <f t="shared" si="44"/>
        <v>2.2000000000000002</v>
      </c>
      <c r="CU78" s="9">
        <f t="shared" si="45"/>
        <v>4</v>
      </c>
      <c r="CV78" s="9">
        <f t="shared" si="46"/>
        <v>5</v>
      </c>
      <c r="CW78" s="9">
        <f t="shared" si="47"/>
        <v>3</v>
      </c>
      <c r="CX78" s="14">
        <f t="shared" si="48"/>
        <v>13.499999999999996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Diego Hernandez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Diego Lopez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Diego Gonzalez</v>
      </c>
      <c r="B81" s="9">
        <f t="shared" si="39"/>
        <v>16</v>
      </c>
      <c r="C81" s="19">
        <v>1</v>
      </c>
      <c r="D81" s="19" t="s">
        <v>61</v>
      </c>
      <c r="E81" s="19">
        <v>1.1000000000000001</v>
      </c>
      <c r="F81" s="19">
        <v>4</v>
      </c>
      <c r="G81" s="19">
        <v>4</v>
      </c>
      <c r="H81" s="19">
        <v>0</v>
      </c>
      <c r="I81" s="19">
        <v>1</v>
      </c>
      <c r="J81" s="19" t="s">
        <v>61</v>
      </c>
      <c r="K81" s="19">
        <v>3</v>
      </c>
      <c r="L81" s="19">
        <v>2</v>
      </c>
      <c r="M81" s="19">
        <v>6</v>
      </c>
      <c r="N81" s="19">
        <v>0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0</v>
      </c>
      <c r="CR81" s="9">
        <f t="shared" si="42"/>
        <v>2</v>
      </c>
      <c r="CS81" s="9">
        <f t="shared" si="43"/>
        <v>13</v>
      </c>
      <c r="CT81" s="9">
        <f t="shared" si="44"/>
        <v>4.0999999999999996</v>
      </c>
      <c r="CU81" s="9">
        <f t="shared" si="45"/>
        <v>6</v>
      </c>
      <c r="CV81" s="9">
        <f t="shared" si="46"/>
        <v>10</v>
      </c>
      <c r="CW81" s="9">
        <f t="shared" si="47"/>
        <v>0</v>
      </c>
      <c r="CX81" s="14">
        <f t="shared" si="48"/>
        <v>12.461538461538462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Diego Perez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0</v>
      </c>
      <c r="CQ82" s="9">
        <f t="shared" si="41"/>
        <v>0</v>
      </c>
      <c r="CR82" s="9">
        <f t="shared" si="42"/>
        <v>0</v>
      </c>
      <c r="CS82" s="9">
        <f t="shared" si="43"/>
        <v>0</v>
      </c>
      <c r="CT82" s="9">
        <f t="shared" si="44"/>
        <v>0</v>
      </c>
      <c r="CU82" s="9">
        <f t="shared" si="45"/>
        <v>0</v>
      </c>
      <c r="CV82" s="9">
        <f t="shared" si="46"/>
        <v>0</v>
      </c>
      <c r="CW82" s="9">
        <f t="shared" si="47"/>
        <v>0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Diego Sanchez</v>
      </c>
      <c r="B83" s="9">
        <f t="shared" si="39"/>
        <v>18</v>
      </c>
      <c r="C83" s="19">
        <v>1</v>
      </c>
      <c r="D83" s="19" t="s">
        <v>61</v>
      </c>
      <c r="E83" s="19">
        <v>1.1000000000000001</v>
      </c>
      <c r="F83" s="19">
        <v>4</v>
      </c>
      <c r="G83" s="19">
        <v>6</v>
      </c>
      <c r="H83" s="19">
        <v>2</v>
      </c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0</v>
      </c>
      <c r="CR83" s="9">
        <f t="shared" si="42"/>
        <v>1</v>
      </c>
      <c r="CS83" s="9">
        <f t="shared" si="43"/>
        <v>4.0000000000000009</v>
      </c>
      <c r="CT83" s="9">
        <f t="shared" si="44"/>
        <v>1.1000000000000001</v>
      </c>
      <c r="CU83" s="9">
        <f t="shared" si="45"/>
        <v>4</v>
      </c>
      <c r="CV83" s="9">
        <f t="shared" si="46"/>
        <v>6</v>
      </c>
      <c r="CW83" s="9">
        <f t="shared" si="47"/>
        <v>2</v>
      </c>
      <c r="CX83" s="14">
        <f t="shared" si="48"/>
        <v>26.999999999999993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Diego Ramirez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61</v>
      </c>
      <c r="K84" s="19">
        <v>2.1</v>
      </c>
      <c r="L84" s="19">
        <v>4</v>
      </c>
      <c r="M84" s="19">
        <v>6</v>
      </c>
      <c r="N84" s="19">
        <v>4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0</v>
      </c>
      <c r="CR84" s="9">
        <f t="shared" si="42"/>
        <v>1</v>
      </c>
      <c r="CS84" s="9">
        <f t="shared" si="43"/>
        <v>7.0000000000000009</v>
      </c>
      <c r="CT84" s="9">
        <f t="shared" si="44"/>
        <v>2.1</v>
      </c>
      <c r="CU84" s="9">
        <f t="shared" si="45"/>
        <v>4</v>
      </c>
      <c r="CV84" s="9">
        <f t="shared" si="46"/>
        <v>6</v>
      </c>
      <c r="CW84" s="9">
        <f t="shared" si="47"/>
        <v>4</v>
      </c>
      <c r="CX84" s="14">
        <f t="shared" si="48"/>
        <v>15.428571428571427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Diego Torres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62</v>
      </c>
      <c r="K85" s="19">
        <v>1.1000000000000001</v>
      </c>
      <c r="L85" s="19">
        <v>4</v>
      </c>
      <c r="M85" s="19">
        <v>2</v>
      </c>
      <c r="N85" s="19">
        <v>5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4.0000000000000009</v>
      </c>
      <c r="CT85" s="9">
        <f t="shared" si="44"/>
        <v>1.1000000000000001</v>
      </c>
      <c r="CU85" s="9">
        <f t="shared" si="45"/>
        <v>4</v>
      </c>
      <c r="CV85" s="9">
        <f t="shared" si="46"/>
        <v>2</v>
      </c>
      <c r="CW85" s="9">
        <f t="shared" si="47"/>
        <v>5</v>
      </c>
      <c r="CX85" s="14">
        <f t="shared" si="48"/>
        <v>26.999999999999993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Diego Flores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1</v>
      </c>
      <c r="J86" s="19" t="s">
        <v>61</v>
      </c>
      <c r="K86" s="19">
        <v>1.2</v>
      </c>
      <c r="L86" s="19">
        <v>4</v>
      </c>
      <c r="M86" s="19">
        <v>1</v>
      </c>
      <c r="N86" s="19">
        <v>4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0</v>
      </c>
      <c r="CR86" s="9">
        <f t="shared" si="42"/>
        <v>1</v>
      </c>
      <c r="CS86" s="9">
        <f t="shared" si="43"/>
        <v>5</v>
      </c>
      <c r="CT86" s="9">
        <f t="shared" si="44"/>
        <v>1.2</v>
      </c>
      <c r="CU86" s="9">
        <f t="shared" si="45"/>
        <v>4</v>
      </c>
      <c r="CV86" s="9">
        <f t="shared" si="46"/>
        <v>1</v>
      </c>
      <c r="CW86" s="9">
        <f t="shared" si="47"/>
        <v>4</v>
      </c>
      <c r="CX86" s="14">
        <f t="shared" si="48"/>
        <v>21.6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Diego Rivera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Diego Gomez</v>
      </c>
      <c r="B88" s="9">
        <f t="shared" si="39"/>
        <v>23</v>
      </c>
      <c r="C88" s="19">
        <v>1</v>
      </c>
      <c r="D88" s="19" t="s">
        <v>62</v>
      </c>
      <c r="E88" s="19">
        <v>2</v>
      </c>
      <c r="F88" s="19">
        <v>4</v>
      </c>
      <c r="G88" s="19">
        <v>4</v>
      </c>
      <c r="H88" s="19">
        <v>5</v>
      </c>
      <c r="I88" s="19">
        <v>1</v>
      </c>
      <c r="J88" s="19" t="s">
        <v>61</v>
      </c>
      <c r="K88" s="19">
        <v>2.1</v>
      </c>
      <c r="L88" s="19">
        <v>4</v>
      </c>
      <c r="M88" s="19">
        <v>1</v>
      </c>
      <c r="N88" s="19">
        <v>3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2</v>
      </c>
      <c r="CQ88" s="9">
        <f t="shared" si="41"/>
        <v>1</v>
      </c>
      <c r="CR88" s="9">
        <f t="shared" si="42"/>
        <v>1</v>
      </c>
      <c r="CS88" s="9">
        <f t="shared" si="43"/>
        <v>13</v>
      </c>
      <c r="CT88" s="9">
        <f t="shared" si="44"/>
        <v>4.0999999999999996</v>
      </c>
      <c r="CU88" s="9">
        <f t="shared" si="45"/>
        <v>8</v>
      </c>
      <c r="CV88" s="9">
        <f t="shared" si="46"/>
        <v>5</v>
      </c>
      <c r="CW88" s="9">
        <f t="shared" si="47"/>
        <v>8</v>
      </c>
      <c r="CX88" s="14">
        <f t="shared" si="48"/>
        <v>16.615384615384617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Diego Diaz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Diego Reyes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0</v>
      </c>
      <c r="CQ90" s="9">
        <f t="shared" si="41"/>
        <v>0</v>
      </c>
      <c r="CR90" s="9">
        <f t="shared" si="42"/>
        <v>0</v>
      </c>
      <c r="CS90" s="9">
        <f t="shared" si="43"/>
        <v>0</v>
      </c>
      <c r="CT90" s="9">
        <f t="shared" si="44"/>
        <v>0</v>
      </c>
      <c r="CU90" s="9">
        <f t="shared" si="45"/>
        <v>0</v>
      </c>
      <c r="CV90" s="9">
        <f t="shared" si="46"/>
        <v>0</v>
      </c>
      <c r="CW90" s="9">
        <f t="shared" si="47"/>
        <v>0</v>
      </c>
      <c r="CX90" s="14">
        <f t="shared" si="48"/>
        <v>0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22</v>
      </c>
      <c r="CQ91" s="10">
        <f t="shared" si="49"/>
        <v>8</v>
      </c>
      <c r="CR91" s="10">
        <f t="shared" si="49"/>
        <v>14</v>
      </c>
      <c r="CS91" s="10">
        <f t="shared" si="49"/>
        <v>125.00000000000001</v>
      </c>
      <c r="CT91" s="10">
        <f t="shared" si="49"/>
        <v>38.400000000000006</v>
      </c>
      <c r="CU91" s="10">
        <f t="shared" si="49"/>
        <v>62</v>
      </c>
      <c r="CV91" s="10">
        <f t="shared" si="49"/>
        <v>86</v>
      </c>
      <c r="CW91" s="10">
        <f t="shared" si="49"/>
        <v>48</v>
      </c>
      <c r="CX91" s="10">
        <f t="shared" si="49"/>
        <v>248.28049450549446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67</v>
      </c>
      <c r="C96" s="19">
        <v>3</v>
      </c>
      <c r="D96" s="19">
        <v>3</v>
      </c>
    </row>
    <row r="97" spans="1:7" x14ac:dyDescent="0.3">
      <c r="A97" s="9">
        <v>2</v>
      </c>
      <c r="B97" s="19" t="s">
        <v>62</v>
      </c>
      <c r="C97" s="19">
        <v>4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0</v>
      </c>
      <c r="E111" s="10">
        <f>COUNTIF(B96:B110,"E")</f>
        <v>1</v>
      </c>
      <c r="F111" s="10">
        <f>SUM(C96:C110)</f>
        <v>7</v>
      </c>
      <c r="G111" s="10">
        <f>SUM(D96:D110)</f>
        <v>6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225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226</v>
      </c>
      <c r="B8" s="19">
        <v>1</v>
      </c>
      <c r="C8" s="19">
        <v>2</v>
      </c>
      <c r="D8" s="19">
        <v>2</v>
      </c>
      <c r="E8" s="19">
        <v>1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2</v>
      </c>
      <c r="L8" s="19">
        <v>1</v>
      </c>
      <c r="M8" s="19">
        <v>0</v>
      </c>
      <c r="N8" s="19">
        <v>0</v>
      </c>
      <c r="O8" s="19">
        <v>1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5</v>
      </c>
      <c r="S8" s="9"/>
      <c r="T8" s="19">
        <v>3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1</v>
      </c>
      <c r="AC8" s="19">
        <v>1</v>
      </c>
      <c r="AD8" s="19">
        <v>0</v>
      </c>
      <c r="AE8" s="19">
        <v>1</v>
      </c>
      <c r="AF8" s="19">
        <v>1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227</v>
      </c>
      <c r="B9" s="19">
        <v>2</v>
      </c>
      <c r="C9" s="19">
        <v>3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1</v>
      </c>
      <c r="J9" s="19">
        <v>2</v>
      </c>
      <c r="K9" s="19">
        <v>1</v>
      </c>
      <c r="L9" s="19">
        <v>1</v>
      </c>
      <c r="M9" s="19">
        <v>1</v>
      </c>
      <c r="N9" s="19">
        <v>0</v>
      </c>
      <c r="O9" s="19">
        <v>1</v>
      </c>
      <c r="P9" s="19">
        <v>0</v>
      </c>
      <c r="Q9" s="9">
        <f t="shared" si="0"/>
        <v>0</v>
      </c>
      <c r="R9" s="9">
        <f t="shared" si="1"/>
        <v>6</v>
      </c>
      <c r="S9" s="9"/>
      <c r="T9" s="19">
        <v>2</v>
      </c>
      <c r="U9" s="19">
        <v>2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1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9">
        <f t="shared" si="2"/>
        <v>0</v>
      </c>
      <c r="AI9" s="9">
        <f t="shared" si="3"/>
        <v>3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228</v>
      </c>
      <c r="B10" s="19">
        <v>3</v>
      </c>
      <c r="C10" s="19">
        <v>5</v>
      </c>
      <c r="D10" s="19">
        <v>4</v>
      </c>
      <c r="E10" s="19">
        <v>5</v>
      </c>
      <c r="F10" s="19">
        <v>0</v>
      </c>
      <c r="G10" s="19">
        <v>0</v>
      </c>
      <c r="H10" s="19">
        <v>0</v>
      </c>
      <c r="I10" s="19">
        <v>4</v>
      </c>
      <c r="J10" s="19">
        <v>0</v>
      </c>
      <c r="K10" s="19">
        <v>1</v>
      </c>
      <c r="L10" s="19">
        <v>1</v>
      </c>
      <c r="M10" s="19">
        <v>0</v>
      </c>
      <c r="N10" s="19">
        <v>0</v>
      </c>
      <c r="O10" s="19">
        <v>0</v>
      </c>
      <c r="P10" s="19">
        <v>0</v>
      </c>
      <c r="Q10" s="9">
        <f t="shared" si="0"/>
        <v>5</v>
      </c>
      <c r="R10" s="9">
        <f t="shared" si="1"/>
        <v>6</v>
      </c>
      <c r="S10" s="9"/>
      <c r="T10" s="19">
        <v>5</v>
      </c>
      <c r="U10" s="19">
        <v>5</v>
      </c>
      <c r="V10" s="19">
        <v>4</v>
      </c>
      <c r="W10" s="19">
        <v>0</v>
      </c>
      <c r="X10" s="19">
        <v>0</v>
      </c>
      <c r="Y10" s="19">
        <v>1</v>
      </c>
      <c r="Z10" s="19">
        <v>1</v>
      </c>
      <c r="AA10" s="19">
        <v>2</v>
      </c>
      <c r="AB10" s="19">
        <v>0</v>
      </c>
      <c r="AC10" s="19">
        <v>1</v>
      </c>
      <c r="AD10" s="19">
        <v>0</v>
      </c>
      <c r="AE10" s="19">
        <v>0</v>
      </c>
      <c r="AF10" s="19">
        <v>0</v>
      </c>
      <c r="AG10" s="19">
        <v>0</v>
      </c>
      <c r="AH10" s="9">
        <f t="shared" si="2"/>
        <v>7</v>
      </c>
      <c r="AI10" s="9">
        <f t="shared" si="3"/>
        <v>5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229</v>
      </c>
      <c r="B11" s="19">
        <v>4</v>
      </c>
      <c r="C11" s="19">
        <v>5</v>
      </c>
      <c r="D11" s="19">
        <v>1</v>
      </c>
      <c r="E11" s="19">
        <v>3</v>
      </c>
      <c r="F11" s="19">
        <v>0</v>
      </c>
      <c r="G11" s="19">
        <v>0</v>
      </c>
      <c r="H11" s="19">
        <v>0</v>
      </c>
      <c r="I11" s="19">
        <v>2</v>
      </c>
      <c r="J11" s="19">
        <v>1</v>
      </c>
      <c r="K11" s="19">
        <v>2</v>
      </c>
      <c r="L11" s="19">
        <v>0</v>
      </c>
      <c r="M11" s="19">
        <v>0</v>
      </c>
      <c r="N11" s="19">
        <v>1</v>
      </c>
      <c r="O11" s="19">
        <v>1</v>
      </c>
      <c r="P11" s="19">
        <v>0</v>
      </c>
      <c r="Q11" s="9">
        <f t="shared" si="0"/>
        <v>3</v>
      </c>
      <c r="R11" s="9">
        <f t="shared" si="1"/>
        <v>9</v>
      </c>
      <c r="S11" s="9"/>
      <c r="T11" s="19">
        <v>2</v>
      </c>
      <c r="U11" s="19">
        <v>1</v>
      </c>
      <c r="V11" s="19">
        <v>0</v>
      </c>
      <c r="W11" s="19">
        <v>0</v>
      </c>
      <c r="X11" s="19">
        <v>0</v>
      </c>
      <c r="Y11" s="19">
        <v>0</v>
      </c>
      <c r="Z11" s="19">
        <v>1</v>
      </c>
      <c r="AA11" s="19">
        <v>1</v>
      </c>
      <c r="AB11" s="19">
        <v>0</v>
      </c>
      <c r="AC11" s="19">
        <v>0</v>
      </c>
      <c r="AD11" s="19">
        <v>0</v>
      </c>
      <c r="AE11" s="19">
        <v>1</v>
      </c>
      <c r="AF11" s="19">
        <v>1</v>
      </c>
      <c r="AG11" s="19">
        <v>0</v>
      </c>
      <c r="AH11" s="9">
        <f t="shared" si="2"/>
        <v>0</v>
      </c>
      <c r="AI11" s="9">
        <f t="shared" si="3"/>
        <v>4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230</v>
      </c>
      <c r="B12" s="19">
        <v>5</v>
      </c>
      <c r="C12" s="19">
        <v>4</v>
      </c>
      <c r="D12" s="19">
        <v>0</v>
      </c>
      <c r="E12" s="19">
        <v>1</v>
      </c>
      <c r="F12" s="19">
        <v>0</v>
      </c>
      <c r="G12" s="19">
        <v>0</v>
      </c>
      <c r="H12" s="19">
        <v>0</v>
      </c>
      <c r="I12" s="19">
        <v>2</v>
      </c>
      <c r="J12" s="19">
        <v>2</v>
      </c>
      <c r="K12" s="19">
        <v>1</v>
      </c>
      <c r="L12" s="19">
        <v>0</v>
      </c>
      <c r="M12" s="19">
        <v>1</v>
      </c>
      <c r="N12" s="19">
        <v>1</v>
      </c>
      <c r="O12" s="19">
        <v>1</v>
      </c>
      <c r="P12" s="19">
        <v>0</v>
      </c>
      <c r="Q12" s="9">
        <f t="shared" si="0"/>
        <v>1</v>
      </c>
      <c r="R12" s="9">
        <f t="shared" si="1"/>
        <v>8</v>
      </c>
      <c r="S12" s="9"/>
      <c r="T12" s="19">
        <v>5</v>
      </c>
      <c r="U12" s="19">
        <v>0</v>
      </c>
      <c r="V12" s="19">
        <v>3</v>
      </c>
      <c r="W12" s="19">
        <v>0</v>
      </c>
      <c r="X12" s="19">
        <v>0</v>
      </c>
      <c r="Y12" s="19">
        <v>0</v>
      </c>
      <c r="Z12" s="19">
        <v>3</v>
      </c>
      <c r="AA12" s="19">
        <v>2</v>
      </c>
      <c r="AB12" s="19">
        <v>1</v>
      </c>
      <c r="AC12" s="19">
        <v>0</v>
      </c>
      <c r="AD12" s="19">
        <v>1</v>
      </c>
      <c r="AE12" s="19">
        <v>0</v>
      </c>
      <c r="AF12" s="19">
        <v>0</v>
      </c>
      <c r="AG12" s="19">
        <v>0</v>
      </c>
      <c r="AH12" s="9">
        <f t="shared" si="2"/>
        <v>3</v>
      </c>
      <c r="AI12" s="9">
        <f t="shared" si="3"/>
        <v>7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231</v>
      </c>
      <c r="B13" s="19">
        <v>6</v>
      </c>
      <c r="C13" s="19">
        <v>5</v>
      </c>
      <c r="D13" s="19">
        <v>1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2</v>
      </c>
      <c r="K13" s="19">
        <v>2</v>
      </c>
      <c r="L13" s="19">
        <v>1</v>
      </c>
      <c r="M13" s="19">
        <v>1</v>
      </c>
      <c r="N13" s="19">
        <v>0</v>
      </c>
      <c r="O13" s="19">
        <v>0</v>
      </c>
      <c r="P13" s="19">
        <v>0</v>
      </c>
      <c r="Q13" s="9">
        <f t="shared" si="0"/>
        <v>0</v>
      </c>
      <c r="R13" s="9">
        <f t="shared" si="1"/>
        <v>8</v>
      </c>
      <c r="S13" s="9"/>
      <c r="T13" s="19">
        <v>5</v>
      </c>
      <c r="U13" s="19">
        <v>2</v>
      </c>
      <c r="V13" s="19">
        <v>1</v>
      </c>
      <c r="W13" s="19">
        <v>0</v>
      </c>
      <c r="X13" s="19">
        <v>0</v>
      </c>
      <c r="Y13" s="19">
        <v>0</v>
      </c>
      <c r="Z13" s="19">
        <v>0</v>
      </c>
      <c r="AA13" s="19">
        <v>1</v>
      </c>
      <c r="AB13" s="19">
        <v>1</v>
      </c>
      <c r="AC13" s="19">
        <v>0</v>
      </c>
      <c r="AD13" s="19">
        <v>1</v>
      </c>
      <c r="AE13" s="19">
        <v>1</v>
      </c>
      <c r="AF13" s="19">
        <v>0</v>
      </c>
      <c r="AG13" s="19">
        <v>0</v>
      </c>
      <c r="AH13" s="9">
        <f t="shared" si="2"/>
        <v>1</v>
      </c>
      <c r="AI13" s="9">
        <f t="shared" si="3"/>
        <v>8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232</v>
      </c>
      <c r="B14" s="19">
        <v>7</v>
      </c>
      <c r="C14" s="19">
        <v>4</v>
      </c>
      <c r="D14" s="19">
        <v>4</v>
      </c>
      <c r="E14" s="19">
        <v>2</v>
      </c>
      <c r="F14" s="19">
        <v>0</v>
      </c>
      <c r="G14" s="19">
        <v>0</v>
      </c>
      <c r="H14" s="19">
        <v>0</v>
      </c>
      <c r="I14" s="19">
        <v>3</v>
      </c>
      <c r="J14" s="19">
        <v>2</v>
      </c>
      <c r="K14" s="19">
        <v>0</v>
      </c>
      <c r="L14" s="19">
        <v>1</v>
      </c>
      <c r="M14" s="19">
        <v>1</v>
      </c>
      <c r="N14" s="19">
        <v>1</v>
      </c>
      <c r="O14" s="19">
        <v>0</v>
      </c>
      <c r="P14" s="19">
        <v>0</v>
      </c>
      <c r="Q14" s="9">
        <f t="shared" si="0"/>
        <v>2</v>
      </c>
      <c r="R14" s="9">
        <f t="shared" si="1"/>
        <v>6</v>
      </c>
      <c r="S14" s="9"/>
      <c r="T14" s="19">
        <v>3</v>
      </c>
      <c r="U14" s="19">
        <v>3</v>
      </c>
      <c r="V14" s="19">
        <v>1</v>
      </c>
      <c r="W14" s="19">
        <v>0</v>
      </c>
      <c r="X14" s="19">
        <v>0</v>
      </c>
      <c r="Y14" s="19">
        <v>0</v>
      </c>
      <c r="Z14" s="19">
        <v>2</v>
      </c>
      <c r="AA14" s="19">
        <v>2</v>
      </c>
      <c r="AB14" s="19">
        <v>1</v>
      </c>
      <c r="AC14" s="19">
        <v>0</v>
      </c>
      <c r="AD14" s="19">
        <v>1</v>
      </c>
      <c r="AE14" s="19">
        <v>0</v>
      </c>
      <c r="AF14" s="19">
        <v>0</v>
      </c>
      <c r="AG14" s="19">
        <v>0</v>
      </c>
      <c r="AH14" s="9">
        <f t="shared" si="2"/>
        <v>1</v>
      </c>
      <c r="AI14" s="9">
        <f t="shared" si="3"/>
        <v>5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233</v>
      </c>
      <c r="B15" s="19">
        <v>8</v>
      </c>
      <c r="C15" s="19">
        <v>2</v>
      </c>
      <c r="D15" s="19">
        <v>2</v>
      </c>
      <c r="E15" s="19">
        <v>1</v>
      </c>
      <c r="F15" s="19">
        <v>0</v>
      </c>
      <c r="G15" s="19">
        <v>0</v>
      </c>
      <c r="H15" s="19">
        <v>0</v>
      </c>
      <c r="I15" s="19">
        <v>2</v>
      </c>
      <c r="J15" s="19">
        <v>1</v>
      </c>
      <c r="K15" s="19">
        <v>1</v>
      </c>
      <c r="L15" s="19">
        <v>1</v>
      </c>
      <c r="M15" s="19">
        <v>0</v>
      </c>
      <c r="N15" s="19">
        <v>1</v>
      </c>
      <c r="O15" s="19">
        <v>1</v>
      </c>
      <c r="P15" s="19">
        <v>0</v>
      </c>
      <c r="Q15" s="9">
        <f t="shared" si="0"/>
        <v>1</v>
      </c>
      <c r="R15" s="9">
        <f t="shared" si="1"/>
        <v>5</v>
      </c>
      <c r="S15" s="9"/>
      <c r="T15" s="19">
        <v>3</v>
      </c>
      <c r="U15" s="19">
        <v>1</v>
      </c>
      <c r="V15" s="19">
        <v>1</v>
      </c>
      <c r="W15" s="19">
        <v>0</v>
      </c>
      <c r="X15" s="19">
        <v>0</v>
      </c>
      <c r="Y15" s="19">
        <v>0</v>
      </c>
      <c r="Z15" s="19">
        <v>0</v>
      </c>
      <c r="AA15" s="19">
        <v>2</v>
      </c>
      <c r="AB15" s="19">
        <v>0</v>
      </c>
      <c r="AC15" s="19">
        <v>1</v>
      </c>
      <c r="AD15" s="19">
        <v>0</v>
      </c>
      <c r="AE15" s="19">
        <v>1</v>
      </c>
      <c r="AF15" s="19">
        <v>1</v>
      </c>
      <c r="AG15" s="19">
        <v>0</v>
      </c>
      <c r="AH15" s="9">
        <f t="shared" si="2"/>
        <v>1</v>
      </c>
      <c r="AI15" s="9">
        <f t="shared" si="3"/>
        <v>5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234</v>
      </c>
      <c r="B16" s="19">
        <v>9</v>
      </c>
      <c r="C16" s="19">
        <v>3</v>
      </c>
      <c r="D16" s="19">
        <v>3</v>
      </c>
      <c r="E16" s="19">
        <v>2</v>
      </c>
      <c r="F16" s="19">
        <v>0</v>
      </c>
      <c r="G16" s="19">
        <v>0</v>
      </c>
      <c r="H16" s="19">
        <v>0</v>
      </c>
      <c r="I16" s="19">
        <v>2</v>
      </c>
      <c r="J16" s="19">
        <v>2</v>
      </c>
      <c r="K16" s="19">
        <v>1</v>
      </c>
      <c r="L16" s="19">
        <v>1</v>
      </c>
      <c r="M16" s="19">
        <v>0</v>
      </c>
      <c r="N16" s="19">
        <v>0</v>
      </c>
      <c r="O16" s="19">
        <v>0</v>
      </c>
      <c r="P16" s="19">
        <v>0</v>
      </c>
      <c r="Q16" s="9">
        <f t="shared" si="0"/>
        <v>2</v>
      </c>
      <c r="R16" s="9">
        <f t="shared" si="1"/>
        <v>4</v>
      </c>
      <c r="S16" s="9"/>
      <c r="T16" s="19">
        <v>3</v>
      </c>
      <c r="U16" s="19">
        <v>0</v>
      </c>
      <c r="V16" s="19">
        <v>1</v>
      </c>
      <c r="W16" s="19">
        <v>0</v>
      </c>
      <c r="X16" s="19">
        <v>0</v>
      </c>
      <c r="Y16" s="19">
        <v>0</v>
      </c>
      <c r="Z16" s="19">
        <v>1</v>
      </c>
      <c r="AA16" s="19">
        <v>1</v>
      </c>
      <c r="AB16" s="19">
        <v>2</v>
      </c>
      <c r="AC16" s="19">
        <v>1</v>
      </c>
      <c r="AD16" s="19">
        <v>1</v>
      </c>
      <c r="AE16" s="19">
        <v>0</v>
      </c>
      <c r="AF16" s="19">
        <v>1</v>
      </c>
      <c r="AG16" s="19">
        <v>0</v>
      </c>
      <c r="AH16" s="9">
        <f t="shared" si="2"/>
        <v>1</v>
      </c>
      <c r="AI16" s="9">
        <f t="shared" si="3"/>
        <v>7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235</v>
      </c>
      <c r="B17" s="19">
        <v>10</v>
      </c>
      <c r="C17" s="19">
        <v>4</v>
      </c>
      <c r="D17" s="19">
        <v>1</v>
      </c>
      <c r="E17" s="19">
        <v>2</v>
      </c>
      <c r="F17" s="19">
        <v>1</v>
      </c>
      <c r="G17" s="19">
        <v>0</v>
      </c>
      <c r="H17" s="19">
        <v>1</v>
      </c>
      <c r="I17" s="19">
        <v>2</v>
      </c>
      <c r="J17" s="19">
        <v>2</v>
      </c>
      <c r="K17" s="19">
        <v>2</v>
      </c>
      <c r="L17" s="19">
        <v>0</v>
      </c>
      <c r="M17" s="19">
        <v>1</v>
      </c>
      <c r="N17" s="19">
        <v>0</v>
      </c>
      <c r="O17" s="19">
        <v>0</v>
      </c>
      <c r="P17" s="19">
        <v>0</v>
      </c>
      <c r="Q17" s="9">
        <f t="shared" si="0"/>
        <v>6</v>
      </c>
      <c r="R17" s="9">
        <f t="shared" si="1"/>
        <v>7</v>
      </c>
      <c r="S17" s="9"/>
      <c r="T17" s="19">
        <v>2</v>
      </c>
      <c r="U17" s="19">
        <v>1</v>
      </c>
      <c r="V17" s="19">
        <v>1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2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9">
        <f t="shared" si="2"/>
        <v>1</v>
      </c>
      <c r="AI17" s="9">
        <f t="shared" si="3"/>
        <v>4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236</v>
      </c>
      <c r="B18" s="19">
        <v>11</v>
      </c>
      <c r="C18" s="19">
        <v>5</v>
      </c>
      <c r="D18" s="19">
        <v>1</v>
      </c>
      <c r="E18" s="19">
        <v>1</v>
      </c>
      <c r="F18" s="19">
        <v>0</v>
      </c>
      <c r="G18" s="19">
        <v>0</v>
      </c>
      <c r="H18" s="19">
        <v>0</v>
      </c>
      <c r="I18" s="19">
        <v>0</v>
      </c>
      <c r="J18" s="19">
        <v>2</v>
      </c>
      <c r="K18" s="19">
        <v>0</v>
      </c>
      <c r="L18" s="19">
        <v>0</v>
      </c>
      <c r="M18" s="19">
        <v>1</v>
      </c>
      <c r="N18" s="19">
        <v>1</v>
      </c>
      <c r="O18" s="19">
        <v>1</v>
      </c>
      <c r="P18" s="19">
        <v>0</v>
      </c>
      <c r="Q18" s="9">
        <f t="shared" si="0"/>
        <v>1</v>
      </c>
      <c r="R18" s="9">
        <f t="shared" si="1"/>
        <v>8</v>
      </c>
      <c r="S18" s="9"/>
      <c r="T18" s="19">
        <v>2</v>
      </c>
      <c r="U18" s="19">
        <v>1</v>
      </c>
      <c r="V18" s="19">
        <v>1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1</v>
      </c>
      <c r="AF18" s="19">
        <v>1</v>
      </c>
      <c r="AG18" s="19">
        <v>0</v>
      </c>
      <c r="AH18" s="9">
        <f t="shared" si="2"/>
        <v>1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237</v>
      </c>
      <c r="B19" s="19">
        <v>12</v>
      </c>
      <c r="C19" s="19">
        <v>2</v>
      </c>
      <c r="D19" s="19">
        <v>0</v>
      </c>
      <c r="E19" s="19">
        <v>2</v>
      </c>
      <c r="F19" s="19">
        <v>0</v>
      </c>
      <c r="G19" s="19">
        <v>0</v>
      </c>
      <c r="H19" s="19">
        <v>0</v>
      </c>
      <c r="I19" s="19">
        <v>1</v>
      </c>
      <c r="J19" s="19">
        <v>2</v>
      </c>
      <c r="K19" s="19">
        <v>1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9">
        <f t="shared" si="0"/>
        <v>2</v>
      </c>
      <c r="R19" s="9">
        <f t="shared" si="1"/>
        <v>3</v>
      </c>
      <c r="S19" s="9"/>
      <c r="T19" s="19">
        <v>5</v>
      </c>
      <c r="U19" s="19">
        <v>5</v>
      </c>
      <c r="V19" s="19">
        <v>4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1</v>
      </c>
      <c r="AD19" s="19">
        <v>1</v>
      </c>
      <c r="AE19" s="19">
        <v>1</v>
      </c>
      <c r="AF19" s="19">
        <v>1</v>
      </c>
      <c r="AG19" s="19">
        <v>0</v>
      </c>
      <c r="AH19" s="9">
        <f t="shared" si="2"/>
        <v>4</v>
      </c>
      <c r="AI19" s="9">
        <f t="shared" si="3"/>
        <v>8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238</v>
      </c>
      <c r="B20" s="19">
        <v>13</v>
      </c>
      <c r="C20" s="19">
        <v>3</v>
      </c>
      <c r="D20" s="19">
        <v>1</v>
      </c>
      <c r="E20" s="19">
        <v>3</v>
      </c>
      <c r="F20" s="19">
        <v>0</v>
      </c>
      <c r="G20" s="19">
        <v>0</v>
      </c>
      <c r="H20" s="19">
        <v>0</v>
      </c>
      <c r="I20" s="19">
        <v>4</v>
      </c>
      <c r="J20" s="19">
        <v>2</v>
      </c>
      <c r="K20" s="19">
        <v>1</v>
      </c>
      <c r="L20" s="19">
        <v>1</v>
      </c>
      <c r="M20" s="19">
        <v>1</v>
      </c>
      <c r="N20" s="19">
        <v>1</v>
      </c>
      <c r="O20" s="19">
        <v>1</v>
      </c>
      <c r="P20" s="19">
        <v>0</v>
      </c>
      <c r="Q20" s="9">
        <f t="shared" si="0"/>
        <v>3</v>
      </c>
      <c r="R20" s="9">
        <f t="shared" si="1"/>
        <v>7</v>
      </c>
      <c r="S20" s="9"/>
      <c r="T20" s="19">
        <v>3</v>
      </c>
      <c r="U20" s="19">
        <v>2</v>
      </c>
      <c r="V20" s="19">
        <v>2</v>
      </c>
      <c r="W20" s="19">
        <v>0</v>
      </c>
      <c r="X20" s="19">
        <v>1</v>
      </c>
      <c r="Y20" s="19">
        <v>0</v>
      </c>
      <c r="Z20" s="19">
        <v>2</v>
      </c>
      <c r="AA20" s="19">
        <v>1</v>
      </c>
      <c r="AB20" s="19">
        <v>0</v>
      </c>
      <c r="AC20" s="19">
        <v>0</v>
      </c>
      <c r="AD20" s="19">
        <v>0</v>
      </c>
      <c r="AE20" s="19">
        <v>1</v>
      </c>
      <c r="AF20" s="19">
        <v>1</v>
      </c>
      <c r="AG20" s="19">
        <v>0</v>
      </c>
      <c r="AH20" s="9">
        <f t="shared" si="2"/>
        <v>4</v>
      </c>
      <c r="AI20" s="9">
        <f t="shared" si="3"/>
        <v>5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239</v>
      </c>
      <c r="B21" s="19">
        <v>14</v>
      </c>
      <c r="C21" s="19">
        <v>5</v>
      </c>
      <c r="D21" s="19">
        <v>0</v>
      </c>
      <c r="E21" s="19">
        <v>3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2</v>
      </c>
      <c r="L21" s="19">
        <v>0</v>
      </c>
      <c r="M21" s="19">
        <v>1</v>
      </c>
      <c r="N21" s="19">
        <v>0</v>
      </c>
      <c r="O21" s="19">
        <v>0</v>
      </c>
      <c r="P21" s="19">
        <v>0</v>
      </c>
      <c r="Q21" s="9">
        <f t="shared" si="0"/>
        <v>3</v>
      </c>
      <c r="R21" s="9">
        <f t="shared" si="1"/>
        <v>8</v>
      </c>
      <c r="S21" s="9"/>
      <c r="T21" s="19">
        <v>3</v>
      </c>
      <c r="U21" s="19">
        <v>1</v>
      </c>
      <c r="V21" s="19">
        <v>3</v>
      </c>
      <c r="W21" s="19">
        <v>0</v>
      </c>
      <c r="X21" s="19">
        <v>0</v>
      </c>
      <c r="Y21" s="19">
        <v>0</v>
      </c>
      <c r="Z21" s="19">
        <v>1</v>
      </c>
      <c r="AA21" s="19">
        <v>1</v>
      </c>
      <c r="AB21" s="19">
        <v>1</v>
      </c>
      <c r="AC21" s="19">
        <v>1</v>
      </c>
      <c r="AD21" s="19">
        <v>1</v>
      </c>
      <c r="AE21" s="19">
        <v>1</v>
      </c>
      <c r="AF21" s="19">
        <v>1</v>
      </c>
      <c r="AG21" s="19">
        <v>0</v>
      </c>
      <c r="AH21" s="9">
        <f t="shared" si="2"/>
        <v>3</v>
      </c>
      <c r="AI21" s="9">
        <f t="shared" si="3"/>
        <v>7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240</v>
      </c>
      <c r="B22" s="19">
        <v>15</v>
      </c>
      <c r="C22" s="19">
        <v>3</v>
      </c>
      <c r="D22" s="19">
        <v>0</v>
      </c>
      <c r="E22" s="19">
        <v>1</v>
      </c>
      <c r="F22" s="19">
        <v>0</v>
      </c>
      <c r="G22" s="19">
        <v>0</v>
      </c>
      <c r="H22" s="19">
        <v>0</v>
      </c>
      <c r="I22" s="19">
        <v>1</v>
      </c>
      <c r="J22" s="19">
        <v>1</v>
      </c>
      <c r="K22" s="19">
        <v>0</v>
      </c>
      <c r="L22" s="19">
        <v>1</v>
      </c>
      <c r="M22" s="19">
        <v>1</v>
      </c>
      <c r="N22" s="19">
        <v>0</v>
      </c>
      <c r="O22" s="19">
        <v>1</v>
      </c>
      <c r="P22" s="19">
        <v>0</v>
      </c>
      <c r="Q22" s="9">
        <f t="shared" si="0"/>
        <v>1</v>
      </c>
      <c r="R22" s="9">
        <f t="shared" si="1"/>
        <v>5</v>
      </c>
      <c r="S22" s="9"/>
      <c r="T22" s="19">
        <v>3</v>
      </c>
      <c r="U22" s="19">
        <v>2</v>
      </c>
      <c r="V22" s="19">
        <v>1</v>
      </c>
      <c r="W22" s="19">
        <v>0</v>
      </c>
      <c r="X22" s="19">
        <v>0</v>
      </c>
      <c r="Y22" s="19">
        <v>0</v>
      </c>
      <c r="Z22" s="19">
        <v>1</v>
      </c>
      <c r="AA22" s="19">
        <v>0</v>
      </c>
      <c r="AB22" s="19">
        <v>1</v>
      </c>
      <c r="AC22" s="19">
        <v>0</v>
      </c>
      <c r="AD22" s="19">
        <v>0</v>
      </c>
      <c r="AE22" s="19">
        <v>1</v>
      </c>
      <c r="AF22" s="19">
        <v>1</v>
      </c>
      <c r="AG22" s="19">
        <v>0</v>
      </c>
      <c r="AH22" s="9">
        <f t="shared" si="2"/>
        <v>1</v>
      </c>
      <c r="AI22" s="9">
        <f t="shared" si="3"/>
        <v>6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241</v>
      </c>
      <c r="B23" s="19">
        <v>16</v>
      </c>
      <c r="C23" s="19">
        <v>4</v>
      </c>
      <c r="D23" s="19">
        <v>4</v>
      </c>
      <c r="E23" s="19">
        <v>2</v>
      </c>
      <c r="F23" s="19">
        <v>0</v>
      </c>
      <c r="G23" s="19">
        <v>0</v>
      </c>
      <c r="H23" s="19">
        <v>0</v>
      </c>
      <c r="I23" s="19">
        <v>2</v>
      </c>
      <c r="J23" s="19">
        <v>2</v>
      </c>
      <c r="K23" s="19">
        <v>0</v>
      </c>
      <c r="L23" s="19">
        <v>1</v>
      </c>
      <c r="M23" s="19">
        <v>1</v>
      </c>
      <c r="N23" s="19">
        <v>0</v>
      </c>
      <c r="O23" s="19">
        <v>1</v>
      </c>
      <c r="P23" s="19">
        <v>0</v>
      </c>
      <c r="Q23" s="9">
        <f t="shared" si="0"/>
        <v>2</v>
      </c>
      <c r="R23" s="9">
        <f t="shared" si="1"/>
        <v>6</v>
      </c>
      <c r="S23" s="9"/>
      <c r="T23" s="19">
        <v>2</v>
      </c>
      <c r="U23" s="19">
        <v>2</v>
      </c>
      <c r="V23" s="19">
        <v>2</v>
      </c>
      <c r="W23" s="19">
        <v>0</v>
      </c>
      <c r="X23" s="19">
        <v>0</v>
      </c>
      <c r="Y23" s="19">
        <v>0</v>
      </c>
      <c r="Z23" s="19">
        <v>1</v>
      </c>
      <c r="AA23" s="19">
        <v>1</v>
      </c>
      <c r="AB23" s="19">
        <v>0</v>
      </c>
      <c r="AC23" s="19">
        <v>1</v>
      </c>
      <c r="AD23" s="19">
        <v>0</v>
      </c>
      <c r="AE23" s="19">
        <v>0</v>
      </c>
      <c r="AF23" s="19">
        <v>0</v>
      </c>
      <c r="AG23" s="19">
        <v>0</v>
      </c>
      <c r="AH23" s="9">
        <f t="shared" si="2"/>
        <v>2</v>
      </c>
      <c r="AI23" s="9">
        <f t="shared" si="3"/>
        <v>2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242</v>
      </c>
      <c r="B24" s="19">
        <v>17</v>
      </c>
      <c r="C24" s="19">
        <v>4</v>
      </c>
      <c r="D24" s="19">
        <v>1</v>
      </c>
      <c r="E24" s="19">
        <v>1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1</v>
      </c>
      <c r="L24" s="19">
        <v>1</v>
      </c>
      <c r="M24" s="19">
        <v>1</v>
      </c>
      <c r="N24" s="19">
        <v>0</v>
      </c>
      <c r="O24" s="19">
        <v>1</v>
      </c>
      <c r="P24" s="19">
        <v>0</v>
      </c>
      <c r="Q24" s="9">
        <f t="shared" si="0"/>
        <v>1</v>
      </c>
      <c r="R24" s="9">
        <f t="shared" si="1"/>
        <v>7</v>
      </c>
      <c r="S24" s="9"/>
      <c r="T24" s="19">
        <v>2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1</v>
      </c>
      <c r="AA24" s="19">
        <v>0</v>
      </c>
      <c r="AB24" s="19">
        <v>2</v>
      </c>
      <c r="AC24" s="19">
        <v>0</v>
      </c>
      <c r="AD24" s="19">
        <v>1</v>
      </c>
      <c r="AE24" s="19">
        <v>1</v>
      </c>
      <c r="AF24" s="19">
        <v>1</v>
      </c>
      <c r="AG24" s="19">
        <v>0</v>
      </c>
      <c r="AH24" s="9">
        <f t="shared" si="2"/>
        <v>0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243</v>
      </c>
      <c r="B25" s="19">
        <v>18</v>
      </c>
      <c r="C25" s="19">
        <v>2</v>
      </c>
      <c r="D25" s="19">
        <v>1</v>
      </c>
      <c r="E25" s="19">
        <v>1</v>
      </c>
      <c r="F25" s="19">
        <v>0</v>
      </c>
      <c r="G25" s="19">
        <v>0</v>
      </c>
      <c r="H25" s="19">
        <v>0</v>
      </c>
      <c r="I25" s="19">
        <v>2</v>
      </c>
      <c r="J25" s="19">
        <v>2</v>
      </c>
      <c r="K25" s="19">
        <v>2</v>
      </c>
      <c r="L25" s="19">
        <v>0</v>
      </c>
      <c r="M25" s="19">
        <v>1</v>
      </c>
      <c r="N25" s="19">
        <v>1</v>
      </c>
      <c r="O25" s="19">
        <v>0</v>
      </c>
      <c r="P25" s="19">
        <v>0</v>
      </c>
      <c r="Q25" s="9">
        <f t="shared" si="0"/>
        <v>1</v>
      </c>
      <c r="R25" s="9">
        <f t="shared" si="1"/>
        <v>6</v>
      </c>
      <c r="S25" s="9"/>
      <c r="T25" s="19">
        <v>3</v>
      </c>
      <c r="U25" s="19">
        <v>2</v>
      </c>
      <c r="V25" s="19">
        <v>1</v>
      </c>
      <c r="W25" s="19">
        <v>0</v>
      </c>
      <c r="X25" s="19">
        <v>0</v>
      </c>
      <c r="Y25" s="19">
        <v>0</v>
      </c>
      <c r="Z25" s="19">
        <v>2</v>
      </c>
      <c r="AA25" s="19">
        <v>0</v>
      </c>
      <c r="AB25" s="19">
        <v>2</v>
      </c>
      <c r="AC25" s="19">
        <v>1</v>
      </c>
      <c r="AD25" s="19">
        <v>1</v>
      </c>
      <c r="AE25" s="19">
        <v>1</v>
      </c>
      <c r="AF25" s="19">
        <v>1</v>
      </c>
      <c r="AG25" s="19">
        <v>0</v>
      </c>
      <c r="AH25" s="9">
        <f t="shared" si="2"/>
        <v>1</v>
      </c>
      <c r="AI25" s="9">
        <f t="shared" si="3"/>
        <v>8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244</v>
      </c>
      <c r="B26" s="19">
        <v>19</v>
      </c>
      <c r="C26" s="19">
        <v>5</v>
      </c>
      <c r="D26" s="19">
        <v>3</v>
      </c>
      <c r="E26" s="19">
        <v>3</v>
      </c>
      <c r="F26" s="19">
        <v>0</v>
      </c>
      <c r="G26" s="19">
        <v>0</v>
      </c>
      <c r="H26" s="19">
        <v>0</v>
      </c>
      <c r="I26" s="19">
        <v>0</v>
      </c>
      <c r="J26" s="19">
        <v>2</v>
      </c>
      <c r="K26" s="19">
        <v>2</v>
      </c>
      <c r="L26" s="19">
        <v>1</v>
      </c>
      <c r="M26" s="19">
        <v>0</v>
      </c>
      <c r="N26" s="19">
        <v>1</v>
      </c>
      <c r="O26" s="19">
        <v>1</v>
      </c>
      <c r="P26" s="19">
        <v>0</v>
      </c>
      <c r="Q26" s="9">
        <f t="shared" si="0"/>
        <v>3</v>
      </c>
      <c r="R26" s="9">
        <f t="shared" si="1"/>
        <v>9</v>
      </c>
      <c r="S26" s="9"/>
      <c r="T26" s="19">
        <v>3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1</v>
      </c>
      <c r="AA26" s="19">
        <v>0</v>
      </c>
      <c r="AB26" s="19">
        <v>1</v>
      </c>
      <c r="AC26" s="19">
        <v>1</v>
      </c>
      <c r="AD26" s="19">
        <v>0</v>
      </c>
      <c r="AE26" s="19">
        <v>1</v>
      </c>
      <c r="AF26" s="19">
        <v>0</v>
      </c>
      <c r="AG26" s="19">
        <v>0</v>
      </c>
      <c r="AH26" s="9">
        <f t="shared" si="2"/>
        <v>0</v>
      </c>
      <c r="AI26" s="9">
        <f t="shared" si="3"/>
        <v>5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245</v>
      </c>
      <c r="B27" s="19">
        <v>20</v>
      </c>
      <c r="C27" s="19">
        <v>5</v>
      </c>
      <c r="D27" s="19">
        <v>5</v>
      </c>
      <c r="E27" s="19">
        <v>3</v>
      </c>
      <c r="F27" s="19">
        <v>0</v>
      </c>
      <c r="G27" s="19">
        <v>0</v>
      </c>
      <c r="H27" s="19">
        <v>0</v>
      </c>
      <c r="I27" s="19">
        <v>4</v>
      </c>
      <c r="J27" s="19">
        <v>1</v>
      </c>
      <c r="K27" s="19">
        <v>1</v>
      </c>
      <c r="L27" s="19">
        <v>1</v>
      </c>
      <c r="M27" s="19">
        <v>1</v>
      </c>
      <c r="N27" s="19">
        <v>1</v>
      </c>
      <c r="O27" s="19">
        <v>0</v>
      </c>
      <c r="P27" s="19">
        <v>0</v>
      </c>
      <c r="Q27" s="9">
        <f t="shared" si="0"/>
        <v>3</v>
      </c>
      <c r="R27" s="9">
        <f t="shared" si="1"/>
        <v>8</v>
      </c>
      <c r="S27" s="9"/>
      <c r="T27" s="19">
        <v>5</v>
      </c>
      <c r="U27" s="19">
        <v>4</v>
      </c>
      <c r="V27" s="19">
        <v>5</v>
      </c>
      <c r="W27" s="19">
        <v>0</v>
      </c>
      <c r="X27" s="19">
        <v>0</v>
      </c>
      <c r="Y27" s="19">
        <v>1</v>
      </c>
      <c r="Z27" s="19">
        <v>1</v>
      </c>
      <c r="AA27" s="19">
        <v>2</v>
      </c>
      <c r="AB27" s="19">
        <v>0</v>
      </c>
      <c r="AC27" s="19">
        <v>0</v>
      </c>
      <c r="AD27" s="19">
        <v>0</v>
      </c>
      <c r="AE27" s="19">
        <v>1</v>
      </c>
      <c r="AF27" s="19">
        <v>1</v>
      </c>
      <c r="AG27" s="19">
        <v>0</v>
      </c>
      <c r="AH27" s="9">
        <f t="shared" si="2"/>
        <v>8</v>
      </c>
      <c r="AI27" s="9">
        <f t="shared" si="3"/>
        <v>7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246</v>
      </c>
      <c r="B28" s="19">
        <v>21</v>
      </c>
      <c r="C28" s="19">
        <v>4</v>
      </c>
      <c r="D28" s="19">
        <v>0</v>
      </c>
      <c r="E28" s="19">
        <v>4</v>
      </c>
      <c r="F28" s="19">
        <v>1</v>
      </c>
      <c r="G28" s="19">
        <v>0</v>
      </c>
      <c r="H28" s="19">
        <v>0</v>
      </c>
      <c r="I28" s="19">
        <v>2</v>
      </c>
      <c r="J28" s="19">
        <v>0</v>
      </c>
      <c r="K28" s="19">
        <v>0</v>
      </c>
      <c r="L28" s="19">
        <v>1</v>
      </c>
      <c r="M28" s="19">
        <v>0</v>
      </c>
      <c r="N28" s="19">
        <v>1</v>
      </c>
      <c r="O28" s="19">
        <v>0</v>
      </c>
      <c r="P28" s="19">
        <v>0</v>
      </c>
      <c r="Q28" s="9">
        <f t="shared" si="0"/>
        <v>5</v>
      </c>
      <c r="R28" s="9">
        <f t="shared" si="1"/>
        <v>5</v>
      </c>
      <c r="S28" s="9"/>
      <c r="T28" s="19">
        <v>4</v>
      </c>
      <c r="U28" s="19">
        <v>4</v>
      </c>
      <c r="V28" s="19">
        <v>2</v>
      </c>
      <c r="W28" s="19">
        <v>0</v>
      </c>
      <c r="X28" s="19">
        <v>0</v>
      </c>
      <c r="Y28" s="19">
        <v>0</v>
      </c>
      <c r="Z28" s="19">
        <v>2</v>
      </c>
      <c r="AA28" s="19">
        <v>0</v>
      </c>
      <c r="AB28" s="19">
        <v>2</v>
      </c>
      <c r="AC28" s="19">
        <v>0</v>
      </c>
      <c r="AD28" s="19">
        <v>0</v>
      </c>
      <c r="AE28" s="19">
        <v>1</v>
      </c>
      <c r="AF28" s="19">
        <v>0</v>
      </c>
      <c r="AG28" s="19">
        <v>0</v>
      </c>
      <c r="AH28" s="9">
        <f t="shared" si="2"/>
        <v>2</v>
      </c>
      <c r="AI28" s="9">
        <f t="shared" si="3"/>
        <v>7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247</v>
      </c>
      <c r="B29" s="19">
        <v>22</v>
      </c>
      <c r="C29" s="19">
        <v>5</v>
      </c>
      <c r="D29" s="19">
        <v>5</v>
      </c>
      <c r="E29" s="19">
        <v>3</v>
      </c>
      <c r="F29" s="19">
        <v>0</v>
      </c>
      <c r="G29" s="19">
        <v>0</v>
      </c>
      <c r="H29" s="19">
        <v>0</v>
      </c>
      <c r="I29" s="19">
        <v>3</v>
      </c>
      <c r="J29" s="19">
        <v>1</v>
      </c>
      <c r="K29" s="19">
        <v>2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9">
        <f t="shared" si="0"/>
        <v>3</v>
      </c>
      <c r="R29" s="9">
        <f t="shared" si="1"/>
        <v>7</v>
      </c>
      <c r="S29" s="9"/>
      <c r="T29" s="19">
        <v>3</v>
      </c>
      <c r="U29" s="19">
        <v>2</v>
      </c>
      <c r="V29" s="19">
        <v>2</v>
      </c>
      <c r="W29" s="19">
        <v>0</v>
      </c>
      <c r="X29" s="19">
        <v>0</v>
      </c>
      <c r="Y29" s="19">
        <v>0</v>
      </c>
      <c r="Z29" s="19">
        <v>1</v>
      </c>
      <c r="AA29" s="19">
        <v>2</v>
      </c>
      <c r="AB29" s="19">
        <v>0</v>
      </c>
      <c r="AC29" s="19">
        <v>0</v>
      </c>
      <c r="AD29" s="19">
        <v>1</v>
      </c>
      <c r="AE29" s="19">
        <v>0</v>
      </c>
      <c r="AF29" s="19">
        <v>1</v>
      </c>
      <c r="AG29" s="19">
        <v>0</v>
      </c>
      <c r="AH29" s="9">
        <f t="shared" si="2"/>
        <v>2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248</v>
      </c>
      <c r="B30" s="19">
        <v>23</v>
      </c>
      <c r="C30" s="19">
        <v>5</v>
      </c>
      <c r="D30" s="19">
        <v>1</v>
      </c>
      <c r="E30" s="19">
        <v>5</v>
      </c>
      <c r="F30" s="19">
        <v>0</v>
      </c>
      <c r="G30" s="19">
        <v>0</v>
      </c>
      <c r="H30" s="19">
        <v>0</v>
      </c>
      <c r="I30" s="19">
        <v>2</v>
      </c>
      <c r="J30" s="19">
        <v>2</v>
      </c>
      <c r="K30" s="19">
        <v>1</v>
      </c>
      <c r="L30" s="19">
        <v>0</v>
      </c>
      <c r="M30" s="19">
        <v>1</v>
      </c>
      <c r="N30" s="19">
        <v>0</v>
      </c>
      <c r="O30" s="19">
        <v>1</v>
      </c>
      <c r="P30" s="19">
        <v>0</v>
      </c>
      <c r="Q30" s="9">
        <f t="shared" si="0"/>
        <v>5</v>
      </c>
      <c r="R30" s="9">
        <f t="shared" si="1"/>
        <v>8</v>
      </c>
      <c r="S30" s="9"/>
      <c r="T30" s="19">
        <v>4</v>
      </c>
      <c r="U30" s="19">
        <v>4</v>
      </c>
      <c r="V30" s="19">
        <v>3</v>
      </c>
      <c r="W30" s="19">
        <v>0</v>
      </c>
      <c r="X30" s="19">
        <v>0</v>
      </c>
      <c r="Y30" s="19">
        <v>0</v>
      </c>
      <c r="Z30" s="19">
        <v>0</v>
      </c>
      <c r="AA30" s="19">
        <v>2</v>
      </c>
      <c r="AB30" s="19">
        <v>1</v>
      </c>
      <c r="AC30" s="19">
        <v>0</v>
      </c>
      <c r="AD30" s="19">
        <v>0</v>
      </c>
      <c r="AE30" s="19">
        <v>0</v>
      </c>
      <c r="AF30" s="19">
        <v>1</v>
      </c>
      <c r="AG30" s="19">
        <v>0</v>
      </c>
      <c r="AH30" s="9">
        <f t="shared" si="2"/>
        <v>3</v>
      </c>
      <c r="AI30" s="9">
        <f t="shared" si="3"/>
        <v>6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249</v>
      </c>
      <c r="B31" s="19">
        <v>24</v>
      </c>
      <c r="C31" s="19">
        <v>3</v>
      </c>
      <c r="D31" s="19">
        <v>0</v>
      </c>
      <c r="E31" s="19">
        <v>3</v>
      </c>
      <c r="F31" s="19">
        <v>0</v>
      </c>
      <c r="G31" s="19">
        <v>0</v>
      </c>
      <c r="H31" s="19">
        <v>0</v>
      </c>
      <c r="I31" s="19">
        <v>3</v>
      </c>
      <c r="J31" s="19">
        <v>2</v>
      </c>
      <c r="K31" s="19">
        <v>0</v>
      </c>
      <c r="L31" s="19">
        <v>1</v>
      </c>
      <c r="M31" s="19">
        <v>1</v>
      </c>
      <c r="N31" s="19">
        <v>0</v>
      </c>
      <c r="O31" s="19">
        <v>1</v>
      </c>
      <c r="P31" s="19">
        <v>0</v>
      </c>
      <c r="Q31" s="9">
        <f t="shared" si="0"/>
        <v>3</v>
      </c>
      <c r="R31" s="9">
        <f t="shared" si="1"/>
        <v>5</v>
      </c>
      <c r="S31" s="9"/>
      <c r="T31" s="19">
        <v>2</v>
      </c>
      <c r="U31" s="19">
        <v>0</v>
      </c>
      <c r="V31" s="19">
        <v>1</v>
      </c>
      <c r="W31" s="19">
        <v>0</v>
      </c>
      <c r="X31" s="19">
        <v>0</v>
      </c>
      <c r="Y31" s="19">
        <v>0</v>
      </c>
      <c r="Z31" s="19">
        <v>0</v>
      </c>
      <c r="AA31" s="19">
        <v>2</v>
      </c>
      <c r="AB31" s="19">
        <v>2</v>
      </c>
      <c r="AC31" s="19">
        <v>0</v>
      </c>
      <c r="AD31" s="19">
        <v>0</v>
      </c>
      <c r="AE31" s="19">
        <v>1</v>
      </c>
      <c r="AF31" s="19">
        <v>1</v>
      </c>
      <c r="AG31" s="19">
        <v>0</v>
      </c>
      <c r="AH31" s="9">
        <f t="shared" si="2"/>
        <v>1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250</v>
      </c>
      <c r="B32" s="19">
        <v>25</v>
      </c>
      <c r="C32" s="19">
        <v>3</v>
      </c>
      <c r="D32" s="19">
        <v>2</v>
      </c>
      <c r="E32" s="19">
        <v>3</v>
      </c>
      <c r="F32" s="19">
        <v>0</v>
      </c>
      <c r="G32" s="19">
        <v>0</v>
      </c>
      <c r="H32" s="19">
        <v>1</v>
      </c>
      <c r="I32" s="19">
        <v>2</v>
      </c>
      <c r="J32" s="19">
        <v>1</v>
      </c>
      <c r="K32" s="19">
        <v>0</v>
      </c>
      <c r="L32" s="19">
        <v>1</v>
      </c>
      <c r="M32" s="19">
        <v>1</v>
      </c>
      <c r="N32" s="19">
        <v>1</v>
      </c>
      <c r="O32" s="19">
        <v>0</v>
      </c>
      <c r="P32" s="19">
        <v>0</v>
      </c>
      <c r="Q32" s="9">
        <f t="shared" si="0"/>
        <v>6</v>
      </c>
      <c r="R32" s="9">
        <f t="shared" si="1"/>
        <v>5</v>
      </c>
      <c r="S32" s="9"/>
      <c r="T32" s="19">
        <v>3</v>
      </c>
      <c r="U32" s="19">
        <v>2</v>
      </c>
      <c r="V32" s="19">
        <v>1</v>
      </c>
      <c r="W32" s="19">
        <v>0</v>
      </c>
      <c r="X32" s="19">
        <v>0</v>
      </c>
      <c r="Y32" s="19">
        <v>0</v>
      </c>
      <c r="Z32" s="19">
        <v>2</v>
      </c>
      <c r="AA32" s="19">
        <v>1</v>
      </c>
      <c r="AB32" s="19">
        <v>0</v>
      </c>
      <c r="AC32" s="19">
        <v>0</v>
      </c>
      <c r="AD32" s="19">
        <v>1</v>
      </c>
      <c r="AE32" s="19">
        <v>1</v>
      </c>
      <c r="AF32" s="19">
        <v>0</v>
      </c>
      <c r="AG32" s="19">
        <v>0</v>
      </c>
      <c r="AH32" s="9">
        <f t="shared" si="2"/>
        <v>1</v>
      </c>
      <c r="AI32" s="9">
        <f t="shared" si="3"/>
        <v>5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95</v>
      </c>
      <c r="D33" s="10">
        <f t="shared" si="4"/>
        <v>42</v>
      </c>
      <c r="E33" s="10">
        <f t="shared" si="4"/>
        <v>55</v>
      </c>
      <c r="F33" s="10">
        <f t="shared" si="4"/>
        <v>2</v>
      </c>
      <c r="G33" s="10">
        <f t="shared" si="4"/>
        <v>0</v>
      </c>
      <c r="H33" s="10">
        <f t="shared" si="4"/>
        <v>2</v>
      </c>
      <c r="I33" s="10">
        <f t="shared" si="4"/>
        <v>44</v>
      </c>
      <c r="J33" s="10">
        <f t="shared" si="4"/>
        <v>34</v>
      </c>
      <c r="K33" s="10">
        <f t="shared" si="4"/>
        <v>26</v>
      </c>
      <c r="L33" s="10">
        <f t="shared" si="4"/>
        <v>16</v>
      </c>
      <c r="M33" s="10">
        <f t="shared" si="4"/>
        <v>16</v>
      </c>
      <c r="N33" s="10">
        <f t="shared" si="4"/>
        <v>11</v>
      </c>
      <c r="O33" s="10">
        <f t="shared" si="4"/>
        <v>13</v>
      </c>
      <c r="P33" s="10">
        <f t="shared" si="4"/>
        <v>0</v>
      </c>
      <c r="Q33" s="10">
        <f t="shared" si="4"/>
        <v>63</v>
      </c>
      <c r="R33" s="10">
        <f t="shared" si="4"/>
        <v>161</v>
      </c>
      <c r="S33" s="10"/>
      <c r="T33" s="10">
        <f t="shared" ref="T33:AI33" si="5">SUM(T8:T32)</f>
        <v>80</v>
      </c>
      <c r="U33" s="10">
        <f t="shared" si="5"/>
        <v>46</v>
      </c>
      <c r="V33" s="10">
        <f t="shared" si="5"/>
        <v>40</v>
      </c>
      <c r="W33" s="10">
        <f t="shared" si="5"/>
        <v>0</v>
      </c>
      <c r="X33" s="10">
        <f t="shared" si="5"/>
        <v>1</v>
      </c>
      <c r="Y33" s="10">
        <f t="shared" si="5"/>
        <v>2</v>
      </c>
      <c r="Z33" s="10">
        <f t="shared" si="5"/>
        <v>23</v>
      </c>
      <c r="AA33" s="10">
        <f t="shared" si="5"/>
        <v>23</v>
      </c>
      <c r="AB33" s="10">
        <f t="shared" si="5"/>
        <v>21</v>
      </c>
      <c r="AC33" s="10">
        <f t="shared" si="5"/>
        <v>9</v>
      </c>
      <c r="AD33" s="10">
        <f t="shared" si="5"/>
        <v>10</v>
      </c>
      <c r="AE33" s="10">
        <f t="shared" si="5"/>
        <v>16</v>
      </c>
      <c r="AF33" s="10">
        <f t="shared" si="5"/>
        <v>15</v>
      </c>
      <c r="AG33" s="10">
        <f t="shared" si="5"/>
        <v>0</v>
      </c>
      <c r="AH33" s="10">
        <f t="shared" si="5"/>
        <v>48</v>
      </c>
      <c r="AI33" s="10">
        <f t="shared" si="5"/>
        <v>142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Diego Morales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2</v>
      </c>
      <c r="E37" s="9">
        <f t="shared" ref="E37:E61" si="22">E8+V8+AM8+BD8+BU8+CL8+DC8+DT8+EK8+FB8+FS8+GJ8+HA8+HR8+II8</f>
        <v>1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0</v>
      </c>
      <c r="J37" s="9">
        <f t="shared" ref="J37:J61" si="27">J8+AA8+AR8+BI8+BZ8+CQ8+DH8+DY8+EP8+FG8+FX8+GO8+HF8+HW8+IN8</f>
        <v>0</v>
      </c>
      <c r="K37" s="9">
        <f t="shared" ref="K37:K61" si="28">K8+AB8+AS8+BJ8+CA8+CR8+DI8+DZ8+EQ8+FH8+FY8+GP8+HG8+HX8+IO8</f>
        <v>3</v>
      </c>
      <c r="L37" s="9">
        <f t="shared" ref="L37:L61" si="29">L8+AC8+AT8+BK8+CB8+CS8+DJ8+EA8+ER8+FI8+FZ8+GQ8+HH8+HY8+IP8</f>
        <v>2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2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1</v>
      </c>
      <c r="R37" s="9">
        <f t="shared" ref="R37:R61" si="35">R8+AI8+AZ8+BQ8+CH8+CY8+DP8+EG8+EX8+FO8+GF8+GW8+HN8+IE8+IV8</f>
        <v>11</v>
      </c>
      <c r="S37" s="9"/>
      <c r="T37" s="11">
        <f t="shared" ref="T37:T62" si="36">IFERROR(E37/C37,0)</f>
        <v>0.2</v>
      </c>
      <c r="U37" s="11">
        <f t="shared" ref="U37:U62" si="37">IFERROR(Q37/C37,0)</f>
        <v>0.2</v>
      </c>
    </row>
    <row r="38" spans="1:256" x14ac:dyDescent="0.3">
      <c r="A38" s="9" t="str">
        <f t="shared" si="19"/>
        <v>Diego Cruz</v>
      </c>
      <c r="B38" s="9">
        <f t="shared" si="19"/>
        <v>2</v>
      </c>
      <c r="C38" s="9">
        <f t="shared" si="20"/>
        <v>5</v>
      </c>
      <c r="D38" s="9">
        <f t="shared" si="21"/>
        <v>2</v>
      </c>
      <c r="E38" s="9">
        <f t="shared" si="22"/>
        <v>0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1</v>
      </c>
      <c r="J38" s="9">
        <f t="shared" si="27"/>
        <v>2</v>
      </c>
      <c r="K38" s="9">
        <f t="shared" si="28"/>
        <v>2</v>
      </c>
      <c r="L38" s="9">
        <f t="shared" si="29"/>
        <v>1</v>
      </c>
      <c r="M38" s="9">
        <f t="shared" si="30"/>
        <v>1</v>
      </c>
      <c r="N38" s="9">
        <f t="shared" si="31"/>
        <v>0</v>
      </c>
      <c r="O38" s="9">
        <f t="shared" si="32"/>
        <v>1</v>
      </c>
      <c r="P38" s="9">
        <f t="shared" si="33"/>
        <v>0</v>
      </c>
      <c r="Q38" s="9">
        <f t="shared" si="34"/>
        <v>0</v>
      </c>
      <c r="R38" s="9">
        <f t="shared" si="35"/>
        <v>9</v>
      </c>
      <c r="S38" s="9"/>
      <c r="T38" s="11">
        <f t="shared" si="36"/>
        <v>0</v>
      </c>
      <c r="U38" s="11">
        <f t="shared" si="37"/>
        <v>0</v>
      </c>
    </row>
    <row r="39" spans="1:256" x14ac:dyDescent="0.3">
      <c r="A39" s="9" t="str">
        <f t="shared" si="19"/>
        <v>Diego Ortiz</v>
      </c>
      <c r="B39" s="9">
        <f t="shared" si="19"/>
        <v>3</v>
      </c>
      <c r="C39" s="9">
        <f t="shared" si="20"/>
        <v>10</v>
      </c>
      <c r="D39" s="9">
        <f t="shared" si="21"/>
        <v>9</v>
      </c>
      <c r="E39" s="9">
        <f t="shared" si="22"/>
        <v>9</v>
      </c>
      <c r="F39" s="9">
        <f t="shared" si="23"/>
        <v>0</v>
      </c>
      <c r="G39" s="9">
        <f t="shared" si="24"/>
        <v>0</v>
      </c>
      <c r="H39" s="9">
        <f t="shared" si="25"/>
        <v>1</v>
      </c>
      <c r="I39" s="9">
        <f t="shared" si="26"/>
        <v>5</v>
      </c>
      <c r="J39" s="9">
        <f t="shared" si="27"/>
        <v>2</v>
      </c>
      <c r="K39" s="9">
        <f t="shared" si="28"/>
        <v>1</v>
      </c>
      <c r="L39" s="9">
        <f t="shared" si="29"/>
        <v>2</v>
      </c>
      <c r="M39" s="9">
        <f t="shared" si="30"/>
        <v>0</v>
      </c>
      <c r="N39" s="9">
        <f t="shared" si="31"/>
        <v>0</v>
      </c>
      <c r="O39" s="9">
        <f t="shared" si="32"/>
        <v>0</v>
      </c>
      <c r="P39" s="9">
        <f t="shared" si="33"/>
        <v>0</v>
      </c>
      <c r="Q39" s="9">
        <f t="shared" si="34"/>
        <v>12</v>
      </c>
      <c r="R39" s="9">
        <f t="shared" si="35"/>
        <v>11</v>
      </c>
      <c r="S39" s="9"/>
      <c r="T39" s="11">
        <f t="shared" si="36"/>
        <v>0.9</v>
      </c>
      <c r="U39" s="11">
        <f t="shared" si="37"/>
        <v>1.2</v>
      </c>
    </row>
    <row r="40" spans="1:256" x14ac:dyDescent="0.3">
      <c r="A40" s="9" t="str">
        <f t="shared" si="19"/>
        <v>Diego Gutierrez</v>
      </c>
      <c r="B40" s="9">
        <f t="shared" si="19"/>
        <v>4</v>
      </c>
      <c r="C40" s="9">
        <f t="shared" si="20"/>
        <v>7</v>
      </c>
      <c r="D40" s="9">
        <f t="shared" si="21"/>
        <v>2</v>
      </c>
      <c r="E40" s="9">
        <f t="shared" si="22"/>
        <v>3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3</v>
      </c>
      <c r="J40" s="9">
        <f t="shared" si="27"/>
        <v>2</v>
      </c>
      <c r="K40" s="9">
        <f t="shared" si="28"/>
        <v>2</v>
      </c>
      <c r="L40" s="9">
        <f t="shared" si="29"/>
        <v>0</v>
      </c>
      <c r="M40" s="9">
        <f t="shared" si="30"/>
        <v>0</v>
      </c>
      <c r="N40" s="9">
        <f t="shared" si="31"/>
        <v>2</v>
      </c>
      <c r="O40" s="9">
        <f t="shared" si="32"/>
        <v>2</v>
      </c>
      <c r="P40" s="9">
        <f t="shared" si="33"/>
        <v>0</v>
      </c>
      <c r="Q40" s="9">
        <f t="shared" si="34"/>
        <v>3</v>
      </c>
      <c r="R40" s="9">
        <f t="shared" si="35"/>
        <v>13</v>
      </c>
      <c r="S40" s="9"/>
      <c r="T40" s="11">
        <f t="shared" si="36"/>
        <v>0.42857142857142855</v>
      </c>
      <c r="U40" s="11">
        <f t="shared" si="37"/>
        <v>0.42857142857142855</v>
      </c>
    </row>
    <row r="41" spans="1:256" x14ac:dyDescent="0.3">
      <c r="A41" s="9" t="str">
        <f t="shared" si="19"/>
        <v>Diego Castillo</v>
      </c>
      <c r="B41" s="9">
        <f t="shared" si="19"/>
        <v>5</v>
      </c>
      <c r="C41" s="9">
        <f t="shared" si="20"/>
        <v>9</v>
      </c>
      <c r="D41" s="9">
        <f t="shared" si="21"/>
        <v>0</v>
      </c>
      <c r="E41" s="9">
        <f t="shared" si="22"/>
        <v>4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5</v>
      </c>
      <c r="J41" s="9">
        <f t="shared" si="27"/>
        <v>4</v>
      </c>
      <c r="K41" s="9">
        <f t="shared" si="28"/>
        <v>2</v>
      </c>
      <c r="L41" s="9">
        <f t="shared" si="29"/>
        <v>0</v>
      </c>
      <c r="M41" s="9">
        <f t="shared" si="30"/>
        <v>2</v>
      </c>
      <c r="N41" s="9">
        <f t="shared" si="31"/>
        <v>1</v>
      </c>
      <c r="O41" s="9">
        <f t="shared" si="32"/>
        <v>1</v>
      </c>
      <c r="P41" s="9">
        <f t="shared" si="33"/>
        <v>0</v>
      </c>
      <c r="Q41" s="9">
        <f t="shared" si="34"/>
        <v>4</v>
      </c>
      <c r="R41" s="9">
        <f t="shared" si="35"/>
        <v>15</v>
      </c>
      <c r="S41" s="9"/>
      <c r="T41" s="11">
        <f t="shared" si="36"/>
        <v>0.44444444444444442</v>
      </c>
      <c r="U41" s="11">
        <f t="shared" si="37"/>
        <v>0.44444444444444442</v>
      </c>
    </row>
    <row r="42" spans="1:256" x14ac:dyDescent="0.3">
      <c r="A42" s="9" t="str">
        <f t="shared" si="19"/>
        <v>Fernando Garcia</v>
      </c>
      <c r="B42" s="9">
        <f t="shared" si="19"/>
        <v>6</v>
      </c>
      <c r="C42" s="9">
        <f t="shared" si="20"/>
        <v>10</v>
      </c>
      <c r="D42" s="9">
        <f t="shared" si="21"/>
        <v>3</v>
      </c>
      <c r="E42" s="9">
        <f t="shared" si="22"/>
        <v>1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0</v>
      </c>
      <c r="J42" s="9">
        <f t="shared" si="27"/>
        <v>3</v>
      </c>
      <c r="K42" s="9">
        <f t="shared" si="28"/>
        <v>3</v>
      </c>
      <c r="L42" s="9">
        <f t="shared" si="29"/>
        <v>1</v>
      </c>
      <c r="M42" s="9">
        <f t="shared" si="30"/>
        <v>2</v>
      </c>
      <c r="N42" s="9">
        <f t="shared" si="31"/>
        <v>1</v>
      </c>
      <c r="O42" s="9">
        <f t="shared" si="32"/>
        <v>0</v>
      </c>
      <c r="P42" s="9">
        <f t="shared" si="33"/>
        <v>0</v>
      </c>
      <c r="Q42" s="9">
        <f t="shared" si="34"/>
        <v>1</v>
      </c>
      <c r="R42" s="9">
        <f t="shared" si="35"/>
        <v>16</v>
      </c>
      <c r="S42" s="9"/>
      <c r="T42" s="11">
        <f t="shared" si="36"/>
        <v>0.1</v>
      </c>
      <c r="U42" s="11">
        <f t="shared" si="37"/>
        <v>0.1</v>
      </c>
    </row>
    <row r="43" spans="1:256" x14ac:dyDescent="0.3">
      <c r="A43" s="9" t="str">
        <f t="shared" si="19"/>
        <v>Fernando Rodriguez</v>
      </c>
      <c r="B43" s="9">
        <f t="shared" si="19"/>
        <v>7</v>
      </c>
      <c r="C43" s="9">
        <f t="shared" si="20"/>
        <v>7</v>
      </c>
      <c r="D43" s="9">
        <f t="shared" si="21"/>
        <v>7</v>
      </c>
      <c r="E43" s="9">
        <f t="shared" si="22"/>
        <v>3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5</v>
      </c>
      <c r="J43" s="9">
        <f t="shared" si="27"/>
        <v>4</v>
      </c>
      <c r="K43" s="9">
        <f t="shared" si="28"/>
        <v>1</v>
      </c>
      <c r="L43" s="9">
        <f t="shared" si="29"/>
        <v>1</v>
      </c>
      <c r="M43" s="9">
        <f t="shared" si="30"/>
        <v>2</v>
      </c>
      <c r="N43" s="9">
        <f t="shared" si="31"/>
        <v>1</v>
      </c>
      <c r="O43" s="9">
        <f t="shared" si="32"/>
        <v>0</v>
      </c>
      <c r="P43" s="9">
        <f t="shared" si="33"/>
        <v>0</v>
      </c>
      <c r="Q43" s="9">
        <f t="shared" si="34"/>
        <v>3</v>
      </c>
      <c r="R43" s="9">
        <f t="shared" si="35"/>
        <v>11</v>
      </c>
      <c r="S43" s="9"/>
      <c r="T43" s="11">
        <f t="shared" si="36"/>
        <v>0.42857142857142855</v>
      </c>
      <c r="U43" s="11">
        <f t="shared" si="37"/>
        <v>0.42857142857142855</v>
      </c>
    </row>
    <row r="44" spans="1:256" x14ac:dyDescent="0.3">
      <c r="A44" s="9" t="str">
        <f t="shared" si="19"/>
        <v>Fernando Martinez</v>
      </c>
      <c r="B44" s="9">
        <f t="shared" si="19"/>
        <v>8</v>
      </c>
      <c r="C44" s="9">
        <f t="shared" si="20"/>
        <v>5</v>
      </c>
      <c r="D44" s="9">
        <f t="shared" si="21"/>
        <v>3</v>
      </c>
      <c r="E44" s="9">
        <f t="shared" si="22"/>
        <v>2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2</v>
      </c>
      <c r="J44" s="9">
        <f t="shared" si="27"/>
        <v>3</v>
      </c>
      <c r="K44" s="9">
        <f t="shared" si="28"/>
        <v>1</v>
      </c>
      <c r="L44" s="9">
        <f t="shared" si="29"/>
        <v>2</v>
      </c>
      <c r="M44" s="9">
        <f t="shared" si="30"/>
        <v>0</v>
      </c>
      <c r="N44" s="9">
        <f t="shared" si="31"/>
        <v>2</v>
      </c>
      <c r="O44" s="9">
        <f t="shared" si="32"/>
        <v>2</v>
      </c>
      <c r="P44" s="9">
        <f t="shared" si="33"/>
        <v>0</v>
      </c>
      <c r="Q44" s="9">
        <f t="shared" si="34"/>
        <v>2</v>
      </c>
      <c r="R44" s="9">
        <f t="shared" si="35"/>
        <v>10</v>
      </c>
      <c r="S44" s="9"/>
      <c r="T44" s="11">
        <f t="shared" si="36"/>
        <v>0.4</v>
      </c>
      <c r="U44" s="11">
        <f t="shared" si="37"/>
        <v>0.4</v>
      </c>
    </row>
    <row r="45" spans="1:256" x14ac:dyDescent="0.3">
      <c r="A45" s="9" t="str">
        <f t="shared" si="19"/>
        <v>Fernando Hernandez</v>
      </c>
      <c r="B45" s="9">
        <f t="shared" si="19"/>
        <v>9</v>
      </c>
      <c r="C45" s="9">
        <f t="shared" si="20"/>
        <v>6</v>
      </c>
      <c r="D45" s="9">
        <f t="shared" si="21"/>
        <v>3</v>
      </c>
      <c r="E45" s="9">
        <f t="shared" si="22"/>
        <v>3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3</v>
      </c>
      <c r="J45" s="9">
        <f t="shared" si="27"/>
        <v>3</v>
      </c>
      <c r="K45" s="9">
        <f t="shared" si="28"/>
        <v>3</v>
      </c>
      <c r="L45" s="9">
        <f t="shared" si="29"/>
        <v>2</v>
      </c>
      <c r="M45" s="9">
        <f t="shared" si="30"/>
        <v>1</v>
      </c>
      <c r="N45" s="9">
        <f t="shared" si="31"/>
        <v>0</v>
      </c>
      <c r="O45" s="9">
        <f t="shared" si="32"/>
        <v>1</v>
      </c>
      <c r="P45" s="9">
        <f t="shared" si="33"/>
        <v>0</v>
      </c>
      <c r="Q45" s="9">
        <f t="shared" si="34"/>
        <v>3</v>
      </c>
      <c r="R45" s="9">
        <f t="shared" si="35"/>
        <v>11</v>
      </c>
      <c r="S45" s="9"/>
      <c r="T45" s="11">
        <f t="shared" si="36"/>
        <v>0.5</v>
      </c>
      <c r="U45" s="11">
        <f t="shared" si="37"/>
        <v>0.5</v>
      </c>
    </row>
    <row r="46" spans="1:256" x14ac:dyDescent="0.3">
      <c r="A46" s="9" t="str">
        <f t="shared" si="19"/>
        <v>Fernando Lopez</v>
      </c>
      <c r="B46" s="9">
        <f t="shared" si="19"/>
        <v>10</v>
      </c>
      <c r="C46" s="9">
        <f t="shared" si="20"/>
        <v>6</v>
      </c>
      <c r="D46" s="9">
        <f t="shared" si="21"/>
        <v>2</v>
      </c>
      <c r="E46" s="9">
        <f t="shared" si="22"/>
        <v>3</v>
      </c>
      <c r="F46" s="9">
        <f t="shared" si="23"/>
        <v>1</v>
      </c>
      <c r="G46" s="9">
        <f t="shared" si="24"/>
        <v>0</v>
      </c>
      <c r="H46" s="9">
        <f t="shared" si="25"/>
        <v>1</v>
      </c>
      <c r="I46" s="9">
        <f t="shared" si="26"/>
        <v>2</v>
      </c>
      <c r="J46" s="9">
        <f t="shared" si="27"/>
        <v>2</v>
      </c>
      <c r="K46" s="9">
        <f t="shared" si="28"/>
        <v>4</v>
      </c>
      <c r="L46" s="9">
        <f t="shared" si="29"/>
        <v>0</v>
      </c>
      <c r="M46" s="9">
        <f t="shared" si="30"/>
        <v>1</v>
      </c>
      <c r="N46" s="9">
        <f t="shared" si="31"/>
        <v>0</v>
      </c>
      <c r="O46" s="9">
        <f t="shared" si="32"/>
        <v>0</v>
      </c>
      <c r="P46" s="9">
        <f t="shared" si="33"/>
        <v>0</v>
      </c>
      <c r="Q46" s="9">
        <f t="shared" si="34"/>
        <v>7</v>
      </c>
      <c r="R46" s="9">
        <f t="shared" si="35"/>
        <v>11</v>
      </c>
      <c r="S46" s="9"/>
      <c r="T46" s="11">
        <f t="shared" si="36"/>
        <v>0.5</v>
      </c>
      <c r="U46" s="11">
        <f t="shared" si="37"/>
        <v>1.1666666666666667</v>
      </c>
    </row>
    <row r="47" spans="1:256" x14ac:dyDescent="0.3">
      <c r="A47" s="9" t="str">
        <f t="shared" si="19"/>
        <v>Fernando Gonzalez</v>
      </c>
      <c r="B47" s="9">
        <f t="shared" si="19"/>
        <v>11</v>
      </c>
      <c r="C47" s="9">
        <f t="shared" si="20"/>
        <v>7</v>
      </c>
      <c r="D47" s="9">
        <f t="shared" si="21"/>
        <v>2</v>
      </c>
      <c r="E47" s="9">
        <f t="shared" si="22"/>
        <v>2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0</v>
      </c>
      <c r="J47" s="9">
        <f t="shared" si="27"/>
        <v>2</v>
      </c>
      <c r="K47" s="9">
        <f t="shared" si="28"/>
        <v>0</v>
      </c>
      <c r="L47" s="9">
        <f t="shared" si="29"/>
        <v>0</v>
      </c>
      <c r="M47" s="9">
        <f t="shared" si="30"/>
        <v>1</v>
      </c>
      <c r="N47" s="9">
        <f t="shared" si="31"/>
        <v>2</v>
      </c>
      <c r="O47" s="9">
        <f t="shared" si="32"/>
        <v>2</v>
      </c>
      <c r="P47" s="9">
        <f t="shared" si="33"/>
        <v>0</v>
      </c>
      <c r="Q47" s="9">
        <f t="shared" si="34"/>
        <v>2</v>
      </c>
      <c r="R47" s="9">
        <f t="shared" si="35"/>
        <v>12</v>
      </c>
      <c r="S47" s="9"/>
      <c r="T47" s="11">
        <f t="shared" si="36"/>
        <v>0.2857142857142857</v>
      </c>
      <c r="U47" s="11">
        <f t="shared" si="37"/>
        <v>0.2857142857142857</v>
      </c>
    </row>
    <row r="48" spans="1:256" x14ac:dyDescent="0.3">
      <c r="A48" s="9" t="str">
        <f t="shared" si="19"/>
        <v>Fernando Perez</v>
      </c>
      <c r="B48" s="9">
        <f t="shared" si="19"/>
        <v>12</v>
      </c>
      <c r="C48" s="9">
        <f t="shared" si="20"/>
        <v>7</v>
      </c>
      <c r="D48" s="9">
        <f t="shared" si="21"/>
        <v>5</v>
      </c>
      <c r="E48" s="9">
        <f t="shared" si="22"/>
        <v>6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1</v>
      </c>
      <c r="J48" s="9">
        <f t="shared" si="27"/>
        <v>2</v>
      </c>
      <c r="K48" s="9">
        <f t="shared" si="28"/>
        <v>1</v>
      </c>
      <c r="L48" s="9">
        <f t="shared" si="29"/>
        <v>1</v>
      </c>
      <c r="M48" s="9">
        <f t="shared" si="30"/>
        <v>1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6</v>
      </c>
      <c r="R48" s="9">
        <f t="shared" si="35"/>
        <v>11</v>
      </c>
      <c r="S48" s="9"/>
      <c r="T48" s="11">
        <f t="shared" si="36"/>
        <v>0.8571428571428571</v>
      </c>
      <c r="U48" s="11">
        <f t="shared" si="37"/>
        <v>0.8571428571428571</v>
      </c>
    </row>
    <row r="49" spans="1:21" x14ac:dyDescent="0.3">
      <c r="A49" s="9" t="str">
        <f t="shared" si="19"/>
        <v>Fernando Sanchez</v>
      </c>
      <c r="B49" s="9">
        <f t="shared" si="19"/>
        <v>13</v>
      </c>
      <c r="C49" s="9">
        <f t="shared" si="20"/>
        <v>6</v>
      </c>
      <c r="D49" s="9">
        <f t="shared" si="21"/>
        <v>3</v>
      </c>
      <c r="E49" s="9">
        <f t="shared" si="22"/>
        <v>5</v>
      </c>
      <c r="F49" s="9">
        <f t="shared" si="23"/>
        <v>0</v>
      </c>
      <c r="G49" s="9">
        <f t="shared" si="24"/>
        <v>1</v>
      </c>
      <c r="H49" s="9">
        <f t="shared" si="25"/>
        <v>0</v>
      </c>
      <c r="I49" s="9">
        <f t="shared" si="26"/>
        <v>6</v>
      </c>
      <c r="J49" s="9">
        <f t="shared" si="27"/>
        <v>3</v>
      </c>
      <c r="K49" s="9">
        <f t="shared" si="28"/>
        <v>1</v>
      </c>
      <c r="L49" s="9">
        <f t="shared" si="29"/>
        <v>1</v>
      </c>
      <c r="M49" s="9">
        <f t="shared" si="30"/>
        <v>1</v>
      </c>
      <c r="N49" s="9">
        <f t="shared" si="31"/>
        <v>2</v>
      </c>
      <c r="O49" s="9">
        <f t="shared" si="32"/>
        <v>2</v>
      </c>
      <c r="P49" s="9">
        <f t="shared" si="33"/>
        <v>0</v>
      </c>
      <c r="Q49" s="9">
        <f t="shared" si="34"/>
        <v>7</v>
      </c>
      <c r="R49" s="9">
        <f t="shared" si="35"/>
        <v>12</v>
      </c>
      <c r="S49" s="9"/>
      <c r="T49" s="11">
        <f t="shared" si="36"/>
        <v>0.83333333333333337</v>
      </c>
      <c r="U49" s="11">
        <f t="shared" si="37"/>
        <v>1.1666666666666667</v>
      </c>
    </row>
    <row r="50" spans="1:21" x14ac:dyDescent="0.3">
      <c r="A50" s="9" t="str">
        <f t="shared" si="19"/>
        <v>Fernando Ramirez</v>
      </c>
      <c r="B50" s="9">
        <f t="shared" si="19"/>
        <v>14</v>
      </c>
      <c r="C50" s="9">
        <f t="shared" si="20"/>
        <v>8</v>
      </c>
      <c r="D50" s="9">
        <f t="shared" si="21"/>
        <v>1</v>
      </c>
      <c r="E50" s="9">
        <f t="shared" si="22"/>
        <v>6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1</v>
      </c>
      <c r="J50" s="9">
        <f t="shared" si="27"/>
        <v>1</v>
      </c>
      <c r="K50" s="9">
        <f t="shared" si="28"/>
        <v>3</v>
      </c>
      <c r="L50" s="9">
        <f t="shared" si="29"/>
        <v>1</v>
      </c>
      <c r="M50" s="9">
        <f t="shared" si="30"/>
        <v>2</v>
      </c>
      <c r="N50" s="9">
        <f t="shared" si="31"/>
        <v>1</v>
      </c>
      <c r="O50" s="9">
        <f t="shared" si="32"/>
        <v>1</v>
      </c>
      <c r="P50" s="9">
        <f t="shared" si="33"/>
        <v>0</v>
      </c>
      <c r="Q50" s="9">
        <f t="shared" si="34"/>
        <v>6</v>
      </c>
      <c r="R50" s="9">
        <f t="shared" si="35"/>
        <v>15</v>
      </c>
      <c r="S50" s="9"/>
      <c r="T50" s="11">
        <f t="shared" si="36"/>
        <v>0.75</v>
      </c>
      <c r="U50" s="11">
        <f t="shared" si="37"/>
        <v>0.75</v>
      </c>
    </row>
    <row r="51" spans="1:21" x14ac:dyDescent="0.3">
      <c r="A51" s="9" t="str">
        <f t="shared" si="19"/>
        <v>Fernando Torres</v>
      </c>
      <c r="B51" s="9">
        <f t="shared" si="19"/>
        <v>15</v>
      </c>
      <c r="C51" s="9">
        <f t="shared" si="20"/>
        <v>6</v>
      </c>
      <c r="D51" s="9">
        <f t="shared" si="21"/>
        <v>2</v>
      </c>
      <c r="E51" s="9">
        <f t="shared" si="22"/>
        <v>2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2</v>
      </c>
      <c r="J51" s="9">
        <f t="shared" si="27"/>
        <v>1</v>
      </c>
      <c r="K51" s="9">
        <f t="shared" si="28"/>
        <v>1</v>
      </c>
      <c r="L51" s="9">
        <f t="shared" si="29"/>
        <v>1</v>
      </c>
      <c r="M51" s="9">
        <f t="shared" si="30"/>
        <v>1</v>
      </c>
      <c r="N51" s="9">
        <f t="shared" si="31"/>
        <v>1</v>
      </c>
      <c r="O51" s="9">
        <f t="shared" si="32"/>
        <v>2</v>
      </c>
      <c r="P51" s="9">
        <f t="shared" si="33"/>
        <v>0</v>
      </c>
      <c r="Q51" s="9">
        <f t="shared" si="34"/>
        <v>2</v>
      </c>
      <c r="R51" s="9">
        <f t="shared" si="35"/>
        <v>11</v>
      </c>
      <c r="S51" s="9"/>
      <c r="T51" s="11">
        <f t="shared" si="36"/>
        <v>0.33333333333333331</v>
      </c>
      <c r="U51" s="11">
        <f t="shared" si="37"/>
        <v>0.33333333333333331</v>
      </c>
    </row>
    <row r="52" spans="1:21" x14ac:dyDescent="0.3">
      <c r="A52" s="9" t="str">
        <f t="shared" si="19"/>
        <v>Fernando Flores</v>
      </c>
      <c r="B52" s="9">
        <f t="shared" si="19"/>
        <v>16</v>
      </c>
      <c r="C52" s="9">
        <f t="shared" si="20"/>
        <v>6</v>
      </c>
      <c r="D52" s="9">
        <f t="shared" si="21"/>
        <v>6</v>
      </c>
      <c r="E52" s="9">
        <f t="shared" si="22"/>
        <v>4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3</v>
      </c>
      <c r="J52" s="9">
        <f t="shared" si="27"/>
        <v>3</v>
      </c>
      <c r="K52" s="9">
        <f t="shared" si="28"/>
        <v>0</v>
      </c>
      <c r="L52" s="9">
        <f t="shared" si="29"/>
        <v>2</v>
      </c>
      <c r="M52" s="9">
        <f t="shared" si="30"/>
        <v>1</v>
      </c>
      <c r="N52" s="9">
        <f t="shared" si="31"/>
        <v>0</v>
      </c>
      <c r="O52" s="9">
        <f t="shared" si="32"/>
        <v>1</v>
      </c>
      <c r="P52" s="9">
        <f t="shared" si="33"/>
        <v>0</v>
      </c>
      <c r="Q52" s="9">
        <f t="shared" si="34"/>
        <v>4</v>
      </c>
      <c r="R52" s="9">
        <f t="shared" si="35"/>
        <v>8</v>
      </c>
      <c r="S52" s="9"/>
      <c r="T52" s="11">
        <f t="shared" si="36"/>
        <v>0.66666666666666663</v>
      </c>
      <c r="U52" s="11">
        <f t="shared" si="37"/>
        <v>0.66666666666666663</v>
      </c>
    </row>
    <row r="53" spans="1:21" x14ac:dyDescent="0.3">
      <c r="A53" s="9" t="str">
        <f t="shared" si="19"/>
        <v>Fernando Rivera</v>
      </c>
      <c r="B53" s="9">
        <f t="shared" si="19"/>
        <v>17</v>
      </c>
      <c r="C53" s="9">
        <f t="shared" si="20"/>
        <v>6</v>
      </c>
      <c r="D53" s="9">
        <f t="shared" si="21"/>
        <v>1</v>
      </c>
      <c r="E53" s="9">
        <f t="shared" si="22"/>
        <v>1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1</v>
      </c>
      <c r="J53" s="9">
        <f t="shared" si="27"/>
        <v>0</v>
      </c>
      <c r="K53" s="9">
        <f t="shared" si="28"/>
        <v>3</v>
      </c>
      <c r="L53" s="9">
        <f t="shared" si="29"/>
        <v>1</v>
      </c>
      <c r="M53" s="9">
        <f t="shared" si="30"/>
        <v>2</v>
      </c>
      <c r="N53" s="9">
        <f t="shared" si="31"/>
        <v>1</v>
      </c>
      <c r="O53" s="9">
        <f t="shared" si="32"/>
        <v>2</v>
      </c>
      <c r="P53" s="9">
        <f t="shared" si="33"/>
        <v>0</v>
      </c>
      <c r="Q53" s="9">
        <f t="shared" si="34"/>
        <v>1</v>
      </c>
      <c r="R53" s="9">
        <f t="shared" si="35"/>
        <v>14</v>
      </c>
      <c r="S53" s="9"/>
      <c r="T53" s="11">
        <f t="shared" si="36"/>
        <v>0.16666666666666666</v>
      </c>
      <c r="U53" s="11">
        <f t="shared" si="37"/>
        <v>0.16666666666666666</v>
      </c>
    </row>
    <row r="54" spans="1:21" x14ac:dyDescent="0.3">
      <c r="A54" s="9" t="str">
        <f t="shared" si="19"/>
        <v>Fernando Gomez</v>
      </c>
      <c r="B54" s="9">
        <f t="shared" si="19"/>
        <v>18</v>
      </c>
      <c r="C54" s="9">
        <f t="shared" si="20"/>
        <v>5</v>
      </c>
      <c r="D54" s="9">
        <f t="shared" si="21"/>
        <v>3</v>
      </c>
      <c r="E54" s="9">
        <f t="shared" si="22"/>
        <v>2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4</v>
      </c>
      <c r="J54" s="9">
        <f t="shared" si="27"/>
        <v>2</v>
      </c>
      <c r="K54" s="9">
        <f t="shared" si="28"/>
        <v>4</v>
      </c>
      <c r="L54" s="9">
        <f t="shared" si="29"/>
        <v>1</v>
      </c>
      <c r="M54" s="9">
        <f t="shared" si="30"/>
        <v>2</v>
      </c>
      <c r="N54" s="9">
        <f t="shared" si="31"/>
        <v>2</v>
      </c>
      <c r="O54" s="9">
        <f t="shared" si="32"/>
        <v>1</v>
      </c>
      <c r="P54" s="9">
        <f t="shared" si="33"/>
        <v>0</v>
      </c>
      <c r="Q54" s="9">
        <f t="shared" si="34"/>
        <v>2</v>
      </c>
      <c r="R54" s="9">
        <f t="shared" si="35"/>
        <v>14</v>
      </c>
      <c r="S54" s="9"/>
      <c r="T54" s="11">
        <f t="shared" si="36"/>
        <v>0.4</v>
      </c>
      <c r="U54" s="11">
        <f t="shared" si="37"/>
        <v>0.4</v>
      </c>
    </row>
    <row r="55" spans="1:21" x14ac:dyDescent="0.3">
      <c r="A55" s="9" t="str">
        <f t="shared" si="19"/>
        <v>Fernando Diaz</v>
      </c>
      <c r="B55" s="9">
        <f t="shared" si="19"/>
        <v>19</v>
      </c>
      <c r="C55" s="9">
        <f t="shared" si="20"/>
        <v>8</v>
      </c>
      <c r="D55" s="9">
        <f t="shared" si="21"/>
        <v>3</v>
      </c>
      <c r="E55" s="9">
        <f t="shared" si="22"/>
        <v>3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2</v>
      </c>
      <c r="K55" s="9">
        <f t="shared" si="28"/>
        <v>3</v>
      </c>
      <c r="L55" s="9">
        <f t="shared" si="29"/>
        <v>2</v>
      </c>
      <c r="M55" s="9">
        <f t="shared" si="30"/>
        <v>0</v>
      </c>
      <c r="N55" s="9">
        <f t="shared" si="31"/>
        <v>2</v>
      </c>
      <c r="O55" s="9">
        <f t="shared" si="32"/>
        <v>1</v>
      </c>
      <c r="P55" s="9">
        <f t="shared" si="33"/>
        <v>0</v>
      </c>
      <c r="Q55" s="9">
        <f t="shared" si="34"/>
        <v>3</v>
      </c>
      <c r="R55" s="9">
        <f t="shared" si="35"/>
        <v>14</v>
      </c>
      <c r="S55" s="9"/>
      <c r="T55" s="11">
        <f t="shared" si="36"/>
        <v>0.375</v>
      </c>
      <c r="U55" s="11">
        <f t="shared" si="37"/>
        <v>0.375</v>
      </c>
    </row>
    <row r="56" spans="1:21" x14ac:dyDescent="0.3">
      <c r="A56" s="9" t="str">
        <f t="shared" si="19"/>
        <v>Fernando Reyes</v>
      </c>
      <c r="B56" s="9">
        <f t="shared" si="19"/>
        <v>20</v>
      </c>
      <c r="C56" s="9">
        <f t="shared" si="20"/>
        <v>10</v>
      </c>
      <c r="D56" s="9">
        <f t="shared" si="21"/>
        <v>9</v>
      </c>
      <c r="E56" s="9">
        <f t="shared" si="22"/>
        <v>8</v>
      </c>
      <c r="F56" s="9">
        <f t="shared" si="23"/>
        <v>0</v>
      </c>
      <c r="G56" s="9">
        <f t="shared" si="24"/>
        <v>0</v>
      </c>
      <c r="H56" s="9">
        <f t="shared" si="25"/>
        <v>1</v>
      </c>
      <c r="I56" s="9">
        <f t="shared" si="26"/>
        <v>5</v>
      </c>
      <c r="J56" s="9">
        <f t="shared" si="27"/>
        <v>3</v>
      </c>
      <c r="K56" s="9">
        <f t="shared" si="28"/>
        <v>1</v>
      </c>
      <c r="L56" s="9">
        <f t="shared" si="29"/>
        <v>1</v>
      </c>
      <c r="M56" s="9">
        <f t="shared" si="30"/>
        <v>1</v>
      </c>
      <c r="N56" s="9">
        <f t="shared" si="31"/>
        <v>2</v>
      </c>
      <c r="O56" s="9">
        <f t="shared" si="32"/>
        <v>1</v>
      </c>
      <c r="P56" s="9">
        <f t="shared" si="33"/>
        <v>0</v>
      </c>
      <c r="Q56" s="9">
        <f t="shared" si="34"/>
        <v>11</v>
      </c>
      <c r="R56" s="9">
        <f t="shared" si="35"/>
        <v>15</v>
      </c>
      <c r="S56" s="9"/>
      <c r="T56" s="11">
        <f t="shared" si="36"/>
        <v>0.8</v>
      </c>
      <c r="U56" s="11">
        <f t="shared" si="37"/>
        <v>1.1000000000000001</v>
      </c>
    </row>
    <row r="57" spans="1:21" x14ac:dyDescent="0.3">
      <c r="A57" s="9" t="str">
        <f t="shared" si="19"/>
        <v>Fernando Morales</v>
      </c>
      <c r="B57" s="9">
        <f t="shared" si="19"/>
        <v>21</v>
      </c>
      <c r="C57" s="9">
        <f t="shared" si="20"/>
        <v>8</v>
      </c>
      <c r="D57" s="9">
        <f t="shared" si="21"/>
        <v>4</v>
      </c>
      <c r="E57" s="9">
        <f t="shared" si="22"/>
        <v>6</v>
      </c>
      <c r="F57" s="9">
        <f t="shared" si="23"/>
        <v>1</v>
      </c>
      <c r="G57" s="9">
        <f t="shared" si="24"/>
        <v>0</v>
      </c>
      <c r="H57" s="9">
        <f t="shared" si="25"/>
        <v>0</v>
      </c>
      <c r="I57" s="9">
        <f t="shared" si="26"/>
        <v>4</v>
      </c>
      <c r="J57" s="9">
        <f t="shared" si="27"/>
        <v>0</v>
      </c>
      <c r="K57" s="9">
        <f t="shared" si="28"/>
        <v>2</v>
      </c>
      <c r="L57" s="9">
        <f t="shared" si="29"/>
        <v>1</v>
      </c>
      <c r="M57" s="9">
        <f t="shared" si="30"/>
        <v>0</v>
      </c>
      <c r="N57" s="9">
        <f t="shared" si="31"/>
        <v>2</v>
      </c>
      <c r="O57" s="9">
        <f t="shared" si="32"/>
        <v>0</v>
      </c>
      <c r="P57" s="9">
        <f t="shared" si="33"/>
        <v>0</v>
      </c>
      <c r="Q57" s="9">
        <f t="shared" si="34"/>
        <v>7</v>
      </c>
      <c r="R57" s="9">
        <f t="shared" si="35"/>
        <v>12</v>
      </c>
      <c r="S57" s="9"/>
      <c r="T57" s="11">
        <f t="shared" si="36"/>
        <v>0.75</v>
      </c>
      <c r="U57" s="11">
        <f t="shared" si="37"/>
        <v>0.875</v>
      </c>
    </row>
    <row r="58" spans="1:21" x14ac:dyDescent="0.3">
      <c r="A58" s="9" t="str">
        <f t="shared" si="19"/>
        <v>Fernando Cruz</v>
      </c>
      <c r="B58" s="9">
        <f t="shared" si="19"/>
        <v>22</v>
      </c>
      <c r="C58" s="9">
        <f t="shared" si="20"/>
        <v>8</v>
      </c>
      <c r="D58" s="9">
        <f t="shared" si="21"/>
        <v>7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4</v>
      </c>
      <c r="J58" s="9">
        <f t="shared" si="27"/>
        <v>3</v>
      </c>
      <c r="K58" s="9">
        <f t="shared" si="28"/>
        <v>2</v>
      </c>
      <c r="L58" s="9">
        <f t="shared" si="29"/>
        <v>0</v>
      </c>
      <c r="M58" s="9">
        <f t="shared" si="30"/>
        <v>1</v>
      </c>
      <c r="N58" s="9">
        <f t="shared" si="31"/>
        <v>0</v>
      </c>
      <c r="O58" s="9">
        <f t="shared" si="32"/>
        <v>1</v>
      </c>
      <c r="P58" s="9">
        <f t="shared" si="33"/>
        <v>0</v>
      </c>
      <c r="Q58" s="9">
        <f t="shared" si="34"/>
        <v>5</v>
      </c>
      <c r="R58" s="9">
        <f t="shared" si="35"/>
        <v>12</v>
      </c>
      <c r="S58" s="9"/>
      <c r="T58" s="11">
        <f t="shared" si="36"/>
        <v>0.625</v>
      </c>
      <c r="U58" s="11">
        <f t="shared" si="37"/>
        <v>0.625</v>
      </c>
    </row>
    <row r="59" spans="1:21" x14ac:dyDescent="0.3">
      <c r="A59" s="9" t="str">
        <f t="shared" si="19"/>
        <v>Fernando Ortiz</v>
      </c>
      <c r="B59" s="9">
        <f t="shared" si="19"/>
        <v>23</v>
      </c>
      <c r="C59" s="9">
        <f t="shared" si="20"/>
        <v>9</v>
      </c>
      <c r="D59" s="9">
        <f t="shared" si="21"/>
        <v>5</v>
      </c>
      <c r="E59" s="9">
        <f t="shared" si="22"/>
        <v>8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2</v>
      </c>
      <c r="J59" s="9">
        <f t="shared" si="27"/>
        <v>4</v>
      </c>
      <c r="K59" s="9">
        <f t="shared" si="28"/>
        <v>2</v>
      </c>
      <c r="L59" s="9">
        <f t="shared" si="29"/>
        <v>0</v>
      </c>
      <c r="M59" s="9">
        <f t="shared" si="30"/>
        <v>1</v>
      </c>
      <c r="N59" s="9">
        <f t="shared" si="31"/>
        <v>0</v>
      </c>
      <c r="O59" s="9">
        <f t="shared" si="32"/>
        <v>2</v>
      </c>
      <c r="P59" s="9">
        <f t="shared" si="33"/>
        <v>0</v>
      </c>
      <c r="Q59" s="9">
        <f t="shared" si="34"/>
        <v>8</v>
      </c>
      <c r="R59" s="9">
        <f t="shared" si="35"/>
        <v>14</v>
      </c>
      <c r="S59" s="9"/>
      <c r="T59" s="11">
        <f t="shared" si="36"/>
        <v>0.88888888888888884</v>
      </c>
      <c r="U59" s="11">
        <f t="shared" si="37"/>
        <v>0.88888888888888884</v>
      </c>
    </row>
    <row r="60" spans="1:21" x14ac:dyDescent="0.3">
      <c r="A60" s="9" t="str">
        <f t="shared" si="19"/>
        <v>Fernando Gutierrez</v>
      </c>
      <c r="B60" s="9">
        <f t="shared" si="19"/>
        <v>24</v>
      </c>
      <c r="C60" s="9">
        <f t="shared" si="20"/>
        <v>5</v>
      </c>
      <c r="D60" s="9">
        <f t="shared" si="21"/>
        <v>0</v>
      </c>
      <c r="E60" s="9">
        <f t="shared" si="22"/>
        <v>4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3</v>
      </c>
      <c r="J60" s="9">
        <f t="shared" si="27"/>
        <v>4</v>
      </c>
      <c r="K60" s="9">
        <f t="shared" si="28"/>
        <v>2</v>
      </c>
      <c r="L60" s="9">
        <f t="shared" si="29"/>
        <v>1</v>
      </c>
      <c r="M60" s="9">
        <f t="shared" si="30"/>
        <v>1</v>
      </c>
      <c r="N60" s="9">
        <f t="shared" si="31"/>
        <v>1</v>
      </c>
      <c r="O60" s="9">
        <f t="shared" si="32"/>
        <v>2</v>
      </c>
      <c r="P60" s="9">
        <f t="shared" si="33"/>
        <v>0</v>
      </c>
      <c r="Q60" s="9">
        <f t="shared" si="34"/>
        <v>4</v>
      </c>
      <c r="R60" s="9">
        <f t="shared" si="35"/>
        <v>11</v>
      </c>
      <c r="S60" s="9"/>
      <c r="T60" s="11">
        <f t="shared" si="36"/>
        <v>0.8</v>
      </c>
      <c r="U60" s="11">
        <f t="shared" si="37"/>
        <v>0.8</v>
      </c>
    </row>
    <row r="61" spans="1:21" x14ac:dyDescent="0.3">
      <c r="A61" s="9" t="str">
        <f t="shared" si="19"/>
        <v>Fernando Castillo</v>
      </c>
      <c r="B61" s="9">
        <f t="shared" si="19"/>
        <v>25</v>
      </c>
      <c r="C61" s="9">
        <f t="shared" si="20"/>
        <v>6</v>
      </c>
      <c r="D61" s="9">
        <f t="shared" si="21"/>
        <v>4</v>
      </c>
      <c r="E61" s="9">
        <f t="shared" si="22"/>
        <v>4</v>
      </c>
      <c r="F61" s="9">
        <f t="shared" si="23"/>
        <v>0</v>
      </c>
      <c r="G61" s="9">
        <f t="shared" si="24"/>
        <v>0</v>
      </c>
      <c r="H61" s="9">
        <f t="shared" si="25"/>
        <v>1</v>
      </c>
      <c r="I61" s="9">
        <f t="shared" si="26"/>
        <v>4</v>
      </c>
      <c r="J61" s="9">
        <f t="shared" si="27"/>
        <v>2</v>
      </c>
      <c r="K61" s="9">
        <f t="shared" si="28"/>
        <v>0</v>
      </c>
      <c r="L61" s="9">
        <f t="shared" si="29"/>
        <v>1</v>
      </c>
      <c r="M61" s="9">
        <f t="shared" si="30"/>
        <v>2</v>
      </c>
      <c r="N61" s="9">
        <f t="shared" si="31"/>
        <v>2</v>
      </c>
      <c r="O61" s="9">
        <f t="shared" si="32"/>
        <v>0</v>
      </c>
      <c r="P61" s="9">
        <f t="shared" si="33"/>
        <v>0</v>
      </c>
      <c r="Q61" s="9">
        <f t="shared" si="34"/>
        <v>7</v>
      </c>
      <c r="R61" s="9">
        <f t="shared" si="35"/>
        <v>10</v>
      </c>
      <c r="S61" s="9"/>
      <c r="T61" s="11">
        <f t="shared" si="36"/>
        <v>0.66666666666666663</v>
      </c>
      <c r="U61" s="11">
        <f t="shared" si="37"/>
        <v>1.1666666666666667</v>
      </c>
    </row>
    <row r="62" spans="1:21" x14ac:dyDescent="0.3">
      <c r="A62" s="10" t="s">
        <v>48</v>
      </c>
      <c r="B62" s="10"/>
      <c r="C62" s="10">
        <f t="shared" ref="C62:R62" si="38">SUM(C37:C61)</f>
        <v>175</v>
      </c>
      <c r="D62" s="10">
        <f t="shared" si="38"/>
        <v>88</v>
      </c>
      <c r="E62" s="10">
        <f t="shared" si="38"/>
        <v>95</v>
      </c>
      <c r="F62" s="10">
        <f t="shared" si="38"/>
        <v>2</v>
      </c>
      <c r="G62" s="10">
        <f t="shared" si="38"/>
        <v>1</v>
      </c>
      <c r="H62" s="10">
        <f t="shared" si="38"/>
        <v>4</v>
      </c>
      <c r="I62" s="10">
        <f t="shared" si="38"/>
        <v>67</v>
      </c>
      <c r="J62" s="10">
        <f t="shared" si="38"/>
        <v>57</v>
      </c>
      <c r="K62" s="10">
        <f t="shared" si="38"/>
        <v>47</v>
      </c>
      <c r="L62" s="10">
        <f t="shared" si="38"/>
        <v>25</v>
      </c>
      <c r="M62" s="10">
        <f t="shared" si="38"/>
        <v>26</v>
      </c>
      <c r="N62" s="10">
        <f t="shared" si="38"/>
        <v>27</v>
      </c>
      <c r="O62" s="10">
        <f t="shared" si="38"/>
        <v>28</v>
      </c>
      <c r="P62" s="10">
        <f t="shared" si="38"/>
        <v>0</v>
      </c>
      <c r="Q62" s="10">
        <f t="shared" si="38"/>
        <v>111</v>
      </c>
      <c r="R62" s="10">
        <f t="shared" si="38"/>
        <v>303</v>
      </c>
      <c r="S62" s="10"/>
      <c r="T62" s="12">
        <f t="shared" si="36"/>
        <v>0.54285714285714282</v>
      </c>
      <c r="U62" s="12">
        <f t="shared" si="37"/>
        <v>0.63428571428571423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Diego Morales</v>
      </c>
      <c r="B66" s="9">
        <f t="shared" si="39"/>
        <v>1</v>
      </c>
      <c r="C66" s="19">
        <v>1</v>
      </c>
      <c r="D66" s="19" t="s">
        <v>61</v>
      </c>
      <c r="E66" s="19">
        <v>3</v>
      </c>
      <c r="F66" s="19">
        <v>2</v>
      </c>
      <c r="G66" s="19">
        <v>6</v>
      </c>
      <c r="H66" s="19">
        <v>0</v>
      </c>
      <c r="I66" s="19">
        <v>1</v>
      </c>
      <c r="J66" s="19" t="s">
        <v>62</v>
      </c>
      <c r="K66" s="19">
        <v>1.2</v>
      </c>
      <c r="L66" s="19">
        <v>1</v>
      </c>
      <c r="M66" s="19">
        <v>5</v>
      </c>
      <c r="N66" s="19">
        <v>5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2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1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14</v>
      </c>
      <c r="CT66" s="9">
        <f t="shared" ref="CT66:CT90" si="44">INT(CS66/3)+MOD(CS66,3)/10</f>
        <v>4.2</v>
      </c>
      <c r="CU66" s="9">
        <f t="shared" ref="CU66:CU90" si="45">F66+L66+R66+X66+AD66+AJ66+AP66+AV66+BB66+BH66+BN66+BT66+BZ66+CF66+CL66</f>
        <v>3</v>
      </c>
      <c r="CV66" s="9">
        <f t="shared" ref="CV66:CV90" si="46">G66+M66+S66+Y66+AE66+AK66+AQ66+AW66+BC66+BI66+BO66+BU66+CA66+CG66+CM66</f>
        <v>11</v>
      </c>
      <c r="CW66" s="9">
        <f t="shared" ref="CW66:CW90" si="47">H66+N66+T66+Z66+AF66+AL66+AR66+AX66+BD66+BJ66+BP66+BV66+CB66+CH66+CN66</f>
        <v>5</v>
      </c>
      <c r="CX66" s="14">
        <f t="shared" ref="CX66:CX90" si="48">IFERROR(CU66*27/CS66,0)</f>
        <v>5.7857142857142856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Diego Cruz</v>
      </c>
      <c r="B67" s="9">
        <f t="shared" si="39"/>
        <v>2</v>
      </c>
      <c r="C67" s="19">
        <v>1</v>
      </c>
      <c r="D67" s="19" t="s">
        <v>62</v>
      </c>
      <c r="E67" s="19">
        <v>1.2</v>
      </c>
      <c r="F67" s="19">
        <v>1</v>
      </c>
      <c r="G67" s="19">
        <v>2</v>
      </c>
      <c r="H67" s="19">
        <v>4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5</v>
      </c>
      <c r="CT67" s="9">
        <f t="shared" si="44"/>
        <v>1.2</v>
      </c>
      <c r="CU67" s="9">
        <f t="shared" si="45"/>
        <v>1</v>
      </c>
      <c r="CV67" s="9">
        <f t="shared" si="46"/>
        <v>2</v>
      </c>
      <c r="CW67" s="9">
        <f t="shared" si="47"/>
        <v>4</v>
      </c>
      <c r="CX67" s="14">
        <f t="shared" si="48"/>
        <v>5.4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Diego Ortiz</v>
      </c>
      <c r="B68" s="9">
        <f t="shared" si="39"/>
        <v>3</v>
      </c>
      <c r="C68" s="19">
        <v>1</v>
      </c>
      <c r="D68" s="19" t="s">
        <v>62</v>
      </c>
      <c r="E68" s="19">
        <v>2.1</v>
      </c>
      <c r="F68" s="19">
        <v>4</v>
      </c>
      <c r="G68" s="19">
        <v>1</v>
      </c>
      <c r="H68" s="19">
        <v>4</v>
      </c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7.0000000000000009</v>
      </c>
      <c r="CT68" s="9">
        <f t="shared" si="44"/>
        <v>2.1</v>
      </c>
      <c r="CU68" s="9">
        <f t="shared" si="45"/>
        <v>4</v>
      </c>
      <c r="CV68" s="9">
        <f t="shared" si="46"/>
        <v>1</v>
      </c>
      <c r="CW68" s="9">
        <f t="shared" si="47"/>
        <v>4</v>
      </c>
      <c r="CX68" s="14">
        <f t="shared" si="48"/>
        <v>15.428571428571427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Diego Gutierrez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0</v>
      </c>
      <c r="CQ69" s="9">
        <f t="shared" si="41"/>
        <v>0</v>
      </c>
      <c r="CR69" s="9">
        <f t="shared" si="42"/>
        <v>0</v>
      </c>
      <c r="CS69" s="9">
        <f t="shared" si="43"/>
        <v>0</v>
      </c>
      <c r="CT69" s="9">
        <f t="shared" si="44"/>
        <v>0</v>
      </c>
      <c r="CU69" s="9">
        <f t="shared" si="45"/>
        <v>0</v>
      </c>
      <c r="CV69" s="9">
        <f t="shared" si="46"/>
        <v>0</v>
      </c>
      <c r="CW69" s="9">
        <f t="shared" si="47"/>
        <v>0</v>
      </c>
      <c r="CX69" s="14">
        <f t="shared" si="48"/>
        <v>0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Diego Castillo</v>
      </c>
      <c r="B70" s="9">
        <f t="shared" si="39"/>
        <v>5</v>
      </c>
      <c r="C70" s="19">
        <v>1</v>
      </c>
      <c r="D70" s="19" t="s">
        <v>61</v>
      </c>
      <c r="E70" s="19">
        <v>1</v>
      </c>
      <c r="F70" s="19">
        <v>2</v>
      </c>
      <c r="G70" s="19">
        <v>5</v>
      </c>
      <c r="H70" s="19">
        <v>1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0</v>
      </c>
      <c r="CR70" s="9">
        <f t="shared" si="42"/>
        <v>1</v>
      </c>
      <c r="CS70" s="9">
        <f t="shared" si="43"/>
        <v>3</v>
      </c>
      <c r="CT70" s="9">
        <f t="shared" si="44"/>
        <v>1</v>
      </c>
      <c r="CU70" s="9">
        <f t="shared" si="45"/>
        <v>2</v>
      </c>
      <c r="CV70" s="9">
        <f t="shared" si="46"/>
        <v>5</v>
      </c>
      <c r="CW70" s="9">
        <f t="shared" si="47"/>
        <v>1</v>
      </c>
      <c r="CX70" s="14">
        <f t="shared" si="48"/>
        <v>18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Fernando Garcia</v>
      </c>
      <c r="B71" s="9">
        <f t="shared" si="39"/>
        <v>6</v>
      </c>
      <c r="C71" s="19">
        <v>1</v>
      </c>
      <c r="D71" s="19" t="s">
        <v>62</v>
      </c>
      <c r="E71" s="19">
        <v>1</v>
      </c>
      <c r="F71" s="19">
        <v>0</v>
      </c>
      <c r="G71" s="19">
        <v>5</v>
      </c>
      <c r="H71" s="19">
        <v>2</v>
      </c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1</v>
      </c>
      <c r="CR71" s="9">
        <f t="shared" si="42"/>
        <v>0</v>
      </c>
      <c r="CS71" s="9">
        <f t="shared" si="43"/>
        <v>3</v>
      </c>
      <c r="CT71" s="9">
        <f t="shared" si="44"/>
        <v>1</v>
      </c>
      <c r="CU71" s="9">
        <f t="shared" si="45"/>
        <v>0</v>
      </c>
      <c r="CV71" s="9">
        <f t="shared" si="46"/>
        <v>5</v>
      </c>
      <c r="CW71" s="9">
        <f t="shared" si="47"/>
        <v>2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Fernando Rodriguez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0</v>
      </c>
      <c r="CQ72" s="9">
        <f t="shared" si="41"/>
        <v>0</v>
      </c>
      <c r="CR72" s="9">
        <f t="shared" si="42"/>
        <v>0</v>
      </c>
      <c r="CS72" s="9">
        <f t="shared" si="43"/>
        <v>0</v>
      </c>
      <c r="CT72" s="9">
        <f t="shared" si="44"/>
        <v>0</v>
      </c>
      <c r="CU72" s="9">
        <f t="shared" si="45"/>
        <v>0</v>
      </c>
      <c r="CV72" s="9">
        <f t="shared" si="46"/>
        <v>0</v>
      </c>
      <c r="CW72" s="9">
        <f t="shared" si="47"/>
        <v>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Fernando Martinez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Fernando Hernandez</v>
      </c>
      <c r="B74" s="9">
        <f t="shared" si="39"/>
        <v>9</v>
      </c>
      <c r="C74" s="19">
        <v>1</v>
      </c>
      <c r="D74" s="19" t="s">
        <v>61</v>
      </c>
      <c r="E74" s="19">
        <v>2</v>
      </c>
      <c r="F74" s="19">
        <v>1</v>
      </c>
      <c r="G74" s="19">
        <v>5</v>
      </c>
      <c r="H74" s="19">
        <v>3</v>
      </c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0</v>
      </c>
      <c r="CR74" s="9">
        <f t="shared" si="42"/>
        <v>1</v>
      </c>
      <c r="CS74" s="9">
        <f t="shared" si="43"/>
        <v>6</v>
      </c>
      <c r="CT74" s="9">
        <f t="shared" si="44"/>
        <v>2</v>
      </c>
      <c r="CU74" s="9">
        <f t="shared" si="45"/>
        <v>1</v>
      </c>
      <c r="CV74" s="9">
        <f t="shared" si="46"/>
        <v>5</v>
      </c>
      <c r="CW74" s="9">
        <f t="shared" si="47"/>
        <v>3</v>
      </c>
      <c r="CX74" s="14">
        <f t="shared" si="48"/>
        <v>4.5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Fernando Lopez</v>
      </c>
      <c r="B75" s="9">
        <f t="shared" si="39"/>
        <v>10</v>
      </c>
      <c r="C75" s="19">
        <v>1</v>
      </c>
      <c r="D75" s="19" t="s">
        <v>61</v>
      </c>
      <c r="E75" s="19">
        <v>2</v>
      </c>
      <c r="F75" s="19">
        <v>4</v>
      </c>
      <c r="G75" s="19">
        <v>4</v>
      </c>
      <c r="H75" s="19">
        <v>3</v>
      </c>
      <c r="I75" s="19">
        <v>1</v>
      </c>
      <c r="J75" s="19" t="s">
        <v>61</v>
      </c>
      <c r="K75" s="19">
        <v>2.2000000000000002</v>
      </c>
      <c r="L75" s="19">
        <v>3</v>
      </c>
      <c r="M75" s="19">
        <v>1</v>
      </c>
      <c r="N75" s="19">
        <v>5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2</v>
      </c>
      <c r="CQ75" s="9">
        <f t="shared" si="41"/>
        <v>0</v>
      </c>
      <c r="CR75" s="9">
        <f t="shared" si="42"/>
        <v>2</v>
      </c>
      <c r="CS75" s="9">
        <f t="shared" si="43"/>
        <v>14.000000000000002</v>
      </c>
      <c r="CT75" s="9">
        <f t="shared" si="44"/>
        <v>4.2</v>
      </c>
      <c r="CU75" s="9">
        <f t="shared" si="45"/>
        <v>7</v>
      </c>
      <c r="CV75" s="9">
        <f t="shared" si="46"/>
        <v>5</v>
      </c>
      <c r="CW75" s="9">
        <f t="shared" si="47"/>
        <v>8</v>
      </c>
      <c r="CX75" s="14">
        <f t="shared" si="48"/>
        <v>13.499999999999998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Fernando Gonzalez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61</v>
      </c>
      <c r="K76" s="19">
        <v>2.1</v>
      </c>
      <c r="L76" s="19">
        <v>1</v>
      </c>
      <c r="M76" s="19">
        <v>1</v>
      </c>
      <c r="N76" s="19">
        <v>3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7.0000000000000009</v>
      </c>
      <c r="CT76" s="9">
        <f t="shared" si="44"/>
        <v>2.1</v>
      </c>
      <c r="CU76" s="9">
        <f t="shared" si="45"/>
        <v>1</v>
      </c>
      <c r="CV76" s="9">
        <f t="shared" si="46"/>
        <v>1</v>
      </c>
      <c r="CW76" s="9">
        <f t="shared" si="47"/>
        <v>3</v>
      </c>
      <c r="CX76" s="14">
        <f t="shared" si="48"/>
        <v>3.8571428571428568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Fernando Perez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1</v>
      </c>
      <c r="J77" s="19" t="s">
        <v>62</v>
      </c>
      <c r="K77" s="19">
        <v>3</v>
      </c>
      <c r="L77" s="19">
        <v>2</v>
      </c>
      <c r="M77" s="19">
        <v>3</v>
      </c>
      <c r="N77" s="19">
        <v>1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1</v>
      </c>
      <c r="CR77" s="9">
        <f t="shared" si="42"/>
        <v>0</v>
      </c>
      <c r="CS77" s="9">
        <f t="shared" si="43"/>
        <v>9</v>
      </c>
      <c r="CT77" s="9">
        <f t="shared" si="44"/>
        <v>3</v>
      </c>
      <c r="CU77" s="9">
        <f t="shared" si="45"/>
        <v>2</v>
      </c>
      <c r="CV77" s="9">
        <f t="shared" si="46"/>
        <v>3</v>
      </c>
      <c r="CW77" s="9">
        <f t="shared" si="47"/>
        <v>1</v>
      </c>
      <c r="CX77" s="14">
        <f t="shared" si="48"/>
        <v>6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Fernando Sanchez</v>
      </c>
      <c r="B78" s="9">
        <f t="shared" si="39"/>
        <v>13</v>
      </c>
      <c r="C78" s="19">
        <v>1</v>
      </c>
      <c r="D78" s="19" t="s">
        <v>61</v>
      </c>
      <c r="E78" s="19">
        <v>1.1000000000000001</v>
      </c>
      <c r="F78" s="19">
        <v>1</v>
      </c>
      <c r="G78" s="19">
        <v>2</v>
      </c>
      <c r="H78" s="19">
        <v>3</v>
      </c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4.0000000000000009</v>
      </c>
      <c r="CT78" s="9">
        <f t="shared" si="44"/>
        <v>1.1000000000000001</v>
      </c>
      <c r="CU78" s="9">
        <f t="shared" si="45"/>
        <v>1</v>
      </c>
      <c r="CV78" s="9">
        <f t="shared" si="46"/>
        <v>2</v>
      </c>
      <c r="CW78" s="9">
        <f t="shared" si="47"/>
        <v>3</v>
      </c>
      <c r="CX78" s="14">
        <f t="shared" si="48"/>
        <v>6.7499999999999982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Fernando Ramirez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1</v>
      </c>
      <c r="J79" s="19" t="s">
        <v>61</v>
      </c>
      <c r="K79" s="19">
        <v>2.2000000000000002</v>
      </c>
      <c r="L79" s="19">
        <v>1</v>
      </c>
      <c r="M79" s="19">
        <v>5</v>
      </c>
      <c r="N79" s="19">
        <v>2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8.0000000000000018</v>
      </c>
      <c r="CT79" s="9">
        <f t="shared" si="44"/>
        <v>2.2000000000000002</v>
      </c>
      <c r="CU79" s="9">
        <f t="shared" si="45"/>
        <v>1</v>
      </c>
      <c r="CV79" s="9">
        <f t="shared" si="46"/>
        <v>5</v>
      </c>
      <c r="CW79" s="9">
        <f t="shared" si="47"/>
        <v>2</v>
      </c>
      <c r="CX79" s="14">
        <f t="shared" si="48"/>
        <v>3.3749999999999991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Fernando Torres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Fernando Flores</v>
      </c>
      <c r="B81" s="9">
        <f t="shared" si="39"/>
        <v>16</v>
      </c>
      <c r="C81" s="19">
        <v>1</v>
      </c>
      <c r="D81" s="19" t="s">
        <v>62</v>
      </c>
      <c r="E81" s="19">
        <v>1</v>
      </c>
      <c r="F81" s="19">
        <v>0</v>
      </c>
      <c r="G81" s="19">
        <v>1</v>
      </c>
      <c r="H81" s="19">
        <v>4</v>
      </c>
      <c r="I81" s="19">
        <v>1</v>
      </c>
      <c r="J81" s="19" t="s">
        <v>62</v>
      </c>
      <c r="K81" s="19">
        <v>3</v>
      </c>
      <c r="L81" s="19">
        <v>4</v>
      </c>
      <c r="M81" s="19">
        <v>2</v>
      </c>
      <c r="N81" s="19">
        <v>3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2</v>
      </c>
      <c r="CR81" s="9">
        <f t="shared" si="42"/>
        <v>0</v>
      </c>
      <c r="CS81" s="9">
        <f t="shared" si="43"/>
        <v>12</v>
      </c>
      <c r="CT81" s="9">
        <f t="shared" si="44"/>
        <v>4</v>
      </c>
      <c r="CU81" s="9">
        <f t="shared" si="45"/>
        <v>4</v>
      </c>
      <c r="CV81" s="9">
        <f t="shared" si="46"/>
        <v>3</v>
      </c>
      <c r="CW81" s="9">
        <f t="shared" si="47"/>
        <v>7</v>
      </c>
      <c r="CX81" s="14">
        <f t="shared" si="48"/>
        <v>9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Fernando Rivera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0</v>
      </c>
      <c r="CQ82" s="9">
        <f t="shared" si="41"/>
        <v>0</v>
      </c>
      <c r="CR82" s="9">
        <f t="shared" si="42"/>
        <v>0</v>
      </c>
      <c r="CS82" s="9">
        <f t="shared" si="43"/>
        <v>0</v>
      </c>
      <c r="CT82" s="9">
        <f t="shared" si="44"/>
        <v>0</v>
      </c>
      <c r="CU82" s="9">
        <f t="shared" si="45"/>
        <v>0</v>
      </c>
      <c r="CV82" s="9">
        <f t="shared" si="46"/>
        <v>0</v>
      </c>
      <c r="CW82" s="9">
        <f t="shared" si="47"/>
        <v>0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Fernando Gomez</v>
      </c>
      <c r="B83" s="9">
        <f t="shared" si="39"/>
        <v>18</v>
      </c>
      <c r="C83" s="19">
        <v>1</v>
      </c>
      <c r="D83" s="19" t="s">
        <v>62</v>
      </c>
      <c r="E83" s="19">
        <v>1</v>
      </c>
      <c r="F83" s="19">
        <v>4</v>
      </c>
      <c r="G83" s="19">
        <v>2</v>
      </c>
      <c r="H83" s="19">
        <v>5</v>
      </c>
      <c r="I83" s="19">
        <v>1</v>
      </c>
      <c r="J83" s="19" t="s">
        <v>61</v>
      </c>
      <c r="K83" s="19">
        <v>3</v>
      </c>
      <c r="L83" s="19">
        <v>4</v>
      </c>
      <c r="M83" s="19">
        <v>3</v>
      </c>
      <c r="N83" s="19">
        <v>5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2</v>
      </c>
      <c r="CQ83" s="9">
        <f t="shared" si="41"/>
        <v>1</v>
      </c>
      <c r="CR83" s="9">
        <f t="shared" si="42"/>
        <v>1</v>
      </c>
      <c r="CS83" s="9">
        <f t="shared" si="43"/>
        <v>12</v>
      </c>
      <c r="CT83" s="9">
        <f t="shared" si="44"/>
        <v>4</v>
      </c>
      <c r="CU83" s="9">
        <f t="shared" si="45"/>
        <v>8</v>
      </c>
      <c r="CV83" s="9">
        <f t="shared" si="46"/>
        <v>5</v>
      </c>
      <c r="CW83" s="9">
        <f t="shared" si="47"/>
        <v>10</v>
      </c>
      <c r="CX83" s="14">
        <f t="shared" si="48"/>
        <v>18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Fernando Diaz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0</v>
      </c>
      <c r="CQ84" s="9">
        <f t="shared" si="41"/>
        <v>0</v>
      </c>
      <c r="CR84" s="9">
        <f t="shared" si="42"/>
        <v>0</v>
      </c>
      <c r="CS84" s="9">
        <f t="shared" si="43"/>
        <v>0</v>
      </c>
      <c r="CT84" s="9">
        <f t="shared" si="44"/>
        <v>0</v>
      </c>
      <c r="CU84" s="9">
        <f t="shared" si="45"/>
        <v>0</v>
      </c>
      <c r="CV84" s="9">
        <f t="shared" si="46"/>
        <v>0</v>
      </c>
      <c r="CW84" s="9">
        <f t="shared" si="47"/>
        <v>0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Fernando Reyes</v>
      </c>
      <c r="B85" s="9">
        <f t="shared" si="39"/>
        <v>20</v>
      </c>
      <c r="C85" s="19">
        <v>1</v>
      </c>
      <c r="D85" s="19" t="s">
        <v>61</v>
      </c>
      <c r="E85" s="19">
        <v>1.1000000000000001</v>
      </c>
      <c r="F85" s="19">
        <v>3</v>
      </c>
      <c r="G85" s="19">
        <v>2</v>
      </c>
      <c r="H85" s="19">
        <v>3</v>
      </c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0</v>
      </c>
      <c r="CR85" s="9">
        <f t="shared" si="42"/>
        <v>1</v>
      </c>
      <c r="CS85" s="9">
        <f t="shared" si="43"/>
        <v>4.0000000000000009</v>
      </c>
      <c r="CT85" s="9">
        <f t="shared" si="44"/>
        <v>1.1000000000000001</v>
      </c>
      <c r="CU85" s="9">
        <f t="shared" si="45"/>
        <v>3</v>
      </c>
      <c r="CV85" s="9">
        <f t="shared" si="46"/>
        <v>2</v>
      </c>
      <c r="CW85" s="9">
        <f t="shared" si="47"/>
        <v>3</v>
      </c>
      <c r="CX85" s="14">
        <f t="shared" si="48"/>
        <v>20.249999999999996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Fernando Morales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1</v>
      </c>
      <c r="J86" s="19" t="s">
        <v>62</v>
      </c>
      <c r="K86" s="19">
        <v>1.1000000000000001</v>
      </c>
      <c r="L86" s="19">
        <v>4</v>
      </c>
      <c r="M86" s="19">
        <v>6</v>
      </c>
      <c r="N86" s="19">
        <v>3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1</v>
      </c>
      <c r="CR86" s="9">
        <f t="shared" si="42"/>
        <v>0</v>
      </c>
      <c r="CS86" s="9">
        <f t="shared" si="43"/>
        <v>4.0000000000000009</v>
      </c>
      <c r="CT86" s="9">
        <f t="shared" si="44"/>
        <v>1.1000000000000001</v>
      </c>
      <c r="CU86" s="9">
        <f t="shared" si="45"/>
        <v>4</v>
      </c>
      <c r="CV86" s="9">
        <f t="shared" si="46"/>
        <v>6</v>
      </c>
      <c r="CW86" s="9">
        <f t="shared" si="47"/>
        <v>3</v>
      </c>
      <c r="CX86" s="14">
        <f t="shared" si="48"/>
        <v>26.999999999999993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Fernando Cruz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Fernando Ortiz</v>
      </c>
      <c r="B88" s="9">
        <f t="shared" si="39"/>
        <v>23</v>
      </c>
      <c r="C88" s="19">
        <v>1</v>
      </c>
      <c r="D88" s="19" t="s">
        <v>61</v>
      </c>
      <c r="E88" s="19">
        <v>2.2000000000000002</v>
      </c>
      <c r="F88" s="19">
        <v>1</v>
      </c>
      <c r="G88" s="19">
        <v>1</v>
      </c>
      <c r="H88" s="19">
        <v>3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0</v>
      </c>
      <c r="CR88" s="9">
        <f t="shared" si="42"/>
        <v>1</v>
      </c>
      <c r="CS88" s="9">
        <f t="shared" si="43"/>
        <v>8.0000000000000018</v>
      </c>
      <c r="CT88" s="9">
        <f t="shared" si="44"/>
        <v>2.2000000000000002</v>
      </c>
      <c r="CU88" s="9">
        <f t="shared" si="45"/>
        <v>1</v>
      </c>
      <c r="CV88" s="9">
        <f t="shared" si="46"/>
        <v>1</v>
      </c>
      <c r="CW88" s="9">
        <f t="shared" si="47"/>
        <v>3</v>
      </c>
      <c r="CX88" s="14">
        <f t="shared" si="48"/>
        <v>3.3749999999999991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Fernando Gutierrez</v>
      </c>
      <c r="B89" s="9">
        <f t="shared" si="39"/>
        <v>24</v>
      </c>
      <c r="C89" s="19">
        <v>1</v>
      </c>
      <c r="D89" s="19" t="s">
        <v>62</v>
      </c>
      <c r="E89" s="19">
        <v>1.2</v>
      </c>
      <c r="F89" s="19">
        <v>1</v>
      </c>
      <c r="G89" s="19">
        <v>1</v>
      </c>
      <c r="H89" s="19">
        <v>5</v>
      </c>
      <c r="I89" s="19">
        <v>1</v>
      </c>
      <c r="J89" s="19" t="s">
        <v>62</v>
      </c>
      <c r="K89" s="19">
        <v>2</v>
      </c>
      <c r="L89" s="19">
        <v>2</v>
      </c>
      <c r="M89" s="19">
        <v>6</v>
      </c>
      <c r="N89" s="19">
        <v>0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2</v>
      </c>
      <c r="CQ89" s="9">
        <f t="shared" si="41"/>
        <v>2</v>
      </c>
      <c r="CR89" s="9">
        <f t="shared" si="42"/>
        <v>0</v>
      </c>
      <c r="CS89" s="9">
        <f t="shared" si="43"/>
        <v>11</v>
      </c>
      <c r="CT89" s="9">
        <f t="shared" si="44"/>
        <v>3.2</v>
      </c>
      <c r="CU89" s="9">
        <f t="shared" si="45"/>
        <v>3</v>
      </c>
      <c r="CV89" s="9">
        <f t="shared" si="46"/>
        <v>7</v>
      </c>
      <c r="CW89" s="9">
        <f t="shared" si="47"/>
        <v>5</v>
      </c>
      <c r="CX89" s="14">
        <f t="shared" si="48"/>
        <v>7.3636363636363633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Fernando Castillo</v>
      </c>
      <c r="B90" s="9">
        <f t="shared" si="39"/>
        <v>25</v>
      </c>
      <c r="C90" s="19">
        <v>1</v>
      </c>
      <c r="D90" s="19" t="s">
        <v>61</v>
      </c>
      <c r="E90" s="19">
        <v>2.1</v>
      </c>
      <c r="F90" s="19">
        <v>0</v>
      </c>
      <c r="G90" s="19">
        <v>6</v>
      </c>
      <c r="H90" s="19">
        <v>0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7.0000000000000009</v>
      </c>
      <c r="CT90" s="9">
        <f t="shared" si="44"/>
        <v>2.1</v>
      </c>
      <c r="CU90" s="9">
        <f t="shared" si="45"/>
        <v>0</v>
      </c>
      <c r="CV90" s="9">
        <f t="shared" si="46"/>
        <v>6</v>
      </c>
      <c r="CW90" s="9">
        <f t="shared" si="47"/>
        <v>0</v>
      </c>
      <c r="CX90" s="14">
        <f t="shared" si="48"/>
        <v>0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23</v>
      </c>
      <c r="CQ91" s="10">
        <f t="shared" si="49"/>
        <v>11</v>
      </c>
      <c r="CR91" s="10">
        <f t="shared" si="49"/>
        <v>12</v>
      </c>
      <c r="CS91" s="10">
        <f t="shared" si="49"/>
        <v>138</v>
      </c>
      <c r="CT91" s="10">
        <f t="shared" si="49"/>
        <v>41.800000000000011</v>
      </c>
      <c r="CU91" s="10">
        <f t="shared" si="49"/>
        <v>46</v>
      </c>
      <c r="CV91" s="10">
        <f t="shared" si="49"/>
        <v>75</v>
      </c>
      <c r="CW91" s="10">
        <f t="shared" si="49"/>
        <v>67</v>
      </c>
      <c r="CX91" s="10">
        <f t="shared" si="49"/>
        <v>167.58506493506493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6</v>
      </c>
      <c r="D96" s="19">
        <v>3</v>
      </c>
    </row>
    <row r="97" spans="1:7" x14ac:dyDescent="0.3">
      <c r="A97" s="9">
        <v>2</v>
      </c>
      <c r="B97" s="19" t="s">
        <v>61</v>
      </c>
      <c r="C97" s="19">
        <v>5</v>
      </c>
      <c r="D97" s="19">
        <v>4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11</v>
      </c>
      <c r="G111" s="10">
        <f>SUM(D96:D110)</f>
        <v>7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251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252</v>
      </c>
      <c r="B8" s="19">
        <v>1</v>
      </c>
      <c r="C8" s="19">
        <v>2</v>
      </c>
      <c r="D8" s="19">
        <v>2</v>
      </c>
      <c r="E8" s="19">
        <v>2</v>
      </c>
      <c r="F8" s="19">
        <v>0</v>
      </c>
      <c r="G8" s="19">
        <v>0</v>
      </c>
      <c r="H8" s="19">
        <v>1</v>
      </c>
      <c r="I8" s="19">
        <v>0</v>
      </c>
      <c r="J8" s="19">
        <v>2</v>
      </c>
      <c r="K8" s="19">
        <v>2</v>
      </c>
      <c r="L8" s="19">
        <v>1</v>
      </c>
      <c r="M8" s="19">
        <v>0</v>
      </c>
      <c r="N8" s="19">
        <v>0</v>
      </c>
      <c r="O8" s="19">
        <v>1</v>
      </c>
      <c r="P8" s="19">
        <v>0</v>
      </c>
      <c r="Q8" s="9">
        <f t="shared" ref="Q8:Q32" si="0">(E8-(F8+G8+H8))+(F8*2)+(G8*3)+(H8*4)</f>
        <v>5</v>
      </c>
      <c r="R8" s="9">
        <f t="shared" ref="R8:R32" si="1">C8+K8+M8+N8+O8+P8</f>
        <v>5</v>
      </c>
      <c r="S8" s="9"/>
      <c r="T8" s="19">
        <v>5</v>
      </c>
      <c r="U8" s="19">
        <v>0</v>
      </c>
      <c r="V8" s="19">
        <v>4</v>
      </c>
      <c r="W8" s="19">
        <v>0</v>
      </c>
      <c r="X8" s="19">
        <v>0</v>
      </c>
      <c r="Y8" s="19">
        <v>0</v>
      </c>
      <c r="Z8" s="19">
        <v>5</v>
      </c>
      <c r="AA8" s="19">
        <v>0</v>
      </c>
      <c r="AB8" s="19">
        <v>0</v>
      </c>
      <c r="AC8" s="19">
        <v>0</v>
      </c>
      <c r="AD8" s="19">
        <v>1</v>
      </c>
      <c r="AE8" s="19">
        <v>1</v>
      </c>
      <c r="AF8" s="19">
        <v>0</v>
      </c>
      <c r="AG8" s="19">
        <v>0</v>
      </c>
      <c r="AH8" s="9">
        <f t="shared" ref="AH8:AH32" si="2">(V8-(W8+X8+Y8))+(W8*2)+(X8*3)+(Y8*4)</f>
        <v>4</v>
      </c>
      <c r="AI8" s="9">
        <f t="shared" ref="AI8:AI32" si="3">T8+AB8+AD8+AE8+AF8+AG8</f>
        <v>7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253</v>
      </c>
      <c r="B9" s="19">
        <v>2</v>
      </c>
      <c r="C9" s="19">
        <v>3</v>
      </c>
      <c r="D9" s="19">
        <v>3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2</v>
      </c>
      <c r="L9" s="19">
        <v>0</v>
      </c>
      <c r="M9" s="19">
        <v>1</v>
      </c>
      <c r="N9" s="19">
        <v>0</v>
      </c>
      <c r="O9" s="19">
        <v>0</v>
      </c>
      <c r="P9" s="19">
        <v>0</v>
      </c>
      <c r="Q9" s="9">
        <f t="shared" si="0"/>
        <v>0</v>
      </c>
      <c r="R9" s="9">
        <f t="shared" si="1"/>
        <v>6</v>
      </c>
      <c r="S9" s="9"/>
      <c r="T9" s="19">
        <v>5</v>
      </c>
      <c r="U9" s="19">
        <v>4</v>
      </c>
      <c r="V9" s="19">
        <v>4</v>
      </c>
      <c r="W9" s="19">
        <v>0</v>
      </c>
      <c r="X9" s="19">
        <v>0</v>
      </c>
      <c r="Y9" s="19">
        <v>0</v>
      </c>
      <c r="Z9" s="19">
        <v>2</v>
      </c>
      <c r="AA9" s="19">
        <v>0</v>
      </c>
      <c r="AB9" s="19">
        <v>2</v>
      </c>
      <c r="AC9" s="19">
        <v>0</v>
      </c>
      <c r="AD9" s="19">
        <v>1</v>
      </c>
      <c r="AE9" s="19">
        <v>0</v>
      </c>
      <c r="AF9" s="19">
        <v>1</v>
      </c>
      <c r="AG9" s="19">
        <v>0</v>
      </c>
      <c r="AH9" s="9">
        <f t="shared" si="2"/>
        <v>4</v>
      </c>
      <c r="AI9" s="9">
        <f t="shared" si="3"/>
        <v>9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254</v>
      </c>
      <c r="B10" s="19">
        <v>3</v>
      </c>
      <c r="C10" s="19">
        <v>3</v>
      </c>
      <c r="D10" s="19">
        <v>0</v>
      </c>
      <c r="E10" s="19">
        <v>3</v>
      </c>
      <c r="F10" s="19">
        <v>0</v>
      </c>
      <c r="G10" s="19">
        <v>0</v>
      </c>
      <c r="H10" s="19">
        <v>0</v>
      </c>
      <c r="I10" s="19">
        <v>3</v>
      </c>
      <c r="J10" s="19">
        <v>1</v>
      </c>
      <c r="K10" s="19">
        <v>0</v>
      </c>
      <c r="L10" s="19">
        <v>1</v>
      </c>
      <c r="M10" s="19">
        <v>0</v>
      </c>
      <c r="N10" s="19">
        <v>0</v>
      </c>
      <c r="O10" s="19">
        <v>1</v>
      </c>
      <c r="P10" s="19">
        <v>0</v>
      </c>
      <c r="Q10" s="9">
        <f t="shared" si="0"/>
        <v>3</v>
      </c>
      <c r="R10" s="9">
        <f t="shared" si="1"/>
        <v>4</v>
      </c>
      <c r="S10" s="9"/>
      <c r="T10" s="19">
        <v>3</v>
      </c>
      <c r="U10" s="19">
        <v>3</v>
      </c>
      <c r="V10" s="19">
        <v>2</v>
      </c>
      <c r="W10" s="19">
        <v>0</v>
      </c>
      <c r="X10" s="19">
        <v>0</v>
      </c>
      <c r="Y10" s="19">
        <v>0</v>
      </c>
      <c r="Z10" s="19">
        <v>1</v>
      </c>
      <c r="AA10" s="19">
        <v>2</v>
      </c>
      <c r="AB10" s="19">
        <v>2</v>
      </c>
      <c r="AC10" s="19">
        <v>0</v>
      </c>
      <c r="AD10" s="19">
        <v>1</v>
      </c>
      <c r="AE10" s="19">
        <v>1</v>
      </c>
      <c r="AF10" s="19">
        <v>1</v>
      </c>
      <c r="AG10" s="19">
        <v>0</v>
      </c>
      <c r="AH10" s="9">
        <f t="shared" si="2"/>
        <v>2</v>
      </c>
      <c r="AI10" s="9">
        <f t="shared" si="3"/>
        <v>8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255</v>
      </c>
      <c r="B11" s="19">
        <v>4</v>
      </c>
      <c r="C11" s="19">
        <v>2</v>
      </c>
      <c r="D11" s="19">
        <v>0</v>
      </c>
      <c r="E11" s="19">
        <v>1</v>
      </c>
      <c r="F11" s="19">
        <v>0</v>
      </c>
      <c r="G11" s="19">
        <v>0</v>
      </c>
      <c r="H11" s="19">
        <v>0</v>
      </c>
      <c r="I11" s="19">
        <v>2</v>
      </c>
      <c r="J11" s="19">
        <v>2</v>
      </c>
      <c r="K11" s="19">
        <v>0</v>
      </c>
      <c r="L11" s="19">
        <v>1</v>
      </c>
      <c r="M11" s="19">
        <v>0</v>
      </c>
      <c r="N11" s="19">
        <v>0</v>
      </c>
      <c r="O11" s="19">
        <v>0</v>
      </c>
      <c r="P11" s="19">
        <v>0</v>
      </c>
      <c r="Q11" s="9">
        <f t="shared" si="0"/>
        <v>1</v>
      </c>
      <c r="R11" s="9">
        <f t="shared" si="1"/>
        <v>2</v>
      </c>
      <c r="S11" s="9"/>
      <c r="T11" s="19">
        <v>4</v>
      </c>
      <c r="U11" s="19">
        <v>1</v>
      </c>
      <c r="V11" s="19">
        <v>4</v>
      </c>
      <c r="W11" s="19">
        <v>0</v>
      </c>
      <c r="X11" s="19">
        <v>0</v>
      </c>
      <c r="Y11" s="19">
        <v>0</v>
      </c>
      <c r="Z11" s="19">
        <v>5</v>
      </c>
      <c r="AA11" s="19">
        <v>0</v>
      </c>
      <c r="AB11" s="19">
        <v>0</v>
      </c>
      <c r="AC11" s="19">
        <v>1</v>
      </c>
      <c r="AD11" s="19">
        <v>0</v>
      </c>
      <c r="AE11" s="19">
        <v>1</v>
      </c>
      <c r="AF11" s="19">
        <v>1</v>
      </c>
      <c r="AG11" s="19">
        <v>0</v>
      </c>
      <c r="AH11" s="9">
        <f t="shared" si="2"/>
        <v>4</v>
      </c>
      <c r="AI11" s="9">
        <f t="shared" si="3"/>
        <v>6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256</v>
      </c>
      <c r="B12" s="19">
        <v>5</v>
      </c>
      <c r="C12" s="19">
        <v>3</v>
      </c>
      <c r="D12" s="19">
        <v>0</v>
      </c>
      <c r="E12" s="19">
        <v>1</v>
      </c>
      <c r="F12" s="19">
        <v>0</v>
      </c>
      <c r="G12" s="19">
        <v>1</v>
      </c>
      <c r="H12" s="19">
        <v>0</v>
      </c>
      <c r="I12" s="19">
        <v>2</v>
      </c>
      <c r="J12" s="19">
        <v>0</v>
      </c>
      <c r="K12" s="19">
        <v>1</v>
      </c>
      <c r="L12" s="19">
        <v>0</v>
      </c>
      <c r="M12" s="19">
        <v>0</v>
      </c>
      <c r="N12" s="19">
        <v>1</v>
      </c>
      <c r="O12" s="19">
        <v>1</v>
      </c>
      <c r="P12" s="19">
        <v>0</v>
      </c>
      <c r="Q12" s="9">
        <f t="shared" si="0"/>
        <v>3</v>
      </c>
      <c r="R12" s="9">
        <f t="shared" si="1"/>
        <v>6</v>
      </c>
      <c r="S12" s="9"/>
      <c r="T12" s="19">
        <v>2</v>
      </c>
      <c r="U12" s="19">
        <v>2</v>
      </c>
      <c r="V12" s="19">
        <v>2</v>
      </c>
      <c r="W12" s="19">
        <v>0</v>
      </c>
      <c r="X12" s="19">
        <v>0</v>
      </c>
      <c r="Y12" s="19">
        <v>0</v>
      </c>
      <c r="Z12" s="19">
        <v>3</v>
      </c>
      <c r="AA12" s="19">
        <v>2</v>
      </c>
      <c r="AB12" s="19">
        <v>0</v>
      </c>
      <c r="AC12" s="19">
        <v>1</v>
      </c>
      <c r="AD12" s="19">
        <v>0</v>
      </c>
      <c r="AE12" s="19">
        <v>0</v>
      </c>
      <c r="AF12" s="19">
        <v>0</v>
      </c>
      <c r="AG12" s="19">
        <v>0</v>
      </c>
      <c r="AH12" s="9">
        <f t="shared" si="2"/>
        <v>2</v>
      </c>
      <c r="AI12" s="9">
        <f t="shared" si="3"/>
        <v>2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257</v>
      </c>
      <c r="B13" s="19">
        <v>6</v>
      </c>
      <c r="C13" s="19">
        <v>4</v>
      </c>
      <c r="D13" s="19">
        <v>3</v>
      </c>
      <c r="E13" s="19">
        <v>1</v>
      </c>
      <c r="F13" s="19">
        <v>0</v>
      </c>
      <c r="G13" s="19">
        <v>0</v>
      </c>
      <c r="H13" s="19">
        <v>0</v>
      </c>
      <c r="I13" s="19">
        <v>2</v>
      </c>
      <c r="J13" s="19">
        <v>2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9">
        <f t="shared" si="0"/>
        <v>1</v>
      </c>
      <c r="R13" s="9">
        <f t="shared" si="1"/>
        <v>4</v>
      </c>
      <c r="S13" s="9"/>
      <c r="T13" s="19">
        <v>5</v>
      </c>
      <c r="U13" s="19">
        <v>5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2</v>
      </c>
      <c r="AB13" s="19">
        <v>1</v>
      </c>
      <c r="AC13" s="19">
        <v>0</v>
      </c>
      <c r="AD13" s="19">
        <v>0</v>
      </c>
      <c r="AE13" s="19">
        <v>1</v>
      </c>
      <c r="AF13" s="19">
        <v>1</v>
      </c>
      <c r="AG13" s="19">
        <v>0</v>
      </c>
      <c r="AH13" s="9">
        <f t="shared" si="2"/>
        <v>0</v>
      </c>
      <c r="AI13" s="9">
        <f t="shared" si="3"/>
        <v>8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258</v>
      </c>
      <c r="B14" s="19">
        <v>7</v>
      </c>
      <c r="C14" s="19">
        <v>3</v>
      </c>
      <c r="D14" s="19">
        <v>1</v>
      </c>
      <c r="E14" s="19">
        <v>1</v>
      </c>
      <c r="F14" s="19">
        <v>0</v>
      </c>
      <c r="G14" s="19">
        <v>0</v>
      </c>
      <c r="H14" s="19">
        <v>0</v>
      </c>
      <c r="I14" s="19">
        <v>1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1</v>
      </c>
      <c r="P14" s="19">
        <v>0</v>
      </c>
      <c r="Q14" s="9">
        <f t="shared" si="0"/>
        <v>1</v>
      </c>
      <c r="R14" s="9">
        <f t="shared" si="1"/>
        <v>4</v>
      </c>
      <c r="S14" s="9"/>
      <c r="T14" s="19">
        <v>5</v>
      </c>
      <c r="U14" s="19">
        <v>4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2</v>
      </c>
      <c r="AB14" s="19">
        <v>2</v>
      </c>
      <c r="AC14" s="19">
        <v>1</v>
      </c>
      <c r="AD14" s="19">
        <v>0</v>
      </c>
      <c r="AE14" s="19">
        <v>1</v>
      </c>
      <c r="AF14" s="19">
        <v>1</v>
      </c>
      <c r="AG14" s="19">
        <v>0</v>
      </c>
      <c r="AH14" s="9">
        <f t="shared" si="2"/>
        <v>0</v>
      </c>
      <c r="AI14" s="9">
        <f t="shared" si="3"/>
        <v>9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259</v>
      </c>
      <c r="B15" s="19">
        <v>8</v>
      </c>
      <c r="C15" s="19">
        <v>3</v>
      </c>
      <c r="D15" s="19">
        <v>1</v>
      </c>
      <c r="E15" s="19">
        <v>0</v>
      </c>
      <c r="F15" s="19">
        <v>0</v>
      </c>
      <c r="G15" s="19">
        <v>0</v>
      </c>
      <c r="H15" s="19">
        <v>0</v>
      </c>
      <c r="I15" s="19">
        <v>1</v>
      </c>
      <c r="J15" s="19">
        <v>2</v>
      </c>
      <c r="K15" s="19">
        <v>0</v>
      </c>
      <c r="L15" s="19">
        <v>1</v>
      </c>
      <c r="M15" s="19">
        <v>0</v>
      </c>
      <c r="N15" s="19">
        <v>0</v>
      </c>
      <c r="O15" s="19">
        <v>1</v>
      </c>
      <c r="P15" s="19">
        <v>0</v>
      </c>
      <c r="Q15" s="9">
        <f t="shared" si="0"/>
        <v>0</v>
      </c>
      <c r="R15" s="9">
        <f t="shared" si="1"/>
        <v>4</v>
      </c>
      <c r="S15" s="9"/>
      <c r="T15" s="19">
        <v>4</v>
      </c>
      <c r="U15" s="19">
        <v>3</v>
      </c>
      <c r="V15" s="19">
        <v>3</v>
      </c>
      <c r="W15" s="19">
        <v>0</v>
      </c>
      <c r="X15" s="19">
        <v>0</v>
      </c>
      <c r="Y15" s="19">
        <v>0</v>
      </c>
      <c r="Z15" s="19">
        <v>4</v>
      </c>
      <c r="AA15" s="19">
        <v>0</v>
      </c>
      <c r="AB15" s="19">
        <v>1</v>
      </c>
      <c r="AC15" s="19">
        <v>0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3</v>
      </c>
      <c r="AI15" s="9">
        <f t="shared" si="3"/>
        <v>6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260</v>
      </c>
      <c r="B16" s="19">
        <v>9</v>
      </c>
      <c r="C16" s="19">
        <v>5</v>
      </c>
      <c r="D16" s="19">
        <v>2</v>
      </c>
      <c r="E16" s="19">
        <v>4</v>
      </c>
      <c r="F16" s="19">
        <v>0</v>
      </c>
      <c r="G16" s="19">
        <v>0</v>
      </c>
      <c r="H16" s="19">
        <v>0</v>
      </c>
      <c r="I16" s="19">
        <v>1</v>
      </c>
      <c r="J16" s="19">
        <v>1</v>
      </c>
      <c r="K16" s="19">
        <v>2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9">
        <f t="shared" si="0"/>
        <v>4</v>
      </c>
      <c r="R16" s="9">
        <f t="shared" si="1"/>
        <v>7</v>
      </c>
      <c r="S16" s="9"/>
      <c r="T16" s="19">
        <v>2</v>
      </c>
      <c r="U16" s="19">
        <v>1</v>
      </c>
      <c r="V16" s="19">
        <v>1</v>
      </c>
      <c r="W16" s="19">
        <v>0</v>
      </c>
      <c r="X16" s="19">
        <v>0</v>
      </c>
      <c r="Y16" s="19">
        <v>0</v>
      </c>
      <c r="Z16" s="19">
        <v>1</v>
      </c>
      <c r="AA16" s="19">
        <v>2</v>
      </c>
      <c r="AB16" s="19">
        <v>2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1</v>
      </c>
      <c r="AI16" s="9">
        <f t="shared" si="3"/>
        <v>4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261</v>
      </c>
      <c r="B17" s="19">
        <v>10</v>
      </c>
      <c r="C17" s="19">
        <v>4</v>
      </c>
      <c r="D17" s="19">
        <v>4</v>
      </c>
      <c r="E17" s="19">
        <v>2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1</v>
      </c>
      <c r="L17" s="19">
        <v>0</v>
      </c>
      <c r="M17" s="19">
        <v>1</v>
      </c>
      <c r="N17" s="19">
        <v>0</v>
      </c>
      <c r="O17" s="19">
        <v>0</v>
      </c>
      <c r="P17" s="19">
        <v>0</v>
      </c>
      <c r="Q17" s="9">
        <f t="shared" si="0"/>
        <v>2</v>
      </c>
      <c r="R17" s="9">
        <f t="shared" si="1"/>
        <v>6</v>
      </c>
      <c r="S17" s="9"/>
      <c r="T17" s="19">
        <v>5</v>
      </c>
      <c r="U17" s="19">
        <v>3</v>
      </c>
      <c r="V17" s="19">
        <v>2</v>
      </c>
      <c r="W17" s="19">
        <v>0</v>
      </c>
      <c r="X17" s="19">
        <v>0</v>
      </c>
      <c r="Y17" s="19">
        <v>0</v>
      </c>
      <c r="Z17" s="19">
        <v>0</v>
      </c>
      <c r="AA17" s="19">
        <v>2</v>
      </c>
      <c r="AB17" s="19">
        <v>0</v>
      </c>
      <c r="AC17" s="19">
        <v>1</v>
      </c>
      <c r="AD17" s="19">
        <v>1</v>
      </c>
      <c r="AE17" s="19">
        <v>0</v>
      </c>
      <c r="AF17" s="19">
        <v>0</v>
      </c>
      <c r="AG17" s="19">
        <v>0</v>
      </c>
      <c r="AH17" s="9">
        <f t="shared" si="2"/>
        <v>2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262</v>
      </c>
      <c r="B18" s="19">
        <v>11</v>
      </c>
      <c r="C18" s="19">
        <v>5</v>
      </c>
      <c r="D18" s="19">
        <v>5</v>
      </c>
      <c r="E18" s="19">
        <v>3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1</v>
      </c>
      <c r="L18" s="19">
        <v>0</v>
      </c>
      <c r="M18" s="19">
        <v>1</v>
      </c>
      <c r="N18" s="19">
        <v>0</v>
      </c>
      <c r="O18" s="19">
        <v>0</v>
      </c>
      <c r="P18" s="19">
        <v>0</v>
      </c>
      <c r="Q18" s="9">
        <f t="shared" si="0"/>
        <v>3</v>
      </c>
      <c r="R18" s="9">
        <f t="shared" si="1"/>
        <v>7</v>
      </c>
      <c r="S18" s="9"/>
      <c r="T18" s="19">
        <v>5</v>
      </c>
      <c r="U18" s="19">
        <v>4</v>
      </c>
      <c r="V18" s="19">
        <v>2</v>
      </c>
      <c r="W18" s="19">
        <v>0</v>
      </c>
      <c r="X18" s="19">
        <v>0</v>
      </c>
      <c r="Y18" s="19">
        <v>0</v>
      </c>
      <c r="Z18" s="19">
        <v>3</v>
      </c>
      <c r="AA18" s="19">
        <v>0</v>
      </c>
      <c r="AB18" s="19">
        <v>2</v>
      </c>
      <c r="AC18" s="19">
        <v>1</v>
      </c>
      <c r="AD18" s="19">
        <v>0</v>
      </c>
      <c r="AE18" s="19">
        <v>0</v>
      </c>
      <c r="AF18" s="19">
        <v>1</v>
      </c>
      <c r="AG18" s="19">
        <v>0</v>
      </c>
      <c r="AH18" s="9">
        <f t="shared" si="2"/>
        <v>2</v>
      </c>
      <c r="AI18" s="9">
        <f t="shared" si="3"/>
        <v>8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263</v>
      </c>
      <c r="B19" s="19">
        <v>12</v>
      </c>
      <c r="C19" s="19">
        <v>2</v>
      </c>
      <c r="D19" s="19">
        <v>2</v>
      </c>
      <c r="E19" s="19">
        <v>1</v>
      </c>
      <c r="F19" s="19">
        <v>0</v>
      </c>
      <c r="G19" s="19">
        <v>0</v>
      </c>
      <c r="H19" s="19">
        <v>0</v>
      </c>
      <c r="I19" s="19">
        <v>1</v>
      </c>
      <c r="J19" s="19">
        <v>1</v>
      </c>
      <c r="K19" s="19">
        <v>1</v>
      </c>
      <c r="L19" s="19">
        <v>1</v>
      </c>
      <c r="M19" s="19">
        <v>1</v>
      </c>
      <c r="N19" s="19">
        <v>0</v>
      </c>
      <c r="O19" s="19">
        <v>1</v>
      </c>
      <c r="P19" s="19">
        <v>0</v>
      </c>
      <c r="Q19" s="9">
        <f t="shared" si="0"/>
        <v>1</v>
      </c>
      <c r="R19" s="9">
        <f t="shared" si="1"/>
        <v>5</v>
      </c>
      <c r="S19" s="9"/>
      <c r="T19" s="19">
        <v>5</v>
      </c>
      <c r="U19" s="19">
        <v>5</v>
      </c>
      <c r="V19" s="19">
        <v>3</v>
      </c>
      <c r="W19" s="19">
        <v>0</v>
      </c>
      <c r="X19" s="19">
        <v>0</v>
      </c>
      <c r="Y19" s="19">
        <v>0</v>
      </c>
      <c r="Z19" s="19">
        <v>1</v>
      </c>
      <c r="AA19" s="19">
        <v>0</v>
      </c>
      <c r="AB19" s="19">
        <v>1</v>
      </c>
      <c r="AC19" s="19">
        <v>1</v>
      </c>
      <c r="AD19" s="19">
        <v>0</v>
      </c>
      <c r="AE19" s="19">
        <v>0</v>
      </c>
      <c r="AF19" s="19">
        <v>1</v>
      </c>
      <c r="AG19" s="19">
        <v>0</v>
      </c>
      <c r="AH19" s="9">
        <f t="shared" si="2"/>
        <v>3</v>
      </c>
      <c r="AI19" s="9">
        <f t="shared" si="3"/>
        <v>7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264</v>
      </c>
      <c r="B20" s="19">
        <v>13</v>
      </c>
      <c r="C20" s="19">
        <v>3</v>
      </c>
      <c r="D20" s="19">
        <v>2</v>
      </c>
      <c r="E20" s="19">
        <v>1</v>
      </c>
      <c r="F20" s="19">
        <v>0</v>
      </c>
      <c r="G20" s="19">
        <v>1</v>
      </c>
      <c r="H20" s="19">
        <v>0</v>
      </c>
      <c r="I20" s="19">
        <v>2</v>
      </c>
      <c r="J20" s="19">
        <v>0</v>
      </c>
      <c r="K20" s="19">
        <v>0</v>
      </c>
      <c r="L20" s="19">
        <v>1</v>
      </c>
      <c r="M20" s="19">
        <v>0</v>
      </c>
      <c r="N20" s="19">
        <v>0</v>
      </c>
      <c r="O20" s="19">
        <v>1</v>
      </c>
      <c r="P20" s="19">
        <v>0</v>
      </c>
      <c r="Q20" s="9">
        <f t="shared" si="0"/>
        <v>3</v>
      </c>
      <c r="R20" s="9">
        <f t="shared" si="1"/>
        <v>4</v>
      </c>
      <c r="S20" s="9"/>
      <c r="T20" s="19">
        <v>3</v>
      </c>
      <c r="U20" s="19">
        <v>2</v>
      </c>
      <c r="V20" s="19">
        <v>0</v>
      </c>
      <c r="W20" s="19">
        <v>0</v>
      </c>
      <c r="X20" s="19">
        <v>0</v>
      </c>
      <c r="Y20" s="19">
        <v>0</v>
      </c>
      <c r="Z20" s="19">
        <v>1</v>
      </c>
      <c r="AA20" s="19">
        <v>0</v>
      </c>
      <c r="AB20" s="19">
        <v>2</v>
      </c>
      <c r="AC20" s="19">
        <v>0</v>
      </c>
      <c r="AD20" s="19">
        <v>1</v>
      </c>
      <c r="AE20" s="19">
        <v>1</v>
      </c>
      <c r="AF20" s="19">
        <v>0</v>
      </c>
      <c r="AG20" s="19">
        <v>0</v>
      </c>
      <c r="AH20" s="9">
        <f t="shared" si="2"/>
        <v>0</v>
      </c>
      <c r="AI20" s="9">
        <f t="shared" si="3"/>
        <v>7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265</v>
      </c>
      <c r="B21" s="19">
        <v>14</v>
      </c>
      <c r="C21" s="19">
        <v>3</v>
      </c>
      <c r="D21" s="19">
        <v>1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2</v>
      </c>
      <c r="K21" s="19">
        <v>2</v>
      </c>
      <c r="L21" s="19">
        <v>0</v>
      </c>
      <c r="M21" s="19">
        <v>1</v>
      </c>
      <c r="N21" s="19">
        <v>1</v>
      </c>
      <c r="O21" s="19">
        <v>0</v>
      </c>
      <c r="P21" s="19">
        <v>0</v>
      </c>
      <c r="Q21" s="9">
        <f t="shared" si="0"/>
        <v>0</v>
      </c>
      <c r="R21" s="9">
        <f t="shared" si="1"/>
        <v>7</v>
      </c>
      <c r="S21" s="9"/>
      <c r="T21" s="19">
        <v>4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</v>
      </c>
      <c r="AB21" s="19">
        <v>2</v>
      </c>
      <c r="AC21" s="19">
        <v>0</v>
      </c>
      <c r="AD21" s="19">
        <v>1</v>
      </c>
      <c r="AE21" s="19">
        <v>1</v>
      </c>
      <c r="AF21" s="19">
        <v>0</v>
      </c>
      <c r="AG21" s="19">
        <v>0</v>
      </c>
      <c r="AH21" s="9">
        <f t="shared" si="2"/>
        <v>0</v>
      </c>
      <c r="AI21" s="9">
        <f t="shared" si="3"/>
        <v>8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266</v>
      </c>
      <c r="B22" s="19">
        <v>15</v>
      </c>
      <c r="C22" s="19">
        <v>2</v>
      </c>
      <c r="D22" s="19">
        <v>1</v>
      </c>
      <c r="E22" s="19">
        <v>1</v>
      </c>
      <c r="F22" s="19">
        <v>0</v>
      </c>
      <c r="G22" s="19">
        <v>0</v>
      </c>
      <c r="H22" s="19">
        <v>0</v>
      </c>
      <c r="I22" s="19">
        <v>0</v>
      </c>
      <c r="J22" s="19">
        <v>1</v>
      </c>
      <c r="K22" s="19">
        <v>0</v>
      </c>
      <c r="L22" s="19">
        <v>0</v>
      </c>
      <c r="M22" s="19">
        <v>1</v>
      </c>
      <c r="N22" s="19">
        <v>1</v>
      </c>
      <c r="O22" s="19">
        <v>1</v>
      </c>
      <c r="P22" s="19">
        <v>0</v>
      </c>
      <c r="Q22" s="9">
        <f t="shared" si="0"/>
        <v>1</v>
      </c>
      <c r="R22" s="9">
        <f t="shared" si="1"/>
        <v>5</v>
      </c>
      <c r="S22" s="9"/>
      <c r="T22" s="19">
        <v>3</v>
      </c>
      <c r="U22" s="19">
        <v>0</v>
      </c>
      <c r="V22" s="19">
        <v>2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1</v>
      </c>
      <c r="AC22" s="19">
        <v>0</v>
      </c>
      <c r="AD22" s="19">
        <v>1</v>
      </c>
      <c r="AE22" s="19">
        <v>1</v>
      </c>
      <c r="AF22" s="19">
        <v>0</v>
      </c>
      <c r="AG22" s="19">
        <v>0</v>
      </c>
      <c r="AH22" s="9">
        <f t="shared" si="2"/>
        <v>2</v>
      </c>
      <c r="AI22" s="9">
        <f t="shared" si="3"/>
        <v>6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267</v>
      </c>
      <c r="B23" s="19">
        <v>16</v>
      </c>
      <c r="C23" s="19">
        <v>3</v>
      </c>
      <c r="D23" s="19">
        <v>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2</v>
      </c>
      <c r="K23" s="19">
        <v>1</v>
      </c>
      <c r="L23" s="19">
        <v>1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0</v>
      </c>
      <c r="R23" s="9">
        <f t="shared" si="1"/>
        <v>5</v>
      </c>
      <c r="S23" s="9"/>
      <c r="T23" s="19">
        <v>3</v>
      </c>
      <c r="U23" s="19">
        <v>2</v>
      </c>
      <c r="V23" s="19">
        <v>1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2</v>
      </c>
      <c r="AC23" s="19">
        <v>1</v>
      </c>
      <c r="AD23" s="19">
        <v>1</v>
      </c>
      <c r="AE23" s="19">
        <v>1</v>
      </c>
      <c r="AF23" s="19">
        <v>1</v>
      </c>
      <c r="AG23" s="19">
        <v>0</v>
      </c>
      <c r="AH23" s="9">
        <f t="shared" si="2"/>
        <v>1</v>
      </c>
      <c r="AI23" s="9">
        <f t="shared" si="3"/>
        <v>8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268</v>
      </c>
      <c r="B24" s="19">
        <v>17</v>
      </c>
      <c r="C24" s="19">
        <v>2</v>
      </c>
      <c r="D24" s="19">
        <v>0</v>
      </c>
      <c r="E24" s="19">
        <v>2</v>
      </c>
      <c r="F24" s="19">
        <v>0</v>
      </c>
      <c r="G24" s="19">
        <v>0</v>
      </c>
      <c r="H24" s="19">
        <v>1</v>
      </c>
      <c r="I24" s="19">
        <v>1</v>
      </c>
      <c r="J24" s="19">
        <v>1</v>
      </c>
      <c r="K24" s="19">
        <v>1</v>
      </c>
      <c r="L24" s="19">
        <v>0</v>
      </c>
      <c r="M24" s="19">
        <v>0</v>
      </c>
      <c r="N24" s="19">
        <v>0</v>
      </c>
      <c r="O24" s="19">
        <v>1</v>
      </c>
      <c r="P24" s="19">
        <v>0</v>
      </c>
      <c r="Q24" s="9">
        <f t="shared" si="0"/>
        <v>5</v>
      </c>
      <c r="R24" s="9">
        <f t="shared" si="1"/>
        <v>4</v>
      </c>
      <c r="S24" s="9"/>
      <c r="T24" s="19">
        <v>5</v>
      </c>
      <c r="U24" s="19">
        <v>3</v>
      </c>
      <c r="V24" s="19">
        <v>3</v>
      </c>
      <c r="W24" s="19">
        <v>0</v>
      </c>
      <c r="X24" s="19">
        <v>0</v>
      </c>
      <c r="Y24" s="19">
        <v>0</v>
      </c>
      <c r="Z24" s="19">
        <v>2</v>
      </c>
      <c r="AA24" s="19">
        <v>0</v>
      </c>
      <c r="AB24" s="19">
        <v>2</v>
      </c>
      <c r="AC24" s="19">
        <v>0</v>
      </c>
      <c r="AD24" s="19">
        <v>1</v>
      </c>
      <c r="AE24" s="19">
        <v>0</v>
      </c>
      <c r="AF24" s="19">
        <v>1</v>
      </c>
      <c r="AG24" s="19">
        <v>0</v>
      </c>
      <c r="AH24" s="9">
        <f t="shared" si="2"/>
        <v>3</v>
      </c>
      <c r="AI24" s="9">
        <f t="shared" si="3"/>
        <v>9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269</v>
      </c>
      <c r="B25" s="19">
        <v>18</v>
      </c>
      <c r="C25" s="19">
        <v>5</v>
      </c>
      <c r="D25" s="19">
        <v>5</v>
      </c>
      <c r="E25" s="19">
        <v>5</v>
      </c>
      <c r="F25" s="19">
        <v>0</v>
      </c>
      <c r="G25" s="19">
        <v>0</v>
      </c>
      <c r="H25" s="19">
        <v>0</v>
      </c>
      <c r="I25" s="19">
        <v>4</v>
      </c>
      <c r="J25" s="19">
        <v>1</v>
      </c>
      <c r="K25" s="19">
        <v>0</v>
      </c>
      <c r="L25" s="19">
        <v>1</v>
      </c>
      <c r="M25" s="19">
        <v>0</v>
      </c>
      <c r="N25" s="19">
        <v>1</v>
      </c>
      <c r="O25" s="19">
        <v>1</v>
      </c>
      <c r="P25" s="19">
        <v>0</v>
      </c>
      <c r="Q25" s="9">
        <f t="shared" si="0"/>
        <v>5</v>
      </c>
      <c r="R25" s="9">
        <f t="shared" si="1"/>
        <v>7</v>
      </c>
      <c r="S25" s="9"/>
      <c r="T25" s="19">
        <v>2</v>
      </c>
      <c r="U25" s="19">
        <v>2</v>
      </c>
      <c r="V25" s="19">
        <v>1</v>
      </c>
      <c r="W25" s="19">
        <v>0</v>
      </c>
      <c r="X25" s="19">
        <v>0</v>
      </c>
      <c r="Y25" s="19">
        <v>1</v>
      </c>
      <c r="Z25" s="19">
        <v>0</v>
      </c>
      <c r="AA25" s="19">
        <v>0</v>
      </c>
      <c r="AB25" s="19">
        <v>2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9">
        <f t="shared" si="2"/>
        <v>4</v>
      </c>
      <c r="AI25" s="9">
        <f t="shared" si="3"/>
        <v>4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270</v>
      </c>
      <c r="B26" s="19">
        <v>19</v>
      </c>
      <c r="C26" s="19">
        <v>2</v>
      </c>
      <c r="D26" s="19">
        <v>2</v>
      </c>
      <c r="E26" s="19">
        <v>1</v>
      </c>
      <c r="F26" s="19">
        <v>0</v>
      </c>
      <c r="G26" s="19">
        <v>0</v>
      </c>
      <c r="H26" s="19">
        <v>0</v>
      </c>
      <c r="I26" s="19">
        <v>0</v>
      </c>
      <c r="J26" s="19">
        <v>2</v>
      </c>
      <c r="K26" s="19">
        <v>1</v>
      </c>
      <c r="L26" s="19">
        <v>0</v>
      </c>
      <c r="M26" s="19">
        <v>0</v>
      </c>
      <c r="N26" s="19">
        <v>1</v>
      </c>
      <c r="O26" s="19">
        <v>1</v>
      </c>
      <c r="P26" s="19">
        <v>0</v>
      </c>
      <c r="Q26" s="9">
        <f t="shared" si="0"/>
        <v>1</v>
      </c>
      <c r="R26" s="9">
        <f t="shared" si="1"/>
        <v>5</v>
      </c>
      <c r="S26" s="9"/>
      <c r="T26" s="19">
        <v>4</v>
      </c>
      <c r="U26" s="19">
        <v>1</v>
      </c>
      <c r="V26" s="19">
        <v>4</v>
      </c>
      <c r="W26" s="19">
        <v>1</v>
      </c>
      <c r="X26" s="19">
        <v>0</v>
      </c>
      <c r="Y26" s="19">
        <v>0</v>
      </c>
      <c r="Z26" s="19">
        <v>0</v>
      </c>
      <c r="AA26" s="19">
        <v>0</v>
      </c>
      <c r="AB26" s="19">
        <v>1</v>
      </c>
      <c r="AC26" s="19">
        <v>0</v>
      </c>
      <c r="AD26" s="19">
        <v>1</v>
      </c>
      <c r="AE26" s="19">
        <v>1</v>
      </c>
      <c r="AF26" s="19">
        <v>0</v>
      </c>
      <c r="AG26" s="19">
        <v>0</v>
      </c>
      <c r="AH26" s="9">
        <f t="shared" si="2"/>
        <v>5</v>
      </c>
      <c r="AI26" s="9">
        <f t="shared" si="3"/>
        <v>7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271</v>
      </c>
      <c r="B27" s="19">
        <v>20</v>
      </c>
      <c r="C27" s="19">
        <v>4</v>
      </c>
      <c r="D27" s="19">
        <v>1</v>
      </c>
      <c r="E27" s="19">
        <v>3</v>
      </c>
      <c r="F27" s="19">
        <v>0</v>
      </c>
      <c r="G27" s="19">
        <v>0</v>
      </c>
      <c r="H27" s="19">
        <v>0</v>
      </c>
      <c r="I27" s="19">
        <v>1</v>
      </c>
      <c r="J27" s="19">
        <v>2</v>
      </c>
      <c r="K27" s="19">
        <v>2</v>
      </c>
      <c r="L27" s="19">
        <v>1</v>
      </c>
      <c r="M27" s="19">
        <v>0</v>
      </c>
      <c r="N27" s="19">
        <v>0</v>
      </c>
      <c r="O27" s="19">
        <v>0</v>
      </c>
      <c r="P27" s="19">
        <v>0</v>
      </c>
      <c r="Q27" s="9">
        <f t="shared" si="0"/>
        <v>3</v>
      </c>
      <c r="R27" s="9">
        <f t="shared" si="1"/>
        <v>6</v>
      </c>
      <c r="S27" s="9"/>
      <c r="T27" s="19">
        <v>2</v>
      </c>
      <c r="U27" s="19">
        <v>2</v>
      </c>
      <c r="V27" s="19">
        <v>2</v>
      </c>
      <c r="W27" s="19">
        <v>0</v>
      </c>
      <c r="X27" s="19">
        <v>0</v>
      </c>
      <c r="Y27" s="19">
        <v>0</v>
      </c>
      <c r="Z27" s="19">
        <v>0</v>
      </c>
      <c r="AA27" s="19">
        <v>2</v>
      </c>
      <c r="AB27" s="19">
        <v>1</v>
      </c>
      <c r="AC27" s="19">
        <v>0</v>
      </c>
      <c r="AD27" s="19">
        <v>0</v>
      </c>
      <c r="AE27" s="19">
        <v>0</v>
      </c>
      <c r="AF27" s="19">
        <v>1</v>
      </c>
      <c r="AG27" s="19">
        <v>0</v>
      </c>
      <c r="AH27" s="9">
        <f t="shared" si="2"/>
        <v>2</v>
      </c>
      <c r="AI27" s="9">
        <f t="shared" si="3"/>
        <v>4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272</v>
      </c>
      <c r="B28" s="19">
        <v>21</v>
      </c>
      <c r="C28" s="19">
        <v>5</v>
      </c>
      <c r="D28" s="19">
        <v>5</v>
      </c>
      <c r="E28" s="19">
        <v>4</v>
      </c>
      <c r="F28" s="19">
        <v>1</v>
      </c>
      <c r="G28" s="19">
        <v>0</v>
      </c>
      <c r="H28" s="19">
        <v>0</v>
      </c>
      <c r="I28" s="19">
        <v>1</v>
      </c>
      <c r="J28" s="19">
        <v>0</v>
      </c>
      <c r="K28" s="19">
        <v>1</v>
      </c>
      <c r="L28" s="19">
        <v>0</v>
      </c>
      <c r="M28" s="19">
        <v>0</v>
      </c>
      <c r="N28" s="19">
        <v>0</v>
      </c>
      <c r="O28" s="19">
        <v>1</v>
      </c>
      <c r="P28" s="19">
        <v>0</v>
      </c>
      <c r="Q28" s="9">
        <f t="shared" si="0"/>
        <v>5</v>
      </c>
      <c r="R28" s="9">
        <f t="shared" si="1"/>
        <v>7</v>
      </c>
      <c r="S28" s="9"/>
      <c r="T28" s="19">
        <v>4</v>
      </c>
      <c r="U28" s="19">
        <v>0</v>
      </c>
      <c r="V28" s="19">
        <v>4</v>
      </c>
      <c r="W28" s="19">
        <v>0</v>
      </c>
      <c r="X28" s="19">
        <v>0</v>
      </c>
      <c r="Y28" s="19">
        <v>0</v>
      </c>
      <c r="Z28" s="19">
        <v>1</v>
      </c>
      <c r="AA28" s="19">
        <v>0</v>
      </c>
      <c r="AB28" s="19">
        <v>0</v>
      </c>
      <c r="AC28" s="19">
        <v>1</v>
      </c>
      <c r="AD28" s="19">
        <v>1</v>
      </c>
      <c r="AE28" s="19">
        <v>0</v>
      </c>
      <c r="AF28" s="19">
        <v>1</v>
      </c>
      <c r="AG28" s="19">
        <v>0</v>
      </c>
      <c r="AH28" s="9">
        <f t="shared" si="2"/>
        <v>4</v>
      </c>
      <c r="AI28" s="9">
        <f t="shared" si="3"/>
        <v>6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273</v>
      </c>
      <c r="B29" s="19">
        <v>22</v>
      </c>
      <c r="C29" s="19">
        <v>3</v>
      </c>
      <c r="D29" s="19">
        <v>2</v>
      </c>
      <c r="E29" s="19">
        <v>1</v>
      </c>
      <c r="F29" s="19">
        <v>0</v>
      </c>
      <c r="G29" s="19">
        <v>0</v>
      </c>
      <c r="H29" s="19">
        <v>1</v>
      </c>
      <c r="I29" s="19">
        <v>0</v>
      </c>
      <c r="J29" s="19">
        <v>1</v>
      </c>
      <c r="K29" s="19">
        <v>2</v>
      </c>
      <c r="L29" s="19">
        <v>1</v>
      </c>
      <c r="M29" s="19">
        <v>0</v>
      </c>
      <c r="N29" s="19">
        <v>0</v>
      </c>
      <c r="O29" s="19">
        <v>1</v>
      </c>
      <c r="P29" s="19">
        <v>0</v>
      </c>
      <c r="Q29" s="9">
        <f t="shared" si="0"/>
        <v>4</v>
      </c>
      <c r="R29" s="9">
        <f t="shared" si="1"/>
        <v>6</v>
      </c>
      <c r="S29" s="9"/>
      <c r="T29" s="19">
        <v>2</v>
      </c>
      <c r="U29" s="19">
        <v>2</v>
      </c>
      <c r="V29" s="19">
        <v>2</v>
      </c>
      <c r="W29" s="19">
        <v>1</v>
      </c>
      <c r="X29" s="19">
        <v>0</v>
      </c>
      <c r="Y29" s="19">
        <v>0</v>
      </c>
      <c r="Z29" s="19">
        <v>0</v>
      </c>
      <c r="AA29" s="19">
        <v>2</v>
      </c>
      <c r="AB29" s="19">
        <v>1</v>
      </c>
      <c r="AC29" s="19">
        <v>0</v>
      </c>
      <c r="AD29" s="19">
        <v>1</v>
      </c>
      <c r="AE29" s="19">
        <v>1</v>
      </c>
      <c r="AF29" s="19">
        <v>0</v>
      </c>
      <c r="AG29" s="19">
        <v>0</v>
      </c>
      <c r="AH29" s="9">
        <f t="shared" si="2"/>
        <v>3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274</v>
      </c>
      <c r="B30" s="19">
        <v>23</v>
      </c>
      <c r="C30" s="19">
        <v>4</v>
      </c>
      <c r="D30" s="19">
        <v>0</v>
      </c>
      <c r="E30" s="19">
        <v>2</v>
      </c>
      <c r="F30" s="19">
        <v>0</v>
      </c>
      <c r="G30" s="19">
        <v>0</v>
      </c>
      <c r="H30" s="19">
        <v>0</v>
      </c>
      <c r="I30" s="19">
        <v>0</v>
      </c>
      <c r="J30" s="19">
        <v>2</v>
      </c>
      <c r="K30" s="19">
        <v>0</v>
      </c>
      <c r="L30" s="19">
        <v>1</v>
      </c>
      <c r="M30" s="19">
        <v>0</v>
      </c>
      <c r="N30" s="19">
        <v>1</v>
      </c>
      <c r="O30" s="19">
        <v>0</v>
      </c>
      <c r="P30" s="19">
        <v>0</v>
      </c>
      <c r="Q30" s="9">
        <f t="shared" si="0"/>
        <v>2</v>
      </c>
      <c r="R30" s="9">
        <f t="shared" si="1"/>
        <v>5</v>
      </c>
      <c r="S30" s="9"/>
      <c r="T30" s="19">
        <v>5</v>
      </c>
      <c r="U30" s="19">
        <v>3</v>
      </c>
      <c r="V30" s="19">
        <v>0</v>
      </c>
      <c r="W30" s="19">
        <v>0</v>
      </c>
      <c r="X30" s="19">
        <v>0</v>
      </c>
      <c r="Y30" s="19">
        <v>0</v>
      </c>
      <c r="Z30" s="19">
        <v>1</v>
      </c>
      <c r="AA30" s="19">
        <v>0</v>
      </c>
      <c r="AB30" s="19">
        <v>0</v>
      </c>
      <c r="AC30" s="19">
        <v>1</v>
      </c>
      <c r="AD30" s="19">
        <v>1</v>
      </c>
      <c r="AE30" s="19">
        <v>0</v>
      </c>
      <c r="AF30" s="19">
        <v>0</v>
      </c>
      <c r="AG30" s="19">
        <v>0</v>
      </c>
      <c r="AH30" s="9">
        <f t="shared" si="2"/>
        <v>0</v>
      </c>
      <c r="AI30" s="9">
        <f t="shared" si="3"/>
        <v>6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275</v>
      </c>
      <c r="B31" s="19">
        <v>24</v>
      </c>
      <c r="C31" s="19">
        <v>4</v>
      </c>
      <c r="D31" s="19">
        <v>0</v>
      </c>
      <c r="E31" s="19">
        <v>1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2</v>
      </c>
      <c r="L31" s="19">
        <v>1</v>
      </c>
      <c r="M31" s="19">
        <v>1</v>
      </c>
      <c r="N31" s="19">
        <v>0</v>
      </c>
      <c r="O31" s="19">
        <v>1</v>
      </c>
      <c r="P31" s="19">
        <v>0</v>
      </c>
      <c r="Q31" s="9">
        <f t="shared" si="0"/>
        <v>1</v>
      </c>
      <c r="R31" s="9">
        <f t="shared" si="1"/>
        <v>8</v>
      </c>
      <c r="S31" s="9"/>
      <c r="T31" s="19">
        <v>5</v>
      </c>
      <c r="U31" s="19">
        <v>1</v>
      </c>
      <c r="V31" s="19">
        <v>3</v>
      </c>
      <c r="W31" s="19">
        <v>0</v>
      </c>
      <c r="X31" s="19">
        <v>0</v>
      </c>
      <c r="Y31" s="19">
        <v>0</v>
      </c>
      <c r="Z31" s="19">
        <v>3</v>
      </c>
      <c r="AA31" s="19">
        <v>2</v>
      </c>
      <c r="AB31" s="19">
        <v>0</v>
      </c>
      <c r="AC31" s="19">
        <v>0</v>
      </c>
      <c r="AD31" s="19">
        <v>1</v>
      </c>
      <c r="AE31" s="19">
        <v>0</v>
      </c>
      <c r="AF31" s="19">
        <v>1</v>
      </c>
      <c r="AG31" s="19">
        <v>0</v>
      </c>
      <c r="AH31" s="9">
        <f t="shared" si="2"/>
        <v>3</v>
      </c>
      <c r="AI31" s="9">
        <f t="shared" si="3"/>
        <v>7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276</v>
      </c>
      <c r="B32" s="19">
        <v>25</v>
      </c>
      <c r="C32" s="19">
        <v>5</v>
      </c>
      <c r="D32" s="19">
        <v>1</v>
      </c>
      <c r="E32" s="19">
        <v>2</v>
      </c>
      <c r="F32" s="19">
        <v>1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1</v>
      </c>
      <c r="M32" s="19">
        <v>1</v>
      </c>
      <c r="N32" s="19">
        <v>0</v>
      </c>
      <c r="O32" s="19">
        <v>0</v>
      </c>
      <c r="P32" s="19">
        <v>0</v>
      </c>
      <c r="Q32" s="9">
        <f t="shared" si="0"/>
        <v>3</v>
      </c>
      <c r="R32" s="9">
        <f t="shared" si="1"/>
        <v>6</v>
      </c>
      <c r="S32" s="9"/>
      <c r="T32" s="19">
        <v>5</v>
      </c>
      <c r="U32" s="19">
        <v>4</v>
      </c>
      <c r="V32" s="19">
        <v>0</v>
      </c>
      <c r="W32" s="19">
        <v>0</v>
      </c>
      <c r="X32" s="19">
        <v>0</v>
      </c>
      <c r="Y32" s="19">
        <v>0</v>
      </c>
      <c r="Z32" s="19">
        <v>1</v>
      </c>
      <c r="AA32" s="19">
        <v>2</v>
      </c>
      <c r="AB32" s="19">
        <v>2</v>
      </c>
      <c r="AC32" s="19">
        <v>1</v>
      </c>
      <c r="AD32" s="19">
        <v>0</v>
      </c>
      <c r="AE32" s="19">
        <v>0</v>
      </c>
      <c r="AF32" s="19">
        <v>1</v>
      </c>
      <c r="AG32" s="19">
        <v>0</v>
      </c>
      <c r="AH32" s="9">
        <f t="shared" si="2"/>
        <v>0</v>
      </c>
      <c r="AI32" s="9">
        <f t="shared" si="3"/>
        <v>8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84</v>
      </c>
      <c r="D33" s="10">
        <f t="shared" si="4"/>
        <v>46</v>
      </c>
      <c r="E33" s="10">
        <f t="shared" si="4"/>
        <v>42</v>
      </c>
      <c r="F33" s="10">
        <f t="shared" si="4"/>
        <v>2</v>
      </c>
      <c r="G33" s="10">
        <f t="shared" si="4"/>
        <v>2</v>
      </c>
      <c r="H33" s="10">
        <f t="shared" si="4"/>
        <v>3</v>
      </c>
      <c r="I33" s="10">
        <f t="shared" si="4"/>
        <v>22</v>
      </c>
      <c r="J33" s="10">
        <f t="shared" si="4"/>
        <v>25</v>
      </c>
      <c r="K33" s="10">
        <f t="shared" si="4"/>
        <v>22</v>
      </c>
      <c r="L33" s="10">
        <f t="shared" si="4"/>
        <v>13</v>
      </c>
      <c r="M33" s="10">
        <f t="shared" si="4"/>
        <v>8</v>
      </c>
      <c r="N33" s="10">
        <f t="shared" si="4"/>
        <v>6</v>
      </c>
      <c r="O33" s="10">
        <f t="shared" si="4"/>
        <v>15</v>
      </c>
      <c r="P33" s="10">
        <f t="shared" si="4"/>
        <v>0</v>
      </c>
      <c r="Q33" s="10">
        <f t="shared" si="4"/>
        <v>57</v>
      </c>
      <c r="R33" s="10">
        <f t="shared" si="4"/>
        <v>135</v>
      </c>
      <c r="S33" s="10"/>
      <c r="T33" s="10">
        <f t="shared" ref="T33:AI33" si="5">SUM(T8:T32)</f>
        <v>97</v>
      </c>
      <c r="U33" s="10">
        <f t="shared" si="5"/>
        <v>57</v>
      </c>
      <c r="V33" s="10">
        <f t="shared" si="5"/>
        <v>49</v>
      </c>
      <c r="W33" s="10">
        <f t="shared" si="5"/>
        <v>2</v>
      </c>
      <c r="X33" s="10">
        <f t="shared" si="5"/>
        <v>0</v>
      </c>
      <c r="Y33" s="10">
        <f t="shared" si="5"/>
        <v>1</v>
      </c>
      <c r="Z33" s="10">
        <f t="shared" si="5"/>
        <v>34</v>
      </c>
      <c r="AA33" s="10">
        <f t="shared" si="5"/>
        <v>21</v>
      </c>
      <c r="AB33" s="10">
        <f t="shared" si="5"/>
        <v>29</v>
      </c>
      <c r="AC33" s="10">
        <f t="shared" si="5"/>
        <v>10</v>
      </c>
      <c r="AD33" s="10">
        <f t="shared" si="5"/>
        <v>14</v>
      </c>
      <c r="AE33" s="10">
        <f t="shared" si="5"/>
        <v>12</v>
      </c>
      <c r="AF33" s="10">
        <f t="shared" si="5"/>
        <v>13</v>
      </c>
      <c r="AG33" s="10">
        <f t="shared" si="5"/>
        <v>0</v>
      </c>
      <c r="AH33" s="10">
        <f t="shared" si="5"/>
        <v>54</v>
      </c>
      <c r="AI33" s="10">
        <f t="shared" si="5"/>
        <v>165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Gabriel Garcia</v>
      </c>
      <c r="B37" s="9">
        <f t="shared" si="19"/>
        <v>1</v>
      </c>
      <c r="C37" s="9">
        <f t="shared" ref="C37:C61" si="20">C8+T8+AK8+BB8+BS8+CJ8+DA8+DR8+EI8+EZ8+FQ8+GH8+GY8+HP8+IG8</f>
        <v>7</v>
      </c>
      <c r="D37" s="9">
        <f t="shared" ref="D37:D61" si="21">D8+U8+AL8+BC8+BT8+CK8+DB8+DS8+EJ8+FA8+FR8+GI8+GZ8+HQ8+IH8</f>
        <v>2</v>
      </c>
      <c r="E37" s="9">
        <f t="shared" ref="E37:E61" si="22">E8+V8+AM8+BD8+BU8+CL8+DC8+DT8+EK8+FB8+FS8+GJ8+HA8+HR8+II8</f>
        <v>6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1</v>
      </c>
      <c r="I37" s="9">
        <f t="shared" ref="I37:I61" si="26">I8+Z8+AQ8+BH8+BY8+CP8+DG8+DX8+EO8+FF8+FW8+GN8+HE8+HV8+IM8</f>
        <v>5</v>
      </c>
      <c r="J37" s="9">
        <f t="shared" ref="J37:J61" si="27">J8+AA8+AR8+BI8+BZ8+CQ8+DH8+DY8+EP8+FG8+FX8+GO8+HF8+HW8+IN8</f>
        <v>2</v>
      </c>
      <c r="K37" s="9">
        <f t="shared" ref="K37:K61" si="28">K8+AB8+AS8+BJ8+CA8+CR8+DI8+DZ8+EQ8+FH8+FY8+GP8+HG8+HX8+IO8</f>
        <v>2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9</v>
      </c>
      <c r="R37" s="9">
        <f t="shared" ref="R37:R61" si="35">R8+AI8+AZ8+BQ8+CH8+CY8+DP8+EG8+EX8+FO8+GF8+GW8+HN8+IE8+IV8</f>
        <v>12</v>
      </c>
      <c r="S37" s="9"/>
      <c r="T37" s="11">
        <f t="shared" ref="T37:T62" si="36">IFERROR(E37/C37,0)</f>
        <v>0.8571428571428571</v>
      </c>
      <c r="U37" s="11">
        <f t="shared" ref="U37:U62" si="37">IFERROR(Q37/C37,0)</f>
        <v>1.2857142857142858</v>
      </c>
    </row>
    <row r="38" spans="1:256" x14ac:dyDescent="0.3">
      <c r="A38" s="9" t="str">
        <f t="shared" si="19"/>
        <v>Gabriel Rodriguez</v>
      </c>
      <c r="B38" s="9">
        <f t="shared" si="19"/>
        <v>2</v>
      </c>
      <c r="C38" s="9">
        <f t="shared" si="20"/>
        <v>8</v>
      </c>
      <c r="D38" s="9">
        <f t="shared" si="21"/>
        <v>7</v>
      </c>
      <c r="E38" s="9">
        <f t="shared" si="22"/>
        <v>4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2</v>
      </c>
      <c r="J38" s="9">
        <f t="shared" si="27"/>
        <v>0</v>
      </c>
      <c r="K38" s="9">
        <f t="shared" si="28"/>
        <v>4</v>
      </c>
      <c r="L38" s="9">
        <f t="shared" si="29"/>
        <v>0</v>
      </c>
      <c r="M38" s="9">
        <f t="shared" si="30"/>
        <v>2</v>
      </c>
      <c r="N38" s="9">
        <f t="shared" si="31"/>
        <v>0</v>
      </c>
      <c r="O38" s="9">
        <f t="shared" si="32"/>
        <v>1</v>
      </c>
      <c r="P38" s="9">
        <f t="shared" si="33"/>
        <v>0</v>
      </c>
      <c r="Q38" s="9">
        <f t="shared" si="34"/>
        <v>4</v>
      </c>
      <c r="R38" s="9">
        <f t="shared" si="35"/>
        <v>15</v>
      </c>
      <c r="S38" s="9"/>
      <c r="T38" s="11">
        <f t="shared" si="36"/>
        <v>0.5</v>
      </c>
      <c r="U38" s="11">
        <f t="shared" si="37"/>
        <v>0.5</v>
      </c>
    </row>
    <row r="39" spans="1:256" x14ac:dyDescent="0.3">
      <c r="A39" s="9" t="str">
        <f t="shared" si="19"/>
        <v>Gabriel Martinez</v>
      </c>
      <c r="B39" s="9">
        <f t="shared" si="19"/>
        <v>3</v>
      </c>
      <c r="C39" s="9">
        <f t="shared" si="20"/>
        <v>6</v>
      </c>
      <c r="D39" s="9">
        <f t="shared" si="21"/>
        <v>3</v>
      </c>
      <c r="E39" s="9">
        <f t="shared" si="22"/>
        <v>5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3</v>
      </c>
      <c r="K39" s="9">
        <f t="shared" si="28"/>
        <v>2</v>
      </c>
      <c r="L39" s="9">
        <f t="shared" si="29"/>
        <v>1</v>
      </c>
      <c r="M39" s="9">
        <f t="shared" si="30"/>
        <v>1</v>
      </c>
      <c r="N39" s="9">
        <f t="shared" si="31"/>
        <v>1</v>
      </c>
      <c r="O39" s="9">
        <f t="shared" si="32"/>
        <v>2</v>
      </c>
      <c r="P39" s="9">
        <f t="shared" si="33"/>
        <v>0</v>
      </c>
      <c r="Q39" s="9">
        <f t="shared" si="34"/>
        <v>5</v>
      </c>
      <c r="R39" s="9">
        <f t="shared" si="35"/>
        <v>12</v>
      </c>
      <c r="S39" s="9"/>
      <c r="T39" s="11">
        <f t="shared" si="36"/>
        <v>0.83333333333333337</v>
      </c>
      <c r="U39" s="11">
        <f t="shared" si="37"/>
        <v>0.83333333333333337</v>
      </c>
    </row>
    <row r="40" spans="1:256" x14ac:dyDescent="0.3">
      <c r="A40" s="9" t="str">
        <f t="shared" si="19"/>
        <v>Gabriel Hernandez</v>
      </c>
      <c r="B40" s="9">
        <f t="shared" si="19"/>
        <v>4</v>
      </c>
      <c r="C40" s="9">
        <f t="shared" si="20"/>
        <v>6</v>
      </c>
      <c r="D40" s="9">
        <f t="shared" si="21"/>
        <v>1</v>
      </c>
      <c r="E40" s="9">
        <f t="shared" si="22"/>
        <v>5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7</v>
      </c>
      <c r="J40" s="9">
        <f t="shared" si="27"/>
        <v>2</v>
      </c>
      <c r="K40" s="9">
        <f t="shared" si="28"/>
        <v>0</v>
      </c>
      <c r="L40" s="9">
        <f t="shared" si="29"/>
        <v>2</v>
      </c>
      <c r="M40" s="9">
        <f t="shared" si="30"/>
        <v>0</v>
      </c>
      <c r="N40" s="9">
        <f t="shared" si="31"/>
        <v>1</v>
      </c>
      <c r="O40" s="9">
        <f t="shared" si="32"/>
        <v>1</v>
      </c>
      <c r="P40" s="9">
        <f t="shared" si="33"/>
        <v>0</v>
      </c>
      <c r="Q40" s="9">
        <f t="shared" si="34"/>
        <v>5</v>
      </c>
      <c r="R40" s="9">
        <f t="shared" si="35"/>
        <v>8</v>
      </c>
      <c r="S40" s="9"/>
      <c r="T40" s="11">
        <f t="shared" si="36"/>
        <v>0.83333333333333337</v>
      </c>
      <c r="U40" s="11">
        <f t="shared" si="37"/>
        <v>0.83333333333333337</v>
      </c>
    </row>
    <row r="41" spans="1:256" x14ac:dyDescent="0.3">
      <c r="A41" s="9" t="str">
        <f t="shared" si="19"/>
        <v>Gabriel Lopez</v>
      </c>
      <c r="B41" s="9">
        <f t="shared" si="19"/>
        <v>5</v>
      </c>
      <c r="C41" s="9">
        <f t="shared" si="20"/>
        <v>5</v>
      </c>
      <c r="D41" s="9">
        <f t="shared" si="21"/>
        <v>2</v>
      </c>
      <c r="E41" s="9">
        <f t="shared" si="22"/>
        <v>3</v>
      </c>
      <c r="F41" s="9">
        <f t="shared" si="23"/>
        <v>0</v>
      </c>
      <c r="G41" s="9">
        <f t="shared" si="24"/>
        <v>1</v>
      </c>
      <c r="H41" s="9">
        <f t="shared" si="25"/>
        <v>0</v>
      </c>
      <c r="I41" s="9">
        <f t="shared" si="26"/>
        <v>5</v>
      </c>
      <c r="J41" s="9">
        <f t="shared" si="27"/>
        <v>2</v>
      </c>
      <c r="K41" s="9">
        <f t="shared" si="28"/>
        <v>1</v>
      </c>
      <c r="L41" s="9">
        <f t="shared" si="29"/>
        <v>1</v>
      </c>
      <c r="M41" s="9">
        <f t="shared" si="30"/>
        <v>0</v>
      </c>
      <c r="N41" s="9">
        <f t="shared" si="31"/>
        <v>1</v>
      </c>
      <c r="O41" s="9">
        <f t="shared" si="32"/>
        <v>1</v>
      </c>
      <c r="P41" s="9">
        <f t="shared" si="33"/>
        <v>0</v>
      </c>
      <c r="Q41" s="9">
        <f t="shared" si="34"/>
        <v>5</v>
      </c>
      <c r="R41" s="9">
        <f t="shared" si="35"/>
        <v>8</v>
      </c>
      <c r="S41" s="9"/>
      <c r="T41" s="11">
        <f t="shared" si="36"/>
        <v>0.6</v>
      </c>
      <c r="U41" s="11">
        <f t="shared" si="37"/>
        <v>1</v>
      </c>
    </row>
    <row r="42" spans="1:256" x14ac:dyDescent="0.3">
      <c r="A42" s="9" t="str">
        <f t="shared" si="19"/>
        <v>Gabriel Gonzalez</v>
      </c>
      <c r="B42" s="9">
        <f t="shared" si="19"/>
        <v>6</v>
      </c>
      <c r="C42" s="9">
        <f t="shared" si="20"/>
        <v>9</v>
      </c>
      <c r="D42" s="9">
        <f t="shared" si="21"/>
        <v>8</v>
      </c>
      <c r="E42" s="9">
        <f t="shared" si="22"/>
        <v>1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2</v>
      </c>
      <c r="J42" s="9">
        <f t="shared" si="27"/>
        <v>4</v>
      </c>
      <c r="K42" s="9">
        <f t="shared" si="28"/>
        <v>1</v>
      </c>
      <c r="L42" s="9">
        <f t="shared" si="29"/>
        <v>0</v>
      </c>
      <c r="M42" s="9">
        <f t="shared" si="30"/>
        <v>0</v>
      </c>
      <c r="N42" s="9">
        <f t="shared" si="31"/>
        <v>1</v>
      </c>
      <c r="O42" s="9">
        <f t="shared" si="32"/>
        <v>1</v>
      </c>
      <c r="P42" s="9">
        <f t="shared" si="33"/>
        <v>0</v>
      </c>
      <c r="Q42" s="9">
        <f t="shared" si="34"/>
        <v>1</v>
      </c>
      <c r="R42" s="9">
        <f t="shared" si="35"/>
        <v>12</v>
      </c>
      <c r="S42" s="9"/>
      <c r="T42" s="11">
        <f t="shared" si="36"/>
        <v>0.1111111111111111</v>
      </c>
      <c r="U42" s="11">
        <f t="shared" si="37"/>
        <v>0.1111111111111111</v>
      </c>
    </row>
    <row r="43" spans="1:256" x14ac:dyDescent="0.3">
      <c r="A43" s="9" t="str">
        <f t="shared" si="19"/>
        <v>Gabriel Perez</v>
      </c>
      <c r="B43" s="9">
        <f t="shared" si="19"/>
        <v>7</v>
      </c>
      <c r="C43" s="9">
        <f t="shared" si="20"/>
        <v>8</v>
      </c>
      <c r="D43" s="9">
        <f t="shared" si="21"/>
        <v>5</v>
      </c>
      <c r="E43" s="9">
        <f t="shared" si="22"/>
        <v>1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1</v>
      </c>
      <c r="J43" s="9">
        <f t="shared" si="27"/>
        <v>2</v>
      </c>
      <c r="K43" s="9">
        <f t="shared" si="28"/>
        <v>2</v>
      </c>
      <c r="L43" s="9">
        <f t="shared" si="29"/>
        <v>1</v>
      </c>
      <c r="M43" s="9">
        <f t="shared" si="30"/>
        <v>0</v>
      </c>
      <c r="N43" s="9">
        <f t="shared" si="31"/>
        <v>1</v>
      </c>
      <c r="O43" s="9">
        <f t="shared" si="32"/>
        <v>2</v>
      </c>
      <c r="P43" s="9">
        <f t="shared" si="33"/>
        <v>0</v>
      </c>
      <c r="Q43" s="9">
        <f t="shared" si="34"/>
        <v>1</v>
      </c>
      <c r="R43" s="9">
        <f t="shared" si="35"/>
        <v>13</v>
      </c>
      <c r="S43" s="9"/>
      <c r="T43" s="11">
        <f t="shared" si="36"/>
        <v>0.125</v>
      </c>
      <c r="U43" s="11">
        <f t="shared" si="37"/>
        <v>0.125</v>
      </c>
    </row>
    <row r="44" spans="1:256" x14ac:dyDescent="0.3">
      <c r="A44" s="9" t="str">
        <f t="shared" si="19"/>
        <v>Gabriel Sanchez</v>
      </c>
      <c r="B44" s="9">
        <f t="shared" si="19"/>
        <v>8</v>
      </c>
      <c r="C44" s="9">
        <f t="shared" si="20"/>
        <v>7</v>
      </c>
      <c r="D44" s="9">
        <f t="shared" si="21"/>
        <v>4</v>
      </c>
      <c r="E44" s="9">
        <f t="shared" si="22"/>
        <v>3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5</v>
      </c>
      <c r="J44" s="9">
        <f t="shared" si="27"/>
        <v>2</v>
      </c>
      <c r="K44" s="9">
        <f t="shared" si="28"/>
        <v>1</v>
      </c>
      <c r="L44" s="9">
        <f t="shared" si="29"/>
        <v>1</v>
      </c>
      <c r="M44" s="9">
        <f t="shared" si="30"/>
        <v>0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3</v>
      </c>
      <c r="R44" s="9">
        <f t="shared" si="35"/>
        <v>10</v>
      </c>
      <c r="S44" s="9"/>
      <c r="T44" s="11">
        <f t="shared" si="36"/>
        <v>0.42857142857142855</v>
      </c>
      <c r="U44" s="11">
        <f t="shared" si="37"/>
        <v>0.42857142857142855</v>
      </c>
    </row>
    <row r="45" spans="1:256" x14ac:dyDescent="0.3">
      <c r="A45" s="9" t="str">
        <f t="shared" si="19"/>
        <v>Gabriel Ramirez</v>
      </c>
      <c r="B45" s="9">
        <f t="shared" si="19"/>
        <v>9</v>
      </c>
      <c r="C45" s="9">
        <f t="shared" si="20"/>
        <v>7</v>
      </c>
      <c r="D45" s="9">
        <f t="shared" si="21"/>
        <v>3</v>
      </c>
      <c r="E45" s="9">
        <f t="shared" si="22"/>
        <v>5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2</v>
      </c>
      <c r="J45" s="9">
        <f t="shared" si="27"/>
        <v>3</v>
      </c>
      <c r="K45" s="9">
        <f t="shared" si="28"/>
        <v>4</v>
      </c>
      <c r="L45" s="9">
        <f t="shared" si="29"/>
        <v>0</v>
      </c>
      <c r="M45" s="9">
        <f t="shared" si="30"/>
        <v>0</v>
      </c>
      <c r="N45" s="9">
        <f t="shared" si="31"/>
        <v>0</v>
      </c>
      <c r="O45" s="9">
        <f t="shared" si="32"/>
        <v>0</v>
      </c>
      <c r="P45" s="9">
        <f t="shared" si="33"/>
        <v>0</v>
      </c>
      <c r="Q45" s="9">
        <f t="shared" si="34"/>
        <v>5</v>
      </c>
      <c r="R45" s="9">
        <f t="shared" si="35"/>
        <v>11</v>
      </c>
      <c r="S45" s="9"/>
      <c r="T45" s="11">
        <f t="shared" si="36"/>
        <v>0.7142857142857143</v>
      </c>
      <c r="U45" s="11">
        <f t="shared" si="37"/>
        <v>0.7142857142857143</v>
      </c>
    </row>
    <row r="46" spans="1:256" x14ac:dyDescent="0.3">
      <c r="A46" s="9" t="str">
        <f t="shared" si="19"/>
        <v>Gabriel Torres</v>
      </c>
      <c r="B46" s="9">
        <f t="shared" si="19"/>
        <v>10</v>
      </c>
      <c r="C46" s="9">
        <f t="shared" si="20"/>
        <v>9</v>
      </c>
      <c r="D46" s="9">
        <f t="shared" si="21"/>
        <v>7</v>
      </c>
      <c r="E46" s="9">
        <f t="shared" si="22"/>
        <v>4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0</v>
      </c>
      <c r="J46" s="9">
        <f t="shared" si="27"/>
        <v>2</v>
      </c>
      <c r="K46" s="9">
        <f t="shared" si="28"/>
        <v>1</v>
      </c>
      <c r="L46" s="9">
        <f t="shared" si="29"/>
        <v>1</v>
      </c>
      <c r="M46" s="9">
        <f t="shared" si="30"/>
        <v>2</v>
      </c>
      <c r="N46" s="9">
        <f t="shared" si="31"/>
        <v>0</v>
      </c>
      <c r="O46" s="9">
        <f t="shared" si="32"/>
        <v>0</v>
      </c>
      <c r="P46" s="9">
        <f t="shared" si="33"/>
        <v>0</v>
      </c>
      <c r="Q46" s="9">
        <f t="shared" si="34"/>
        <v>4</v>
      </c>
      <c r="R46" s="9">
        <f t="shared" si="35"/>
        <v>12</v>
      </c>
      <c r="S46" s="9"/>
      <c r="T46" s="11">
        <f t="shared" si="36"/>
        <v>0.44444444444444442</v>
      </c>
      <c r="U46" s="11">
        <f t="shared" si="37"/>
        <v>0.44444444444444442</v>
      </c>
    </row>
    <row r="47" spans="1:256" x14ac:dyDescent="0.3">
      <c r="A47" s="9" t="str">
        <f t="shared" si="19"/>
        <v>Gabriel Flores</v>
      </c>
      <c r="B47" s="9">
        <f t="shared" si="19"/>
        <v>11</v>
      </c>
      <c r="C47" s="9">
        <f t="shared" si="20"/>
        <v>10</v>
      </c>
      <c r="D47" s="9">
        <f t="shared" si="21"/>
        <v>9</v>
      </c>
      <c r="E47" s="9">
        <f t="shared" si="22"/>
        <v>5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3</v>
      </c>
      <c r="J47" s="9">
        <f t="shared" si="27"/>
        <v>0</v>
      </c>
      <c r="K47" s="9">
        <f t="shared" si="28"/>
        <v>3</v>
      </c>
      <c r="L47" s="9">
        <f t="shared" si="29"/>
        <v>1</v>
      </c>
      <c r="M47" s="9">
        <f t="shared" si="30"/>
        <v>1</v>
      </c>
      <c r="N47" s="9">
        <f t="shared" si="31"/>
        <v>0</v>
      </c>
      <c r="O47" s="9">
        <f t="shared" si="32"/>
        <v>1</v>
      </c>
      <c r="P47" s="9">
        <f t="shared" si="33"/>
        <v>0</v>
      </c>
      <c r="Q47" s="9">
        <f t="shared" si="34"/>
        <v>5</v>
      </c>
      <c r="R47" s="9">
        <f t="shared" si="35"/>
        <v>15</v>
      </c>
      <c r="S47" s="9"/>
      <c r="T47" s="11">
        <f t="shared" si="36"/>
        <v>0.5</v>
      </c>
      <c r="U47" s="11">
        <f t="shared" si="37"/>
        <v>0.5</v>
      </c>
    </row>
    <row r="48" spans="1:256" x14ac:dyDescent="0.3">
      <c r="A48" s="9" t="str">
        <f t="shared" si="19"/>
        <v>Gabriel Rivera</v>
      </c>
      <c r="B48" s="9">
        <f t="shared" si="19"/>
        <v>12</v>
      </c>
      <c r="C48" s="9">
        <f t="shared" si="20"/>
        <v>7</v>
      </c>
      <c r="D48" s="9">
        <f t="shared" si="21"/>
        <v>7</v>
      </c>
      <c r="E48" s="9">
        <f t="shared" si="22"/>
        <v>4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2</v>
      </c>
      <c r="J48" s="9">
        <f t="shared" si="27"/>
        <v>1</v>
      </c>
      <c r="K48" s="9">
        <f t="shared" si="28"/>
        <v>2</v>
      </c>
      <c r="L48" s="9">
        <f t="shared" si="29"/>
        <v>2</v>
      </c>
      <c r="M48" s="9">
        <f t="shared" si="30"/>
        <v>1</v>
      </c>
      <c r="N48" s="9">
        <f t="shared" si="31"/>
        <v>0</v>
      </c>
      <c r="O48" s="9">
        <f t="shared" si="32"/>
        <v>2</v>
      </c>
      <c r="P48" s="9">
        <f t="shared" si="33"/>
        <v>0</v>
      </c>
      <c r="Q48" s="9">
        <f t="shared" si="34"/>
        <v>4</v>
      </c>
      <c r="R48" s="9">
        <f t="shared" si="35"/>
        <v>12</v>
      </c>
      <c r="S48" s="9"/>
      <c r="T48" s="11">
        <f t="shared" si="36"/>
        <v>0.5714285714285714</v>
      </c>
      <c r="U48" s="11">
        <f t="shared" si="37"/>
        <v>0.5714285714285714</v>
      </c>
    </row>
    <row r="49" spans="1:21" x14ac:dyDescent="0.3">
      <c r="A49" s="9" t="str">
        <f t="shared" si="19"/>
        <v>Gabriel Gomez</v>
      </c>
      <c r="B49" s="9">
        <f t="shared" si="19"/>
        <v>13</v>
      </c>
      <c r="C49" s="9">
        <f t="shared" si="20"/>
        <v>6</v>
      </c>
      <c r="D49" s="9">
        <f t="shared" si="21"/>
        <v>4</v>
      </c>
      <c r="E49" s="9">
        <f t="shared" si="22"/>
        <v>1</v>
      </c>
      <c r="F49" s="9">
        <f t="shared" si="23"/>
        <v>0</v>
      </c>
      <c r="G49" s="9">
        <f t="shared" si="24"/>
        <v>1</v>
      </c>
      <c r="H49" s="9">
        <f t="shared" si="25"/>
        <v>0</v>
      </c>
      <c r="I49" s="9">
        <f t="shared" si="26"/>
        <v>3</v>
      </c>
      <c r="J49" s="9">
        <f t="shared" si="27"/>
        <v>0</v>
      </c>
      <c r="K49" s="9">
        <f t="shared" si="28"/>
        <v>2</v>
      </c>
      <c r="L49" s="9">
        <f t="shared" si="29"/>
        <v>1</v>
      </c>
      <c r="M49" s="9">
        <f t="shared" si="30"/>
        <v>1</v>
      </c>
      <c r="N49" s="9">
        <f t="shared" si="31"/>
        <v>1</v>
      </c>
      <c r="O49" s="9">
        <f t="shared" si="32"/>
        <v>1</v>
      </c>
      <c r="P49" s="9">
        <f t="shared" si="33"/>
        <v>0</v>
      </c>
      <c r="Q49" s="9">
        <f t="shared" si="34"/>
        <v>3</v>
      </c>
      <c r="R49" s="9">
        <f t="shared" si="35"/>
        <v>11</v>
      </c>
      <c r="S49" s="9"/>
      <c r="T49" s="11">
        <f t="shared" si="36"/>
        <v>0.16666666666666666</v>
      </c>
      <c r="U49" s="11">
        <f t="shared" si="37"/>
        <v>0.5</v>
      </c>
    </row>
    <row r="50" spans="1:21" x14ac:dyDescent="0.3">
      <c r="A50" s="9" t="str">
        <f t="shared" si="19"/>
        <v>Gabriel Diaz</v>
      </c>
      <c r="B50" s="9">
        <f t="shared" si="19"/>
        <v>14</v>
      </c>
      <c r="C50" s="9">
        <f t="shared" si="20"/>
        <v>7</v>
      </c>
      <c r="D50" s="9">
        <f t="shared" si="21"/>
        <v>1</v>
      </c>
      <c r="E50" s="9">
        <f t="shared" si="22"/>
        <v>0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0</v>
      </c>
      <c r="J50" s="9">
        <f t="shared" si="27"/>
        <v>3</v>
      </c>
      <c r="K50" s="9">
        <f t="shared" si="28"/>
        <v>4</v>
      </c>
      <c r="L50" s="9">
        <f t="shared" si="29"/>
        <v>0</v>
      </c>
      <c r="M50" s="9">
        <f t="shared" si="30"/>
        <v>2</v>
      </c>
      <c r="N50" s="9">
        <f t="shared" si="31"/>
        <v>2</v>
      </c>
      <c r="O50" s="9">
        <f t="shared" si="32"/>
        <v>0</v>
      </c>
      <c r="P50" s="9">
        <f t="shared" si="33"/>
        <v>0</v>
      </c>
      <c r="Q50" s="9">
        <f t="shared" si="34"/>
        <v>0</v>
      </c>
      <c r="R50" s="9">
        <f t="shared" si="35"/>
        <v>15</v>
      </c>
      <c r="S50" s="9"/>
      <c r="T50" s="11">
        <f t="shared" si="36"/>
        <v>0</v>
      </c>
      <c r="U50" s="11">
        <f t="shared" si="37"/>
        <v>0</v>
      </c>
    </row>
    <row r="51" spans="1:21" x14ac:dyDescent="0.3">
      <c r="A51" s="9" t="str">
        <f t="shared" si="19"/>
        <v>Gabriel Reyes</v>
      </c>
      <c r="B51" s="9">
        <f t="shared" si="19"/>
        <v>15</v>
      </c>
      <c r="C51" s="9">
        <f t="shared" si="20"/>
        <v>5</v>
      </c>
      <c r="D51" s="9">
        <f t="shared" si="21"/>
        <v>1</v>
      </c>
      <c r="E51" s="9">
        <f t="shared" si="22"/>
        <v>3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0</v>
      </c>
      <c r="J51" s="9">
        <f t="shared" si="27"/>
        <v>1</v>
      </c>
      <c r="K51" s="9">
        <f t="shared" si="28"/>
        <v>1</v>
      </c>
      <c r="L51" s="9">
        <f t="shared" si="29"/>
        <v>0</v>
      </c>
      <c r="M51" s="9">
        <f t="shared" si="30"/>
        <v>2</v>
      </c>
      <c r="N51" s="9">
        <f t="shared" si="31"/>
        <v>2</v>
      </c>
      <c r="O51" s="9">
        <f t="shared" si="32"/>
        <v>1</v>
      </c>
      <c r="P51" s="9">
        <f t="shared" si="33"/>
        <v>0</v>
      </c>
      <c r="Q51" s="9">
        <f t="shared" si="34"/>
        <v>3</v>
      </c>
      <c r="R51" s="9">
        <f t="shared" si="35"/>
        <v>11</v>
      </c>
      <c r="S51" s="9"/>
      <c r="T51" s="11">
        <f t="shared" si="36"/>
        <v>0.6</v>
      </c>
      <c r="U51" s="11">
        <f t="shared" si="37"/>
        <v>0.6</v>
      </c>
    </row>
    <row r="52" spans="1:21" x14ac:dyDescent="0.3">
      <c r="A52" s="9" t="str">
        <f t="shared" si="19"/>
        <v>Gabriel Morales</v>
      </c>
      <c r="B52" s="9">
        <f t="shared" si="19"/>
        <v>16</v>
      </c>
      <c r="C52" s="9">
        <f t="shared" si="20"/>
        <v>6</v>
      </c>
      <c r="D52" s="9">
        <f t="shared" si="21"/>
        <v>5</v>
      </c>
      <c r="E52" s="9">
        <f t="shared" si="22"/>
        <v>1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0</v>
      </c>
      <c r="J52" s="9">
        <f t="shared" si="27"/>
        <v>2</v>
      </c>
      <c r="K52" s="9">
        <f t="shared" si="28"/>
        <v>3</v>
      </c>
      <c r="L52" s="9">
        <f t="shared" si="29"/>
        <v>2</v>
      </c>
      <c r="M52" s="9">
        <f t="shared" si="30"/>
        <v>1</v>
      </c>
      <c r="N52" s="9">
        <f t="shared" si="31"/>
        <v>1</v>
      </c>
      <c r="O52" s="9">
        <f t="shared" si="32"/>
        <v>2</v>
      </c>
      <c r="P52" s="9">
        <f t="shared" si="33"/>
        <v>0</v>
      </c>
      <c r="Q52" s="9">
        <f t="shared" si="34"/>
        <v>1</v>
      </c>
      <c r="R52" s="9">
        <f t="shared" si="35"/>
        <v>13</v>
      </c>
      <c r="S52" s="9"/>
      <c r="T52" s="11">
        <f t="shared" si="36"/>
        <v>0.16666666666666666</v>
      </c>
      <c r="U52" s="11">
        <f t="shared" si="37"/>
        <v>0.16666666666666666</v>
      </c>
    </row>
    <row r="53" spans="1:21" x14ac:dyDescent="0.3">
      <c r="A53" s="9" t="str">
        <f t="shared" si="19"/>
        <v>Gabriel Cruz</v>
      </c>
      <c r="B53" s="9">
        <f t="shared" si="19"/>
        <v>17</v>
      </c>
      <c r="C53" s="9">
        <f t="shared" si="20"/>
        <v>7</v>
      </c>
      <c r="D53" s="9">
        <f t="shared" si="21"/>
        <v>3</v>
      </c>
      <c r="E53" s="9">
        <f t="shared" si="22"/>
        <v>5</v>
      </c>
      <c r="F53" s="9">
        <f t="shared" si="23"/>
        <v>0</v>
      </c>
      <c r="G53" s="9">
        <f t="shared" si="24"/>
        <v>0</v>
      </c>
      <c r="H53" s="9">
        <f t="shared" si="25"/>
        <v>1</v>
      </c>
      <c r="I53" s="9">
        <f t="shared" si="26"/>
        <v>3</v>
      </c>
      <c r="J53" s="9">
        <f t="shared" si="27"/>
        <v>1</v>
      </c>
      <c r="K53" s="9">
        <f t="shared" si="28"/>
        <v>3</v>
      </c>
      <c r="L53" s="9">
        <f t="shared" si="29"/>
        <v>0</v>
      </c>
      <c r="M53" s="9">
        <f t="shared" si="30"/>
        <v>1</v>
      </c>
      <c r="N53" s="9">
        <f t="shared" si="31"/>
        <v>0</v>
      </c>
      <c r="O53" s="9">
        <f t="shared" si="32"/>
        <v>2</v>
      </c>
      <c r="P53" s="9">
        <f t="shared" si="33"/>
        <v>0</v>
      </c>
      <c r="Q53" s="9">
        <f t="shared" si="34"/>
        <v>8</v>
      </c>
      <c r="R53" s="9">
        <f t="shared" si="35"/>
        <v>13</v>
      </c>
      <c r="S53" s="9"/>
      <c r="T53" s="11">
        <f t="shared" si="36"/>
        <v>0.7142857142857143</v>
      </c>
      <c r="U53" s="11">
        <f t="shared" si="37"/>
        <v>1.1428571428571428</v>
      </c>
    </row>
    <row r="54" spans="1:21" x14ac:dyDescent="0.3">
      <c r="A54" s="9" t="str">
        <f t="shared" si="19"/>
        <v>Gabriel Ortiz</v>
      </c>
      <c r="B54" s="9">
        <f t="shared" si="19"/>
        <v>18</v>
      </c>
      <c r="C54" s="9">
        <f t="shared" si="20"/>
        <v>7</v>
      </c>
      <c r="D54" s="9">
        <f t="shared" si="21"/>
        <v>7</v>
      </c>
      <c r="E54" s="9">
        <f t="shared" si="22"/>
        <v>6</v>
      </c>
      <c r="F54" s="9">
        <f t="shared" si="23"/>
        <v>0</v>
      </c>
      <c r="G54" s="9">
        <f t="shared" si="24"/>
        <v>0</v>
      </c>
      <c r="H54" s="9">
        <f t="shared" si="25"/>
        <v>1</v>
      </c>
      <c r="I54" s="9">
        <f t="shared" si="26"/>
        <v>4</v>
      </c>
      <c r="J54" s="9">
        <f t="shared" si="27"/>
        <v>1</v>
      </c>
      <c r="K54" s="9">
        <f t="shared" si="28"/>
        <v>2</v>
      </c>
      <c r="L54" s="9">
        <f t="shared" si="29"/>
        <v>1</v>
      </c>
      <c r="M54" s="9">
        <f t="shared" si="30"/>
        <v>0</v>
      </c>
      <c r="N54" s="9">
        <f t="shared" si="31"/>
        <v>1</v>
      </c>
      <c r="O54" s="9">
        <f t="shared" si="32"/>
        <v>1</v>
      </c>
      <c r="P54" s="9">
        <f t="shared" si="33"/>
        <v>0</v>
      </c>
      <c r="Q54" s="9">
        <f t="shared" si="34"/>
        <v>9</v>
      </c>
      <c r="R54" s="9">
        <f t="shared" si="35"/>
        <v>11</v>
      </c>
      <c r="S54" s="9"/>
      <c r="T54" s="11">
        <f t="shared" si="36"/>
        <v>0.8571428571428571</v>
      </c>
      <c r="U54" s="11">
        <f t="shared" si="37"/>
        <v>1.2857142857142858</v>
      </c>
    </row>
    <row r="55" spans="1:21" x14ac:dyDescent="0.3">
      <c r="A55" s="9" t="str">
        <f t="shared" si="19"/>
        <v>Gabriel Gutierrez</v>
      </c>
      <c r="B55" s="9">
        <f t="shared" si="19"/>
        <v>19</v>
      </c>
      <c r="C55" s="9">
        <f t="shared" si="20"/>
        <v>6</v>
      </c>
      <c r="D55" s="9">
        <f t="shared" si="21"/>
        <v>3</v>
      </c>
      <c r="E55" s="9">
        <f t="shared" si="22"/>
        <v>5</v>
      </c>
      <c r="F55" s="9">
        <f t="shared" si="23"/>
        <v>1</v>
      </c>
      <c r="G55" s="9">
        <f t="shared" si="24"/>
        <v>0</v>
      </c>
      <c r="H55" s="9">
        <f t="shared" si="25"/>
        <v>0</v>
      </c>
      <c r="I55" s="9">
        <f t="shared" si="26"/>
        <v>0</v>
      </c>
      <c r="J55" s="9">
        <f t="shared" si="27"/>
        <v>2</v>
      </c>
      <c r="K55" s="9">
        <f t="shared" si="28"/>
        <v>2</v>
      </c>
      <c r="L55" s="9">
        <f t="shared" si="29"/>
        <v>0</v>
      </c>
      <c r="M55" s="9">
        <f t="shared" si="30"/>
        <v>1</v>
      </c>
      <c r="N55" s="9">
        <f t="shared" si="31"/>
        <v>2</v>
      </c>
      <c r="O55" s="9">
        <f t="shared" si="32"/>
        <v>1</v>
      </c>
      <c r="P55" s="9">
        <f t="shared" si="33"/>
        <v>0</v>
      </c>
      <c r="Q55" s="9">
        <f t="shared" si="34"/>
        <v>6</v>
      </c>
      <c r="R55" s="9">
        <f t="shared" si="35"/>
        <v>12</v>
      </c>
      <c r="S55" s="9"/>
      <c r="T55" s="11">
        <f t="shared" si="36"/>
        <v>0.83333333333333337</v>
      </c>
      <c r="U55" s="11">
        <f t="shared" si="37"/>
        <v>1</v>
      </c>
    </row>
    <row r="56" spans="1:21" x14ac:dyDescent="0.3">
      <c r="A56" s="9" t="str">
        <f t="shared" si="19"/>
        <v>Gabriel Castillo</v>
      </c>
      <c r="B56" s="9">
        <f t="shared" si="19"/>
        <v>20</v>
      </c>
      <c r="C56" s="9">
        <f t="shared" si="20"/>
        <v>6</v>
      </c>
      <c r="D56" s="9">
        <f t="shared" si="21"/>
        <v>3</v>
      </c>
      <c r="E56" s="9">
        <f t="shared" si="22"/>
        <v>5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1</v>
      </c>
      <c r="J56" s="9">
        <f t="shared" si="27"/>
        <v>4</v>
      </c>
      <c r="K56" s="9">
        <f t="shared" si="28"/>
        <v>3</v>
      </c>
      <c r="L56" s="9">
        <f t="shared" si="29"/>
        <v>1</v>
      </c>
      <c r="M56" s="9">
        <f t="shared" si="30"/>
        <v>0</v>
      </c>
      <c r="N56" s="9">
        <f t="shared" si="31"/>
        <v>0</v>
      </c>
      <c r="O56" s="9">
        <f t="shared" si="32"/>
        <v>1</v>
      </c>
      <c r="P56" s="9">
        <f t="shared" si="33"/>
        <v>0</v>
      </c>
      <c r="Q56" s="9">
        <f t="shared" si="34"/>
        <v>5</v>
      </c>
      <c r="R56" s="9">
        <f t="shared" si="35"/>
        <v>10</v>
      </c>
      <c r="S56" s="9"/>
      <c r="T56" s="11">
        <f t="shared" si="36"/>
        <v>0.83333333333333337</v>
      </c>
      <c r="U56" s="11">
        <f t="shared" si="37"/>
        <v>0.83333333333333337</v>
      </c>
    </row>
    <row r="57" spans="1:21" x14ac:dyDescent="0.3">
      <c r="A57" s="9" t="str">
        <f t="shared" si="19"/>
        <v>Ricardo Garcia</v>
      </c>
      <c r="B57" s="9">
        <f t="shared" si="19"/>
        <v>21</v>
      </c>
      <c r="C57" s="9">
        <f t="shared" si="20"/>
        <v>9</v>
      </c>
      <c r="D57" s="9">
        <f t="shared" si="21"/>
        <v>5</v>
      </c>
      <c r="E57" s="9">
        <f t="shared" si="22"/>
        <v>8</v>
      </c>
      <c r="F57" s="9">
        <f t="shared" si="23"/>
        <v>1</v>
      </c>
      <c r="G57" s="9">
        <f t="shared" si="24"/>
        <v>0</v>
      </c>
      <c r="H57" s="9">
        <f t="shared" si="25"/>
        <v>0</v>
      </c>
      <c r="I57" s="9">
        <f t="shared" si="26"/>
        <v>2</v>
      </c>
      <c r="J57" s="9">
        <f t="shared" si="27"/>
        <v>0</v>
      </c>
      <c r="K57" s="9">
        <f t="shared" si="28"/>
        <v>1</v>
      </c>
      <c r="L57" s="9">
        <f t="shared" si="29"/>
        <v>1</v>
      </c>
      <c r="M57" s="9">
        <f t="shared" si="30"/>
        <v>1</v>
      </c>
      <c r="N57" s="9">
        <f t="shared" si="31"/>
        <v>0</v>
      </c>
      <c r="O57" s="9">
        <f t="shared" si="32"/>
        <v>2</v>
      </c>
      <c r="P57" s="9">
        <f t="shared" si="33"/>
        <v>0</v>
      </c>
      <c r="Q57" s="9">
        <f t="shared" si="34"/>
        <v>9</v>
      </c>
      <c r="R57" s="9">
        <f t="shared" si="35"/>
        <v>13</v>
      </c>
      <c r="S57" s="9"/>
      <c r="T57" s="11">
        <f t="shared" si="36"/>
        <v>0.88888888888888884</v>
      </c>
      <c r="U57" s="11">
        <f t="shared" si="37"/>
        <v>1</v>
      </c>
    </row>
    <row r="58" spans="1:21" x14ac:dyDescent="0.3">
      <c r="A58" s="9" t="str">
        <f t="shared" si="19"/>
        <v>Ricardo Rodriguez</v>
      </c>
      <c r="B58" s="9">
        <f t="shared" si="19"/>
        <v>22</v>
      </c>
      <c r="C58" s="9">
        <f t="shared" si="20"/>
        <v>5</v>
      </c>
      <c r="D58" s="9">
        <f t="shared" si="21"/>
        <v>4</v>
      </c>
      <c r="E58" s="9">
        <f t="shared" si="22"/>
        <v>3</v>
      </c>
      <c r="F58" s="9">
        <f t="shared" si="23"/>
        <v>1</v>
      </c>
      <c r="G58" s="9">
        <f t="shared" si="24"/>
        <v>0</v>
      </c>
      <c r="H58" s="9">
        <f t="shared" si="25"/>
        <v>1</v>
      </c>
      <c r="I58" s="9">
        <f t="shared" si="26"/>
        <v>0</v>
      </c>
      <c r="J58" s="9">
        <f t="shared" si="27"/>
        <v>3</v>
      </c>
      <c r="K58" s="9">
        <f t="shared" si="28"/>
        <v>3</v>
      </c>
      <c r="L58" s="9">
        <f t="shared" si="29"/>
        <v>1</v>
      </c>
      <c r="M58" s="9">
        <f t="shared" si="30"/>
        <v>1</v>
      </c>
      <c r="N58" s="9">
        <f t="shared" si="31"/>
        <v>1</v>
      </c>
      <c r="O58" s="9">
        <f t="shared" si="32"/>
        <v>1</v>
      </c>
      <c r="P58" s="9">
        <f t="shared" si="33"/>
        <v>0</v>
      </c>
      <c r="Q58" s="9">
        <f t="shared" si="34"/>
        <v>7</v>
      </c>
      <c r="R58" s="9">
        <f t="shared" si="35"/>
        <v>11</v>
      </c>
      <c r="S58" s="9"/>
      <c r="T58" s="11">
        <f t="shared" si="36"/>
        <v>0.6</v>
      </c>
      <c r="U58" s="11">
        <f t="shared" si="37"/>
        <v>1.4</v>
      </c>
    </row>
    <row r="59" spans="1:21" x14ac:dyDescent="0.3">
      <c r="A59" s="9" t="str">
        <f t="shared" si="19"/>
        <v>Ricardo Martinez</v>
      </c>
      <c r="B59" s="9">
        <f t="shared" si="19"/>
        <v>23</v>
      </c>
      <c r="C59" s="9">
        <f t="shared" si="20"/>
        <v>9</v>
      </c>
      <c r="D59" s="9">
        <f t="shared" si="21"/>
        <v>3</v>
      </c>
      <c r="E59" s="9">
        <f t="shared" si="22"/>
        <v>2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1</v>
      </c>
      <c r="J59" s="9">
        <f t="shared" si="27"/>
        <v>2</v>
      </c>
      <c r="K59" s="9">
        <f t="shared" si="28"/>
        <v>0</v>
      </c>
      <c r="L59" s="9">
        <f t="shared" si="29"/>
        <v>2</v>
      </c>
      <c r="M59" s="9">
        <f t="shared" si="30"/>
        <v>1</v>
      </c>
      <c r="N59" s="9">
        <f t="shared" si="31"/>
        <v>1</v>
      </c>
      <c r="O59" s="9">
        <f t="shared" si="32"/>
        <v>0</v>
      </c>
      <c r="P59" s="9">
        <f t="shared" si="33"/>
        <v>0</v>
      </c>
      <c r="Q59" s="9">
        <f t="shared" si="34"/>
        <v>2</v>
      </c>
      <c r="R59" s="9">
        <f t="shared" si="35"/>
        <v>11</v>
      </c>
      <c r="S59" s="9"/>
      <c r="T59" s="11">
        <f t="shared" si="36"/>
        <v>0.22222222222222221</v>
      </c>
      <c r="U59" s="11">
        <f t="shared" si="37"/>
        <v>0.22222222222222221</v>
      </c>
    </row>
    <row r="60" spans="1:21" x14ac:dyDescent="0.3">
      <c r="A60" s="9" t="str">
        <f t="shared" si="19"/>
        <v>Ricardo Hernandez</v>
      </c>
      <c r="B60" s="9">
        <f t="shared" si="19"/>
        <v>24</v>
      </c>
      <c r="C60" s="9">
        <f t="shared" si="20"/>
        <v>9</v>
      </c>
      <c r="D60" s="9">
        <f t="shared" si="21"/>
        <v>1</v>
      </c>
      <c r="E60" s="9">
        <f t="shared" si="22"/>
        <v>4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3</v>
      </c>
      <c r="J60" s="9">
        <f t="shared" si="27"/>
        <v>2</v>
      </c>
      <c r="K60" s="9">
        <f t="shared" si="28"/>
        <v>2</v>
      </c>
      <c r="L60" s="9">
        <f t="shared" si="29"/>
        <v>1</v>
      </c>
      <c r="M60" s="9">
        <f t="shared" si="30"/>
        <v>2</v>
      </c>
      <c r="N60" s="9">
        <f t="shared" si="31"/>
        <v>0</v>
      </c>
      <c r="O60" s="9">
        <f t="shared" si="32"/>
        <v>2</v>
      </c>
      <c r="P60" s="9">
        <f t="shared" si="33"/>
        <v>0</v>
      </c>
      <c r="Q60" s="9">
        <f t="shared" si="34"/>
        <v>4</v>
      </c>
      <c r="R60" s="9">
        <f t="shared" si="35"/>
        <v>15</v>
      </c>
      <c r="S60" s="9"/>
      <c r="T60" s="11">
        <f t="shared" si="36"/>
        <v>0.44444444444444442</v>
      </c>
      <c r="U60" s="11">
        <f t="shared" si="37"/>
        <v>0.44444444444444442</v>
      </c>
    </row>
    <row r="61" spans="1:21" x14ac:dyDescent="0.3">
      <c r="A61" s="9" t="str">
        <f t="shared" si="19"/>
        <v>Ricardo Lopez</v>
      </c>
      <c r="B61" s="9">
        <f t="shared" si="19"/>
        <v>25</v>
      </c>
      <c r="C61" s="9">
        <f t="shared" si="20"/>
        <v>10</v>
      </c>
      <c r="D61" s="9">
        <f t="shared" si="21"/>
        <v>5</v>
      </c>
      <c r="E61" s="9">
        <f t="shared" si="22"/>
        <v>2</v>
      </c>
      <c r="F61" s="9">
        <f t="shared" si="23"/>
        <v>1</v>
      </c>
      <c r="G61" s="9">
        <f t="shared" si="24"/>
        <v>0</v>
      </c>
      <c r="H61" s="9">
        <f t="shared" si="25"/>
        <v>0</v>
      </c>
      <c r="I61" s="9">
        <f t="shared" si="26"/>
        <v>1</v>
      </c>
      <c r="J61" s="9">
        <f t="shared" si="27"/>
        <v>2</v>
      </c>
      <c r="K61" s="9">
        <f t="shared" si="28"/>
        <v>2</v>
      </c>
      <c r="L61" s="9">
        <f t="shared" si="29"/>
        <v>2</v>
      </c>
      <c r="M61" s="9">
        <f t="shared" si="30"/>
        <v>1</v>
      </c>
      <c r="N61" s="9">
        <f t="shared" si="31"/>
        <v>0</v>
      </c>
      <c r="O61" s="9">
        <f t="shared" si="32"/>
        <v>1</v>
      </c>
      <c r="P61" s="9">
        <f t="shared" si="33"/>
        <v>0</v>
      </c>
      <c r="Q61" s="9">
        <f t="shared" si="34"/>
        <v>3</v>
      </c>
      <c r="R61" s="9">
        <f t="shared" si="35"/>
        <v>14</v>
      </c>
      <c r="S61" s="9"/>
      <c r="T61" s="11">
        <f t="shared" si="36"/>
        <v>0.2</v>
      </c>
      <c r="U61" s="11">
        <f t="shared" si="37"/>
        <v>0.3</v>
      </c>
    </row>
    <row r="62" spans="1:21" x14ac:dyDescent="0.3">
      <c r="A62" s="10" t="s">
        <v>48</v>
      </c>
      <c r="B62" s="10"/>
      <c r="C62" s="10">
        <f t="shared" ref="C62:R62" si="38">SUM(C37:C61)</f>
        <v>181</v>
      </c>
      <c r="D62" s="10">
        <f t="shared" si="38"/>
        <v>103</v>
      </c>
      <c r="E62" s="10">
        <f t="shared" si="38"/>
        <v>91</v>
      </c>
      <c r="F62" s="10">
        <f t="shared" si="38"/>
        <v>4</v>
      </c>
      <c r="G62" s="10">
        <f t="shared" si="38"/>
        <v>2</v>
      </c>
      <c r="H62" s="10">
        <f t="shared" si="38"/>
        <v>4</v>
      </c>
      <c r="I62" s="10">
        <f t="shared" si="38"/>
        <v>56</v>
      </c>
      <c r="J62" s="10">
        <f t="shared" si="38"/>
        <v>46</v>
      </c>
      <c r="K62" s="10">
        <f t="shared" si="38"/>
        <v>51</v>
      </c>
      <c r="L62" s="10">
        <f t="shared" si="38"/>
        <v>23</v>
      </c>
      <c r="M62" s="10">
        <f t="shared" si="38"/>
        <v>22</v>
      </c>
      <c r="N62" s="10">
        <f t="shared" si="38"/>
        <v>18</v>
      </c>
      <c r="O62" s="10">
        <f t="shared" si="38"/>
        <v>28</v>
      </c>
      <c r="P62" s="10">
        <f t="shared" si="38"/>
        <v>0</v>
      </c>
      <c r="Q62" s="10">
        <f t="shared" si="38"/>
        <v>111</v>
      </c>
      <c r="R62" s="10">
        <f t="shared" si="38"/>
        <v>300</v>
      </c>
      <c r="S62" s="10"/>
      <c r="T62" s="12">
        <f t="shared" si="36"/>
        <v>0.50276243093922657</v>
      </c>
      <c r="U62" s="12">
        <f t="shared" si="37"/>
        <v>0.61325966850828728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Gabriel Garcia</v>
      </c>
      <c r="B66" s="9">
        <f t="shared" si="39"/>
        <v>1</v>
      </c>
      <c r="C66" s="19">
        <v>1</v>
      </c>
      <c r="D66" s="19" t="s">
        <v>61</v>
      </c>
      <c r="E66" s="19">
        <v>1.2</v>
      </c>
      <c r="F66" s="19">
        <v>3</v>
      </c>
      <c r="G66" s="19">
        <v>3</v>
      </c>
      <c r="H66" s="19">
        <v>3</v>
      </c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1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5</v>
      </c>
      <c r="CT66" s="9">
        <f t="shared" ref="CT66:CT90" si="44">INT(CS66/3)+MOD(CS66,3)/10</f>
        <v>1.2</v>
      </c>
      <c r="CU66" s="9">
        <f t="shared" ref="CU66:CU90" si="45">F66+L66+R66+X66+AD66+AJ66+AP66+AV66+BB66+BH66+BN66+BT66+BZ66+CF66+CL66</f>
        <v>3</v>
      </c>
      <c r="CV66" s="9">
        <f t="shared" ref="CV66:CV90" si="46">G66+M66+S66+Y66+AE66+AK66+AQ66+AW66+BC66+BI66+BO66+BU66+CA66+CG66+CM66</f>
        <v>3</v>
      </c>
      <c r="CW66" s="9">
        <f t="shared" ref="CW66:CW90" si="47">H66+N66+T66+Z66+AF66+AL66+AR66+AX66+BD66+BJ66+BP66+BV66+CB66+CH66+CN66</f>
        <v>3</v>
      </c>
      <c r="CX66" s="14">
        <f t="shared" ref="CX66:CX90" si="48">IFERROR(CU66*27/CS66,0)</f>
        <v>16.2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Gabriel Rodriguez</v>
      </c>
      <c r="B67" s="9">
        <f t="shared" si="39"/>
        <v>2</v>
      </c>
      <c r="C67" s="19">
        <v>1</v>
      </c>
      <c r="D67" s="19" t="s">
        <v>62</v>
      </c>
      <c r="E67" s="19">
        <v>1</v>
      </c>
      <c r="F67" s="19">
        <v>4</v>
      </c>
      <c r="G67" s="19">
        <v>1</v>
      </c>
      <c r="H67" s="19">
        <v>4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3</v>
      </c>
      <c r="CT67" s="9">
        <f t="shared" si="44"/>
        <v>1</v>
      </c>
      <c r="CU67" s="9">
        <f t="shared" si="45"/>
        <v>4</v>
      </c>
      <c r="CV67" s="9">
        <f t="shared" si="46"/>
        <v>1</v>
      </c>
      <c r="CW67" s="9">
        <f t="shared" si="47"/>
        <v>4</v>
      </c>
      <c r="CX67" s="14">
        <f t="shared" si="48"/>
        <v>36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Gabriel Martinez</v>
      </c>
      <c r="B68" s="9">
        <f t="shared" si="39"/>
        <v>3</v>
      </c>
      <c r="C68" s="19">
        <v>1</v>
      </c>
      <c r="D68" s="19" t="s">
        <v>62</v>
      </c>
      <c r="E68" s="19">
        <v>3</v>
      </c>
      <c r="F68" s="19">
        <v>2</v>
      </c>
      <c r="G68" s="19">
        <v>3</v>
      </c>
      <c r="H68" s="19">
        <v>3</v>
      </c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9</v>
      </c>
      <c r="CT68" s="9">
        <f t="shared" si="44"/>
        <v>3</v>
      </c>
      <c r="CU68" s="9">
        <f t="shared" si="45"/>
        <v>2</v>
      </c>
      <c r="CV68" s="9">
        <f t="shared" si="46"/>
        <v>3</v>
      </c>
      <c r="CW68" s="9">
        <f t="shared" si="47"/>
        <v>3</v>
      </c>
      <c r="CX68" s="14">
        <f t="shared" si="48"/>
        <v>6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Gabriel Hernandez</v>
      </c>
      <c r="B69" s="9">
        <f t="shared" si="39"/>
        <v>4</v>
      </c>
      <c r="C69" s="19">
        <v>1</v>
      </c>
      <c r="D69" s="19" t="s">
        <v>62</v>
      </c>
      <c r="E69" s="19">
        <v>1.2</v>
      </c>
      <c r="F69" s="19">
        <v>3</v>
      </c>
      <c r="G69" s="19">
        <v>6</v>
      </c>
      <c r="H69" s="19">
        <v>3</v>
      </c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5</v>
      </c>
      <c r="CT69" s="9">
        <f t="shared" si="44"/>
        <v>1.2</v>
      </c>
      <c r="CU69" s="9">
        <f t="shared" si="45"/>
        <v>3</v>
      </c>
      <c r="CV69" s="9">
        <f t="shared" si="46"/>
        <v>6</v>
      </c>
      <c r="CW69" s="9">
        <f t="shared" si="47"/>
        <v>3</v>
      </c>
      <c r="CX69" s="14">
        <f t="shared" si="48"/>
        <v>16.2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Gabriel Lopez</v>
      </c>
      <c r="B70" s="9">
        <f t="shared" si="39"/>
        <v>5</v>
      </c>
      <c r="C70" s="19">
        <v>1</v>
      </c>
      <c r="D70" s="19" t="s">
        <v>61</v>
      </c>
      <c r="E70" s="19">
        <v>2.2000000000000002</v>
      </c>
      <c r="F70" s="19">
        <v>2</v>
      </c>
      <c r="G70" s="19">
        <v>5</v>
      </c>
      <c r="H70" s="19">
        <v>1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0</v>
      </c>
      <c r="CR70" s="9">
        <f t="shared" si="42"/>
        <v>1</v>
      </c>
      <c r="CS70" s="9">
        <f t="shared" si="43"/>
        <v>8.0000000000000018</v>
      </c>
      <c r="CT70" s="9">
        <f t="shared" si="44"/>
        <v>2.2000000000000002</v>
      </c>
      <c r="CU70" s="9">
        <f t="shared" si="45"/>
        <v>2</v>
      </c>
      <c r="CV70" s="9">
        <f t="shared" si="46"/>
        <v>5</v>
      </c>
      <c r="CW70" s="9">
        <f t="shared" si="47"/>
        <v>1</v>
      </c>
      <c r="CX70" s="14">
        <f t="shared" si="48"/>
        <v>6.7499999999999982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Gabriel Gonzalez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62</v>
      </c>
      <c r="K71" s="19">
        <v>1.2</v>
      </c>
      <c r="L71" s="19">
        <v>2</v>
      </c>
      <c r="M71" s="19">
        <v>1</v>
      </c>
      <c r="N71" s="19">
        <v>2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1</v>
      </c>
      <c r="CR71" s="9">
        <f t="shared" si="42"/>
        <v>0</v>
      </c>
      <c r="CS71" s="9">
        <f t="shared" si="43"/>
        <v>5</v>
      </c>
      <c r="CT71" s="9">
        <f t="shared" si="44"/>
        <v>1.2</v>
      </c>
      <c r="CU71" s="9">
        <f t="shared" si="45"/>
        <v>2</v>
      </c>
      <c r="CV71" s="9">
        <f t="shared" si="46"/>
        <v>1</v>
      </c>
      <c r="CW71" s="9">
        <f t="shared" si="47"/>
        <v>2</v>
      </c>
      <c r="CX71" s="14">
        <f t="shared" si="48"/>
        <v>10.8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Gabriel Perez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1</v>
      </c>
      <c r="J72" s="19" t="s">
        <v>62</v>
      </c>
      <c r="K72" s="19">
        <v>1.2</v>
      </c>
      <c r="L72" s="19">
        <v>0</v>
      </c>
      <c r="M72" s="19">
        <v>6</v>
      </c>
      <c r="N72" s="19">
        <v>1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5</v>
      </c>
      <c r="CT72" s="9">
        <f t="shared" si="44"/>
        <v>1.2</v>
      </c>
      <c r="CU72" s="9">
        <f t="shared" si="45"/>
        <v>0</v>
      </c>
      <c r="CV72" s="9">
        <f t="shared" si="46"/>
        <v>6</v>
      </c>
      <c r="CW72" s="9">
        <f t="shared" si="47"/>
        <v>1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Gabriel Sanchez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Gabriel Ramirez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1</v>
      </c>
      <c r="J74" s="19" t="s">
        <v>62</v>
      </c>
      <c r="K74" s="19">
        <v>3</v>
      </c>
      <c r="L74" s="19">
        <v>4</v>
      </c>
      <c r="M74" s="19">
        <v>4</v>
      </c>
      <c r="N74" s="19">
        <v>5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1</v>
      </c>
      <c r="CR74" s="9">
        <f t="shared" si="42"/>
        <v>0</v>
      </c>
      <c r="CS74" s="9">
        <f t="shared" si="43"/>
        <v>9</v>
      </c>
      <c r="CT74" s="9">
        <f t="shared" si="44"/>
        <v>3</v>
      </c>
      <c r="CU74" s="9">
        <f t="shared" si="45"/>
        <v>4</v>
      </c>
      <c r="CV74" s="9">
        <f t="shared" si="46"/>
        <v>4</v>
      </c>
      <c r="CW74" s="9">
        <f t="shared" si="47"/>
        <v>5</v>
      </c>
      <c r="CX74" s="14">
        <f t="shared" si="48"/>
        <v>12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Gabriel Torres</v>
      </c>
      <c r="B75" s="9">
        <f t="shared" si="39"/>
        <v>10</v>
      </c>
      <c r="C75" s="19">
        <v>1</v>
      </c>
      <c r="D75" s="19" t="s">
        <v>62</v>
      </c>
      <c r="E75" s="19">
        <v>1.1000000000000001</v>
      </c>
      <c r="F75" s="19">
        <v>2</v>
      </c>
      <c r="G75" s="19">
        <v>4</v>
      </c>
      <c r="H75" s="19">
        <v>4</v>
      </c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1</v>
      </c>
      <c r="CR75" s="9">
        <f t="shared" si="42"/>
        <v>0</v>
      </c>
      <c r="CS75" s="9">
        <f t="shared" si="43"/>
        <v>4.0000000000000009</v>
      </c>
      <c r="CT75" s="9">
        <f t="shared" si="44"/>
        <v>1.1000000000000001</v>
      </c>
      <c r="CU75" s="9">
        <f t="shared" si="45"/>
        <v>2</v>
      </c>
      <c r="CV75" s="9">
        <f t="shared" si="46"/>
        <v>4</v>
      </c>
      <c r="CW75" s="9">
        <f t="shared" si="47"/>
        <v>4</v>
      </c>
      <c r="CX75" s="14">
        <f t="shared" si="48"/>
        <v>13.499999999999996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Gabriel Flores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61</v>
      </c>
      <c r="K76" s="19">
        <v>2</v>
      </c>
      <c r="L76" s="19">
        <v>4</v>
      </c>
      <c r="M76" s="19">
        <v>1</v>
      </c>
      <c r="N76" s="19">
        <v>0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6</v>
      </c>
      <c r="CT76" s="9">
        <f t="shared" si="44"/>
        <v>2</v>
      </c>
      <c r="CU76" s="9">
        <f t="shared" si="45"/>
        <v>4</v>
      </c>
      <c r="CV76" s="9">
        <f t="shared" si="46"/>
        <v>1</v>
      </c>
      <c r="CW76" s="9">
        <f t="shared" si="47"/>
        <v>0</v>
      </c>
      <c r="CX76" s="14">
        <f t="shared" si="48"/>
        <v>18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Gabriel Rivera</v>
      </c>
      <c r="B77" s="9">
        <f t="shared" si="39"/>
        <v>12</v>
      </c>
      <c r="C77" s="19">
        <v>1</v>
      </c>
      <c r="D77" s="19" t="s">
        <v>62</v>
      </c>
      <c r="E77" s="19">
        <v>1.2</v>
      </c>
      <c r="F77" s="19">
        <v>2</v>
      </c>
      <c r="G77" s="19">
        <v>4</v>
      </c>
      <c r="H77" s="19">
        <v>0</v>
      </c>
      <c r="I77" s="19">
        <v>1</v>
      </c>
      <c r="J77" s="19" t="s">
        <v>62</v>
      </c>
      <c r="K77" s="19">
        <v>2.2000000000000002</v>
      </c>
      <c r="L77" s="19">
        <v>4</v>
      </c>
      <c r="M77" s="19">
        <v>1</v>
      </c>
      <c r="N77" s="19">
        <v>1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2</v>
      </c>
      <c r="CQ77" s="9">
        <f t="shared" si="41"/>
        <v>2</v>
      </c>
      <c r="CR77" s="9">
        <f t="shared" si="42"/>
        <v>0</v>
      </c>
      <c r="CS77" s="9">
        <f t="shared" si="43"/>
        <v>13.000000000000002</v>
      </c>
      <c r="CT77" s="9">
        <f t="shared" si="44"/>
        <v>4.1000000000000005</v>
      </c>
      <c r="CU77" s="9">
        <f t="shared" si="45"/>
        <v>6</v>
      </c>
      <c r="CV77" s="9">
        <f t="shared" si="46"/>
        <v>5</v>
      </c>
      <c r="CW77" s="9">
        <f t="shared" si="47"/>
        <v>1</v>
      </c>
      <c r="CX77" s="14">
        <f t="shared" si="48"/>
        <v>12.46153846153846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Gabriel Gomez</v>
      </c>
      <c r="B78" s="9">
        <f t="shared" si="39"/>
        <v>13</v>
      </c>
      <c r="C78" s="19">
        <v>1</v>
      </c>
      <c r="D78" s="19" t="s">
        <v>62</v>
      </c>
      <c r="E78" s="19">
        <v>3</v>
      </c>
      <c r="F78" s="19">
        <v>0</v>
      </c>
      <c r="G78" s="19">
        <v>2</v>
      </c>
      <c r="H78" s="19">
        <v>1</v>
      </c>
      <c r="I78" s="19">
        <v>1</v>
      </c>
      <c r="J78" s="19" t="s">
        <v>61</v>
      </c>
      <c r="K78" s="19">
        <v>2.2000000000000002</v>
      </c>
      <c r="L78" s="19">
        <v>3</v>
      </c>
      <c r="M78" s="19">
        <v>5</v>
      </c>
      <c r="N78" s="19">
        <v>4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2</v>
      </c>
      <c r="CQ78" s="9">
        <f t="shared" si="41"/>
        <v>1</v>
      </c>
      <c r="CR78" s="9">
        <f t="shared" si="42"/>
        <v>1</v>
      </c>
      <c r="CS78" s="9">
        <f t="shared" si="43"/>
        <v>17</v>
      </c>
      <c r="CT78" s="9">
        <f t="shared" si="44"/>
        <v>5.2</v>
      </c>
      <c r="CU78" s="9">
        <f t="shared" si="45"/>
        <v>3</v>
      </c>
      <c r="CV78" s="9">
        <f t="shared" si="46"/>
        <v>7</v>
      </c>
      <c r="CW78" s="9">
        <f t="shared" si="47"/>
        <v>5</v>
      </c>
      <c r="CX78" s="14">
        <f t="shared" si="48"/>
        <v>4.7647058823529411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Gabriel Diaz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1</v>
      </c>
      <c r="J79" s="19" t="s">
        <v>61</v>
      </c>
      <c r="K79" s="19">
        <v>1</v>
      </c>
      <c r="L79" s="19">
        <v>2</v>
      </c>
      <c r="M79" s="19">
        <v>6</v>
      </c>
      <c r="N79" s="19">
        <v>4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3</v>
      </c>
      <c r="CT79" s="9">
        <f t="shared" si="44"/>
        <v>1</v>
      </c>
      <c r="CU79" s="9">
        <f t="shared" si="45"/>
        <v>2</v>
      </c>
      <c r="CV79" s="9">
        <f t="shared" si="46"/>
        <v>6</v>
      </c>
      <c r="CW79" s="9">
        <f t="shared" si="47"/>
        <v>4</v>
      </c>
      <c r="CX79" s="14">
        <f t="shared" si="48"/>
        <v>18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Gabriel Reyes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1</v>
      </c>
      <c r="J80" s="19" t="s">
        <v>62</v>
      </c>
      <c r="K80" s="19">
        <v>2.1</v>
      </c>
      <c r="L80" s="19">
        <v>3</v>
      </c>
      <c r="M80" s="19">
        <v>5</v>
      </c>
      <c r="N80" s="19">
        <v>3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1</v>
      </c>
      <c r="CR80" s="9">
        <f t="shared" si="42"/>
        <v>0</v>
      </c>
      <c r="CS80" s="9">
        <f t="shared" si="43"/>
        <v>7.0000000000000009</v>
      </c>
      <c r="CT80" s="9">
        <f t="shared" si="44"/>
        <v>2.1</v>
      </c>
      <c r="CU80" s="9">
        <f t="shared" si="45"/>
        <v>3</v>
      </c>
      <c r="CV80" s="9">
        <f t="shared" si="46"/>
        <v>5</v>
      </c>
      <c r="CW80" s="9">
        <f t="shared" si="47"/>
        <v>3</v>
      </c>
      <c r="CX80" s="14">
        <f t="shared" si="48"/>
        <v>11.571428571428569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Gabriel Morales</v>
      </c>
      <c r="B81" s="9">
        <f t="shared" si="39"/>
        <v>16</v>
      </c>
      <c r="C81" s="19">
        <v>1</v>
      </c>
      <c r="D81" s="19" t="s">
        <v>62</v>
      </c>
      <c r="E81" s="19">
        <v>3</v>
      </c>
      <c r="F81" s="19">
        <v>2</v>
      </c>
      <c r="G81" s="19">
        <v>2</v>
      </c>
      <c r="H81" s="19">
        <v>5</v>
      </c>
      <c r="I81" s="19">
        <v>0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1</v>
      </c>
      <c r="CR81" s="9">
        <f t="shared" si="42"/>
        <v>0</v>
      </c>
      <c r="CS81" s="9">
        <f t="shared" si="43"/>
        <v>9</v>
      </c>
      <c r="CT81" s="9">
        <f t="shared" si="44"/>
        <v>3</v>
      </c>
      <c r="CU81" s="9">
        <f t="shared" si="45"/>
        <v>2</v>
      </c>
      <c r="CV81" s="9">
        <f t="shared" si="46"/>
        <v>2</v>
      </c>
      <c r="CW81" s="9">
        <f t="shared" si="47"/>
        <v>5</v>
      </c>
      <c r="CX81" s="14">
        <f t="shared" si="48"/>
        <v>6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Gabriel Cruz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0</v>
      </c>
      <c r="CQ82" s="9">
        <f t="shared" si="41"/>
        <v>0</v>
      </c>
      <c r="CR82" s="9">
        <f t="shared" si="42"/>
        <v>0</v>
      </c>
      <c r="CS82" s="9">
        <f t="shared" si="43"/>
        <v>0</v>
      </c>
      <c r="CT82" s="9">
        <f t="shared" si="44"/>
        <v>0</v>
      </c>
      <c r="CU82" s="9">
        <f t="shared" si="45"/>
        <v>0</v>
      </c>
      <c r="CV82" s="9">
        <f t="shared" si="46"/>
        <v>0</v>
      </c>
      <c r="CW82" s="9">
        <f t="shared" si="47"/>
        <v>0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Gabriel Ortiz</v>
      </c>
      <c r="B83" s="9">
        <f t="shared" si="39"/>
        <v>18</v>
      </c>
      <c r="C83" s="19">
        <v>1</v>
      </c>
      <c r="D83" s="19" t="s">
        <v>61</v>
      </c>
      <c r="E83" s="19">
        <v>2</v>
      </c>
      <c r="F83" s="19">
        <v>2</v>
      </c>
      <c r="G83" s="19">
        <v>1</v>
      </c>
      <c r="H83" s="19">
        <v>0</v>
      </c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0</v>
      </c>
      <c r="CR83" s="9">
        <f t="shared" si="42"/>
        <v>1</v>
      </c>
      <c r="CS83" s="9">
        <f t="shared" si="43"/>
        <v>6</v>
      </c>
      <c r="CT83" s="9">
        <f t="shared" si="44"/>
        <v>2</v>
      </c>
      <c r="CU83" s="9">
        <f t="shared" si="45"/>
        <v>2</v>
      </c>
      <c r="CV83" s="9">
        <f t="shared" si="46"/>
        <v>1</v>
      </c>
      <c r="CW83" s="9">
        <f t="shared" si="47"/>
        <v>0</v>
      </c>
      <c r="CX83" s="14">
        <f t="shared" si="48"/>
        <v>9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Gabriel Gutierrez</v>
      </c>
      <c r="B84" s="9">
        <f t="shared" si="39"/>
        <v>19</v>
      </c>
      <c r="C84" s="19">
        <v>1</v>
      </c>
      <c r="D84" s="19" t="s">
        <v>62</v>
      </c>
      <c r="E84" s="19">
        <v>1.1000000000000001</v>
      </c>
      <c r="F84" s="19">
        <v>4</v>
      </c>
      <c r="G84" s="19">
        <v>2</v>
      </c>
      <c r="H84" s="19">
        <v>3</v>
      </c>
      <c r="I84" s="19">
        <v>1</v>
      </c>
      <c r="J84" s="19" t="s">
        <v>62</v>
      </c>
      <c r="K84" s="19">
        <v>2.1</v>
      </c>
      <c r="L84" s="19">
        <v>3</v>
      </c>
      <c r="M84" s="19">
        <v>3</v>
      </c>
      <c r="N84" s="19">
        <v>2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2</v>
      </c>
      <c r="CQ84" s="9">
        <f t="shared" si="41"/>
        <v>2</v>
      </c>
      <c r="CR84" s="9">
        <f t="shared" si="42"/>
        <v>0</v>
      </c>
      <c r="CS84" s="9">
        <f t="shared" si="43"/>
        <v>11.000000000000002</v>
      </c>
      <c r="CT84" s="9">
        <f t="shared" si="44"/>
        <v>3.2</v>
      </c>
      <c r="CU84" s="9">
        <f t="shared" si="45"/>
        <v>7</v>
      </c>
      <c r="CV84" s="9">
        <f t="shared" si="46"/>
        <v>5</v>
      </c>
      <c r="CW84" s="9">
        <f t="shared" si="47"/>
        <v>5</v>
      </c>
      <c r="CX84" s="14">
        <f t="shared" si="48"/>
        <v>17.18181818181818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Gabriel Castillo</v>
      </c>
      <c r="B85" s="9">
        <f t="shared" si="39"/>
        <v>20</v>
      </c>
      <c r="C85" s="19">
        <v>1</v>
      </c>
      <c r="D85" s="19" t="s">
        <v>62</v>
      </c>
      <c r="E85" s="19">
        <v>2</v>
      </c>
      <c r="F85" s="19">
        <v>2</v>
      </c>
      <c r="G85" s="19">
        <v>5</v>
      </c>
      <c r="H85" s="19">
        <v>1</v>
      </c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6</v>
      </c>
      <c r="CT85" s="9">
        <f t="shared" si="44"/>
        <v>2</v>
      </c>
      <c r="CU85" s="9">
        <f t="shared" si="45"/>
        <v>2</v>
      </c>
      <c r="CV85" s="9">
        <f t="shared" si="46"/>
        <v>5</v>
      </c>
      <c r="CW85" s="9">
        <f t="shared" si="47"/>
        <v>1</v>
      </c>
      <c r="CX85" s="14">
        <f t="shared" si="48"/>
        <v>9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Ricardo Garcia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0</v>
      </c>
      <c r="CQ86" s="9">
        <f t="shared" si="41"/>
        <v>0</v>
      </c>
      <c r="CR86" s="9">
        <f t="shared" si="42"/>
        <v>0</v>
      </c>
      <c r="CS86" s="9">
        <f t="shared" si="43"/>
        <v>0</v>
      </c>
      <c r="CT86" s="9">
        <f t="shared" si="44"/>
        <v>0</v>
      </c>
      <c r="CU86" s="9">
        <f t="shared" si="45"/>
        <v>0</v>
      </c>
      <c r="CV86" s="9">
        <f t="shared" si="46"/>
        <v>0</v>
      </c>
      <c r="CW86" s="9">
        <f t="shared" si="47"/>
        <v>0</v>
      </c>
      <c r="CX86" s="14">
        <f t="shared" si="48"/>
        <v>0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Ricardo Rodriguez</v>
      </c>
      <c r="B87" s="9">
        <f t="shared" si="39"/>
        <v>22</v>
      </c>
      <c r="C87" s="19">
        <v>1</v>
      </c>
      <c r="D87" s="19" t="s">
        <v>61</v>
      </c>
      <c r="E87" s="19">
        <v>1.1000000000000001</v>
      </c>
      <c r="F87" s="19">
        <v>3</v>
      </c>
      <c r="G87" s="19">
        <v>1</v>
      </c>
      <c r="H87" s="19">
        <v>2</v>
      </c>
      <c r="I87" s="19">
        <v>1</v>
      </c>
      <c r="J87" s="19" t="s">
        <v>62</v>
      </c>
      <c r="K87" s="19">
        <v>2.2000000000000002</v>
      </c>
      <c r="L87" s="19">
        <v>4</v>
      </c>
      <c r="M87" s="19">
        <v>2</v>
      </c>
      <c r="N87" s="19">
        <v>1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2</v>
      </c>
      <c r="CQ87" s="9">
        <f t="shared" si="41"/>
        <v>1</v>
      </c>
      <c r="CR87" s="9">
        <f t="shared" si="42"/>
        <v>1</v>
      </c>
      <c r="CS87" s="9">
        <f t="shared" si="43"/>
        <v>12.000000000000004</v>
      </c>
      <c r="CT87" s="9">
        <f t="shared" si="44"/>
        <v>4</v>
      </c>
      <c r="CU87" s="9">
        <f t="shared" si="45"/>
        <v>7</v>
      </c>
      <c r="CV87" s="9">
        <f t="shared" si="46"/>
        <v>3</v>
      </c>
      <c r="CW87" s="9">
        <f t="shared" si="47"/>
        <v>3</v>
      </c>
      <c r="CX87" s="14">
        <f t="shared" si="48"/>
        <v>15.749999999999995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Ricardo Martinez</v>
      </c>
      <c r="B88" s="9">
        <f t="shared" si="39"/>
        <v>23</v>
      </c>
      <c r="C88" s="19">
        <v>1</v>
      </c>
      <c r="D88" s="19" t="s">
        <v>62</v>
      </c>
      <c r="E88" s="19">
        <v>1.1000000000000001</v>
      </c>
      <c r="F88" s="19">
        <v>3</v>
      </c>
      <c r="G88" s="19">
        <v>6</v>
      </c>
      <c r="H88" s="19">
        <v>0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4.0000000000000009</v>
      </c>
      <c r="CT88" s="9">
        <f t="shared" si="44"/>
        <v>1.1000000000000001</v>
      </c>
      <c r="CU88" s="9">
        <f t="shared" si="45"/>
        <v>3</v>
      </c>
      <c r="CV88" s="9">
        <f t="shared" si="46"/>
        <v>6</v>
      </c>
      <c r="CW88" s="9">
        <f t="shared" si="47"/>
        <v>0</v>
      </c>
      <c r="CX88" s="14">
        <f t="shared" si="48"/>
        <v>20.249999999999996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Ricardo Hernandez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Ricardo Lopez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62</v>
      </c>
      <c r="K90" s="19">
        <v>3</v>
      </c>
      <c r="L90" s="19">
        <v>2</v>
      </c>
      <c r="M90" s="19">
        <v>2</v>
      </c>
      <c r="N90" s="19">
        <v>1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9</v>
      </c>
      <c r="CT90" s="9">
        <f t="shared" si="44"/>
        <v>3</v>
      </c>
      <c r="CU90" s="9">
        <f t="shared" si="45"/>
        <v>2</v>
      </c>
      <c r="CV90" s="9">
        <f t="shared" si="46"/>
        <v>2</v>
      </c>
      <c r="CW90" s="9">
        <f t="shared" si="47"/>
        <v>1</v>
      </c>
      <c r="CX90" s="14">
        <f t="shared" si="48"/>
        <v>6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25</v>
      </c>
      <c r="CQ91" s="10">
        <f t="shared" si="49"/>
        <v>18</v>
      </c>
      <c r="CR91" s="10">
        <f t="shared" si="49"/>
        <v>7</v>
      </c>
      <c r="CS91" s="10">
        <f t="shared" si="49"/>
        <v>156</v>
      </c>
      <c r="CT91" s="10">
        <f t="shared" si="49"/>
        <v>47.800000000000004</v>
      </c>
      <c r="CU91" s="10">
        <f t="shared" si="49"/>
        <v>65</v>
      </c>
      <c r="CV91" s="10">
        <f t="shared" si="49"/>
        <v>81</v>
      </c>
      <c r="CW91" s="10">
        <f t="shared" si="49"/>
        <v>54</v>
      </c>
      <c r="CX91" s="10">
        <f t="shared" si="49"/>
        <v>265.42949109713811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61</v>
      </c>
      <c r="C96" s="19">
        <v>2</v>
      </c>
      <c r="D96" s="19">
        <v>6</v>
      </c>
    </row>
    <row r="97" spans="1:7" x14ac:dyDescent="0.3">
      <c r="A97" s="9">
        <v>2</v>
      </c>
      <c r="B97" s="19" t="s">
        <v>62</v>
      </c>
      <c r="C97" s="19">
        <v>5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7</v>
      </c>
      <c r="G111" s="10">
        <f>SUM(D96:D110)</f>
        <v>9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277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278</v>
      </c>
      <c r="B8" s="19">
        <v>1</v>
      </c>
      <c r="C8" s="19">
        <v>2</v>
      </c>
      <c r="D8" s="19">
        <v>2</v>
      </c>
      <c r="E8" s="19">
        <v>2</v>
      </c>
      <c r="F8" s="19">
        <v>0</v>
      </c>
      <c r="G8" s="19">
        <v>0</v>
      </c>
      <c r="H8" s="19">
        <v>0</v>
      </c>
      <c r="I8" s="19">
        <v>0</v>
      </c>
      <c r="J8" s="19">
        <v>2</v>
      </c>
      <c r="K8" s="19">
        <v>0</v>
      </c>
      <c r="L8" s="19">
        <v>0</v>
      </c>
      <c r="M8" s="19">
        <v>0</v>
      </c>
      <c r="N8" s="19">
        <v>0</v>
      </c>
      <c r="O8" s="19">
        <v>1</v>
      </c>
      <c r="P8" s="19">
        <v>0</v>
      </c>
      <c r="Q8" s="9">
        <f t="shared" ref="Q8:Q32" si="0">(E8-(F8+G8+H8))+(F8*2)+(G8*3)+(H8*4)</f>
        <v>2</v>
      </c>
      <c r="R8" s="9">
        <f t="shared" ref="R8:R32" si="1">C8+K8+M8+N8+O8+P8</f>
        <v>3</v>
      </c>
      <c r="S8" s="9"/>
      <c r="T8" s="19">
        <v>5</v>
      </c>
      <c r="U8" s="19">
        <v>4</v>
      </c>
      <c r="V8" s="19">
        <v>1</v>
      </c>
      <c r="W8" s="19">
        <v>0</v>
      </c>
      <c r="X8" s="19">
        <v>0</v>
      </c>
      <c r="Y8" s="19">
        <v>0</v>
      </c>
      <c r="Z8" s="19">
        <v>2</v>
      </c>
      <c r="AA8" s="19">
        <v>2</v>
      </c>
      <c r="AB8" s="19">
        <v>1</v>
      </c>
      <c r="AC8" s="19">
        <v>1</v>
      </c>
      <c r="AD8" s="19">
        <v>0</v>
      </c>
      <c r="AE8" s="19">
        <v>0</v>
      </c>
      <c r="AF8" s="19">
        <v>0</v>
      </c>
      <c r="AG8" s="19">
        <v>0</v>
      </c>
      <c r="AH8" s="9">
        <f t="shared" ref="AH8:AH32" si="2">(V8-(W8+X8+Y8))+(W8*2)+(X8*3)+(Y8*4)</f>
        <v>1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279</v>
      </c>
      <c r="B9" s="19">
        <v>2</v>
      </c>
      <c r="C9" s="19">
        <v>4</v>
      </c>
      <c r="D9" s="19">
        <v>3</v>
      </c>
      <c r="E9" s="19">
        <v>0</v>
      </c>
      <c r="F9" s="19">
        <v>0</v>
      </c>
      <c r="G9" s="19">
        <v>0</v>
      </c>
      <c r="H9" s="19">
        <v>0</v>
      </c>
      <c r="I9" s="19">
        <v>1</v>
      </c>
      <c r="J9" s="19">
        <v>2</v>
      </c>
      <c r="K9" s="19">
        <v>1</v>
      </c>
      <c r="L9" s="19">
        <v>1</v>
      </c>
      <c r="M9" s="19">
        <v>0</v>
      </c>
      <c r="N9" s="19">
        <v>0</v>
      </c>
      <c r="O9" s="19">
        <v>0</v>
      </c>
      <c r="P9" s="19">
        <v>0</v>
      </c>
      <c r="Q9" s="9">
        <f t="shared" si="0"/>
        <v>0</v>
      </c>
      <c r="R9" s="9">
        <f t="shared" si="1"/>
        <v>5</v>
      </c>
      <c r="S9" s="9"/>
      <c r="T9" s="19">
        <v>4</v>
      </c>
      <c r="U9" s="19">
        <v>0</v>
      </c>
      <c r="V9" s="19">
        <v>1</v>
      </c>
      <c r="W9" s="19">
        <v>0</v>
      </c>
      <c r="X9" s="19">
        <v>0</v>
      </c>
      <c r="Y9" s="19">
        <v>0</v>
      </c>
      <c r="Z9" s="19">
        <v>2</v>
      </c>
      <c r="AA9" s="19">
        <v>0</v>
      </c>
      <c r="AB9" s="19">
        <v>1</v>
      </c>
      <c r="AC9" s="19">
        <v>0</v>
      </c>
      <c r="AD9" s="19">
        <v>1</v>
      </c>
      <c r="AE9" s="19">
        <v>0</v>
      </c>
      <c r="AF9" s="19">
        <v>0</v>
      </c>
      <c r="AG9" s="19">
        <v>0</v>
      </c>
      <c r="AH9" s="9">
        <f t="shared" si="2"/>
        <v>1</v>
      </c>
      <c r="AI9" s="9">
        <f t="shared" si="3"/>
        <v>6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280</v>
      </c>
      <c r="B10" s="19">
        <v>3</v>
      </c>
      <c r="C10" s="19">
        <v>5</v>
      </c>
      <c r="D10" s="19">
        <v>5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2</v>
      </c>
      <c r="K10" s="19">
        <v>0</v>
      </c>
      <c r="L10" s="19">
        <v>0</v>
      </c>
      <c r="M10" s="19">
        <v>1</v>
      </c>
      <c r="N10" s="19">
        <v>0</v>
      </c>
      <c r="O10" s="19">
        <v>1</v>
      </c>
      <c r="P10" s="19">
        <v>0</v>
      </c>
      <c r="Q10" s="9">
        <f t="shared" si="0"/>
        <v>0</v>
      </c>
      <c r="R10" s="9">
        <f t="shared" si="1"/>
        <v>7</v>
      </c>
      <c r="S10" s="9"/>
      <c r="T10" s="19">
        <v>3</v>
      </c>
      <c r="U10" s="19">
        <v>1</v>
      </c>
      <c r="V10" s="19">
        <v>1</v>
      </c>
      <c r="W10" s="19">
        <v>0</v>
      </c>
      <c r="X10" s="19">
        <v>0</v>
      </c>
      <c r="Y10" s="19">
        <v>0</v>
      </c>
      <c r="Z10" s="19">
        <v>1</v>
      </c>
      <c r="AA10" s="19">
        <v>1</v>
      </c>
      <c r="AB10" s="19">
        <v>0</v>
      </c>
      <c r="AC10" s="19">
        <v>1</v>
      </c>
      <c r="AD10" s="19">
        <v>0</v>
      </c>
      <c r="AE10" s="19">
        <v>0</v>
      </c>
      <c r="AF10" s="19">
        <v>0</v>
      </c>
      <c r="AG10" s="19">
        <v>0</v>
      </c>
      <c r="AH10" s="9">
        <f t="shared" si="2"/>
        <v>1</v>
      </c>
      <c r="AI10" s="9">
        <f t="shared" si="3"/>
        <v>3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281</v>
      </c>
      <c r="B11" s="19">
        <v>4</v>
      </c>
      <c r="C11" s="19">
        <v>3</v>
      </c>
      <c r="D11" s="19">
        <v>2</v>
      </c>
      <c r="E11" s="19">
        <v>1</v>
      </c>
      <c r="F11" s="19">
        <v>0</v>
      </c>
      <c r="G11" s="19">
        <v>0</v>
      </c>
      <c r="H11" s="19">
        <v>0</v>
      </c>
      <c r="I11" s="19">
        <v>0</v>
      </c>
      <c r="J11" s="19">
        <v>1</v>
      </c>
      <c r="K11" s="19">
        <v>1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9">
        <f t="shared" si="0"/>
        <v>1</v>
      </c>
      <c r="R11" s="9">
        <f t="shared" si="1"/>
        <v>4</v>
      </c>
      <c r="S11" s="9"/>
      <c r="T11" s="19">
        <v>4</v>
      </c>
      <c r="U11" s="19">
        <v>1</v>
      </c>
      <c r="V11" s="19">
        <v>3</v>
      </c>
      <c r="W11" s="19">
        <v>0</v>
      </c>
      <c r="X11" s="19">
        <v>0</v>
      </c>
      <c r="Y11" s="19">
        <v>0</v>
      </c>
      <c r="Z11" s="19">
        <v>1</v>
      </c>
      <c r="AA11" s="19">
        <v>1</v>
      </c>
      <c r="AB11" s="19">
        <v>1</v>
      </c>
      <c r="AC11" s="19">
        <v>0</v>
      </c>
      <c r="AD11" s="19">
        <v>0</v>
      </c>
      <c r="AE11" s="19">
        <v>1</v>
      </c>
      <c r="AF11" s="19">
        <v>0</v>
      </c>
      <c r="AG11" s="19">
        <v>0</v>
      </c>
      <c r="AH11" s="9">
        <f t="shared" si="2"/>
        <v>3</v>
      </c>
      <c r="AI11" s="9">
        <f t="shared" si="3"/>
        <v>6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282</v>
      </c>
      <c r="B12" s="19">
        <v>5</v>
      </c>
      <c r="C12" s="19">
        <v>2</v>
      </c>
      <c r="D12" s="19">
        <v>0</v>
      </c>
      <c r="E12" s="19">
        <v>2</v>
      </c>
      <c r="F12" s="19">
        <v>0</v>
      </c>
      <c r="G12" s="19">
        <v>0</v>
      </c>
      <c r="H12" s="19">
        <v>0</v>
      </c>
      <c r="I12" s="19">
        <v>1</v>
      </c>
      <c r="J12" s="19">
        <v>2</v>
      </c>
      <c r="K12" s="19">
        <v>0</v>
      </c>
      <c r="L12" s="19">
        <v>1</v>
      </c>
      <c r="M12" s="19">
        <v>1</v>
      </c>
      <c r="N12" s="19">
        <v>0</v>
      </c>
      <c r="O12" s="19">
        <v>1</v>
      </c>
      <c r="P12" s="19">
        <v>0</v>
      </c>
      <c r="Q12" s="9">
        <f t="shared" si="0"/>
        <v>2</v>
      </c>
      <c r="R12" s="9">
        <f t="shared" si="1"/>
        <v>4</v>
      </c>
      <c r="S12" s="9"/>
      <c r="T12" s="19">
        <v>3</v>
      </c>
      <c r="U12" s="19">
        <v>1</v>
      </c>
      <c r="V12" s="19">
        <v>2</v>
      </c>
      <c r="W12" s="19">
        <v>0</v>
      </c>
      <c r="X12" s="19">
        <v>0</v>
      </c>
      <c r="Y12" s="19">
        <v>0</v>
      </c>
      <c r="Z12" s="19">
        <v>1</v>
      </c>
      <c r="AA12" s="19">
        <v>0</v>
      </c>
      <c r="AB12" s="19">
        <v>1</v>
      </c>
      <c r="AC12" s="19">
        <v>0</v>
      </c>
      <c r="AD12" s="19">
        <v>1</v>
      </c>
      <c r="AE12" s="19">
        <v>0</v>
      </c>
      <c r="AF12" s="19">
        <v>0</v>
      </c>
      <c r="AG12" s="19">
        <v>0</v>
      </c>
      <c r="AH12" s="9">
        <f t="shared" si="2"/>
        <v>2</v>
      </c>
      <c r="AI12" s="9">
        <f t="shared" si="3"/>
        <v>5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283</v>
      </c>
      <c r="B13" s="19">
        <v>6</v>
      </c>
      <c r="C13" s="19">
        <v>2</v>
      </c>
      <c r="D13" s="19">
        <v>0</v>
      </c>
      <c r="E13" s="19">
        <v>2</v>
      </c>
      <c r="F13" s="19">
        <v>0</v>
      </c>
      <c r="G13" s="19">
        <v>0</v>
      </c>
      <c r="H13" s="19">
        <v>0</v>
      </c>
      <c r="I13" s="19">
        <v>3</v>
      </c>
      <c r="J13" s="19">
        <v>1</v>
      </c>
      <c r="K13" s="19">
        <v>1</v>
      </c>
      <c r="L13" s="19">
        <v>0</v>
      </c>
      <c r="M13" s="19">
        <v>0</v>
      </c>
      <c r="N13" s="19">
        <v>0</v>
      </c>
      <c r="O13" s="19">
        <v>1</v>
      </c>
      <c r="P13" s="19">
        <v>0</v>
      </c>
      <c r="Q13" s="9">
        <f t="shared" si="0"/>
        <v>2</v>
      </c>
      <c r="R13" s="9">
        <f t="shared" si="1"/>
        <v>4</v>
      </c>
      <c r="S13" s="9"/>
      <c r="T13" s="19">
        <v>2</v>
      </c>
      <c r="U13" s="19">
        <v>1</v>
      </c>
      <c r="V13" s="19">
        <v>1</v>
      </c>
      <c r="W13" s="19">
        <v>0</v>
      </c>
      <c r="X13" s="19">
        <v>0</v>
      </c>
      <c r="Y13" s="19">
        <v>0</v>
      </c>
      <c r="Z13" s="19">
        <v>1</v>
      </c>
      <c r="AA13" s="19">
        <v>2</v>
      </c>
      <c r="AB13" s="19">
        <v>2</v>
      </c>
      <c r="AC13" s="19">
        <v>1</v>
      </c>
      <c r="AD13" s="19">
        <v>0</v>
      </c>
      <c r="AE13" s="19">
        <v>1</v>
      </c>
      <c r="AF13" s="19">
        <v>0</v>
      </c>
      <c r="AG13" s="19">
        <v>0</v>
      </c>
      <c r="AH13" s="9">
        <f t="shared" si="2"/>
        <v>1</v>
      </c>
      <c r="AI13" s="9">
        <f t="shared" si="3"/>
        <v>5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284</v>
      </c>
      <c r="B14" s="19">
        <v>7</v>
      </c>
      <c r="C14" s="19">
        <v>4</v>
      </c>
      <c r="D14" s="19">
        <v>0</v>
      </c>
      <c r="E14" s="19">
        <v>4</v>
      </c>
      <c r="F14" s="19">
        <v>0</v>
      </c>
      <c r="G14" s="19">
        <v>0</v>
      </c>
      <c r="H14" s="19">
        <v>0</v>
      </c>
      <c r="I14" s="19">
        <v>2</v>
      </c>
      <c r="J14" s="19">
        <v>2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9">
        <f t="shared" si="0"/>
        <v>4</v>
      </c>
      <c r="R14" s="9">
        <f t="shared" si="1"/>
        <v>6</v>
      </c>
      <c r="S14" s="9"/>
      <c r="T14" s="19">
        <v>2</v>
      </c>
      <c r="U14" s="19">
        <v>2</v>
      </c>
      <c r="V14" s="19">
        <v>1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1</v>
      </c>
      <c r="AC14" s="19">
        <v>1</v>
      </c>
      <c r="AD14" s="19">
        <v>1</v>
      </c>
      <c r="AE14" s="19">
        <v>1</v>
      </c>
      <c r="AF14" s="19">
        <v>0</v>
      </c>
      <c r="AG14" s="19">
        <v>0</v>
      </c>
      <c r="AH14" s="9">
        <f t="shared" si="2"/>
        <v>1</v>
      </c>
      <c r="AI14" s="9">
        <f t="shared" si="3"/>
        <v>5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285</v>
      </c>
      <c r="B15" s="19">
        <v>8</v>
      </c>
      <c r="C15" s="19">
        <v>5</v>
      </c>
      <c r="D15" s="19">
        <v>5</v>
      </c>
      <c r="E15" s="19">
        <v>3</v>
      </c>
      <c r="F15" s="19">
        <v>0</v>
      </c>
      <c r="G15" s="19">
        <v>0</v>
      </c>
      <c r="H15" s="19">
        <v>0</v>
      </c>
      <c r="I15" s="19">
        <v>3</v>
      </c>
      <c r="J15" s="19">
        <v>1</v>
      </c>
      <c r="K15" s="19">
        <v>0</v>
      </c>
      <c r="L15" s="19">
        <v>0</v>
      </c>
      <c r="M15" s="19">
        <v>1</v>
      </c>
      <c r="N15" s="19">
        <v>1</v>
      </c>
      <c r="O15" s="19">
        <v>1</v>
      </c>
      <c r="P15" s="19">
        <v>0</v>
      </c>
      <c r="Q15" s="9">
        <f t="shared" si="0"/>
        <v>3</v>
      </c>
      <c r="R15" s="9">
        <f t="shared" si="1"/>
        <v>8</v>
      </c>
      <c r="S15" s="9"/>
      <c r="T15" s="19">
        <v>2</v>
      </c>
      <c r="U15" s="19">
        <v>2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2</v>
      </c>
      <c r="AB15" s="19">
        <v>2</v>
      </c>
      <c r="AC15" s="19">
        <v>1</v>
      </c>
      <c r="AD15" s="19">
        <v>0</v>
      </c>
      <c r="AE15" s="19">
        <v>1</v>
      </c>
      <c r="AF15" s="19">
        <v>1</v>
      </c>
      <c r="AG15" s="19">
        <v>0</v>
      </c>
      <c r="AH15" s="9">
        <f t="shared" si="2"/>
        <v>0</v>
      </c>
      <c r="AI15" s="9">
        <f t="shared" si="3"/>
        <v>6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286</v>
      </c>
      <c r="B16" s="19">
        <v>9</v>
      </c>
      <c r="C16" s="19">
        <v>3</v>
      </c>
      <c r="D16" s="19">
        <v>3</v>
      </c>
      <c r="E16" s="19">
        <v>0</v>
      </c>
      <c r="F16" s="19">
        <v>0</v>
      </c>
      <c r="G16" s="19">
        <v>0</v>
      </c>
      <c r="H16" s="19">
        <v>0</v>
      </c>
      <c r="I16" s="19">
        <v>1</v>
      </c>
      <c r="J16" s="19">
        <v>0</v>
      </c>
      <c r="K16" s="19">
        <v>0</v>
      </c>
      <c r="L16" s="19">
        <v>0</v>
      </c>
      <c r="M16" s="19">
        <v>1</v>
      </c>
      <c r="N16" s="19">
        <v>1</v>
      </c>
      <c r="O16" s="19">
        <v>1</v>
      </c>
      <c r="P16" s="19">
        <v>0</v>
      </c>
      <c r="Q16" s="9">
        <f t="shared" si="0"/>
        <v>0</v>
      </c>
      <c r="R16" s="9">
        <f t="shared" si="1"/>
        <v>6</v>
      </c>
      <c r="S16" s="9"/>
      <c r="T16" s="19">
        <v>3</v>
      </c>
      <c r="U16" s="19">
        <v>3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2</v>
      </c>
      <c r="AC16" s="19">
        <v>0</v>
      </c>
      <c r="AD16" s="19">
        <v>0</v>
      </c>
      <c r="AE16" s="19">
        <v>1</v>
      </c>
      <c r="AF16" s="19">
        <v>1</v>
      </c>
      <c r="AG16" s="19">
        <v>0</v>
      </c>
      <c r="AH16" s="9">
        <f t="shared" si="2"/>
        <v>0</v>
      </c>
      <c r="AI16" s="9">
        <f t="shared" si="3"/>
        <v>7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287</v>
      </c>
      <c r="B17" s="19">
        <v>10</v>
      </c>
      <c r="C17" s="19">
        <v>4</v>
      </c>
      <c r="D17" s="19">
        <v>4</v>
      </c>
      <c r="E17" s="19">
        <v>4</v>
      </c>
      <c r="F17" s="19">
        <v>0</v>
      </c>
      <c r="G17" s="19">
        <v>0</v>
      </c>
      <c r="H17" s="19">
        <v>0</v>
      </c>
      <c r="I17" s="19">
        <v>1</v>
      </c>
      <c r="J17" s="19">
        <v>1</v>
      </c>
      <c r="K17" s="19">
        <v>1</v>
      </c>
      <c r="L17" s="19">
        <v>0</v>
      </c>
      <c r="M17" s="19">
        <v>1</v>
      </c>
      <c r="N17" s="19">
        <v>0</v>
      </c>
      <c r="O17" s="19">
        <v>1</v>
      </c>
      <c r="P17" s="19">
        <v>0</v>
      </c>
      <c r="Q17" s="9">
        <f t="shared" si="0"/>
        <v>4</v>
      </c>
      <c r="R17" s="9">
        <f t="shared" si="1"/>
        <v>7</v>
      </c>
      <c r="S17" s="9"/>
      <c r="T17" s="19">
        <v>2</v>
      </c>
      <c r="U17" s="19">
        <v>1</v>
      </c>
      <c r="V17" s="19">
        <v>1</v>
      </c>
      <c r="W17" s="19">
        <v>0</v>
      </c>
      <c r="X17" s="19">
        <v>0</v>
      </c>
      <c r="Y17" s="19">
        <v>0</v>
      </c>
      <c r="Z17" s="19">
        <v>2</v>
      </c>
      <c r="AA17" s="19">
        <v>0</v>
      </c>
      <c r="AB17" s="19">
        <v>2</v>
      </c>
      <c r="AC17" s="19">
        <v>1</v>
      </c>
      <c r="AD17" s="19">
        <v>0</v>
      </c>
      <c r="AE17" s="19">
        <v>1</v>
      </c>
      <c r="AF17" s="19">
        <v>1</v>
      </c>
      <c r="AG17" s="19">
        <v>0</v>
      </c>
      <c r="AH17" s="9">
        <f t="shared" si="2"/>
        <v>1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288</v>
      </c>
      <c r="B18" s="19">
        <v>11</v>
      </c>
      <c r="C18" s="19">
        <v>4</v>
      </c>
      <c r="D18" s="19">
        <v>3</v>
      </c>
      <c r="E18" s="19">
        <v>4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1</v>
      </c>
      <c r="O18" s="19">
        <v>1</v>
      </c>
      <c r="P18" s="19">
        <v>0</v>
      </c>
      <c r="Q18" s="9">
        <f t="shared" si="0"/>
        <v>4</v>
      </c>
      <c r="R18" s="9">
        <f t="shared" si="1"/>
        <v>6</v>
      </c>
      <c r="S18" s="9"/>
      <c r="T18" s="19">
        <v>5</v>
      </c>
      <c r="U18" s="19">
        <v>3</v>
      </c>
      <c r="V18" s="19">
        <v>2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1</v>
      </c>
      <c r="AC18" s="19">
        <v>1</v>
      </c>
      <c r="AD18" s="19">
        <v>0</v>
      </c>
      <c r="AE18" s="19">
        <v>1</v>
      </c>
      <c r="AF18" s="19">
        <v>0</v>
      </c>
      <c r="AG18" s="19">
        <v>0</v>
      </c>
      <c r="AH18" s="9">
        <f t="shared" si="2"/>
        <v>2</v>
      </c>
      <c r="AI18" s="9">
        <f t="shared" si="3"/>
        <v>7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289</v>
      </c>
      <c r="B19" s="19">
        <v>12</v>
      </c>
      <c r="C19" s="19">
        <v>4</v>
      </c>
      <c r="D19" s="19">
        <v>0</v>
      </c>
      <c r="E19" s="19">
        <v>2</v>
      </c>
      <c r="F19" s="19">
        <v>0</v>
      </c>
      <c r="G19" s="19">
        <v>0</v>
      </c>
      <c r="H19" s="19">
        <v>1</v>
      </c>
      <c r="I19" s="19">
        <v>3</v>
      </c>
      <c r="J19" s="19">
        <v>0</v>
      </c>
      <c r="K19" s="19">
        <v>2</v>
      </c>
      <c r="L19" s="19">
        <v>0</v>
      </c>
      <c r="M19" s="19">
        <v>0</v>
      </c>
      <c r="N19" s="19">
        <v>1</v>
      </c>
      <c r="O19" s="19">
        <v>0</v>
      </c>
      <c r="P19" s="19">
        <v>0</v>
      </c>
      <c r="Q19" s="9">
        <f t="shared" si="0"/>
        <v>5</v>
      </c>
      <c r="R19" s="9">
        <f t="shared" si="1"/>
        <v>7</v>
      </c>
      <c r="S19" s="9"/>
      <c r="T19" s="19">
        <v>2</v>
      </c>
      <c r="U19" s="19">
        <v>1</v>
      </c>
      <c r="V19" s="19">
        <v>0</v>
      </c>
      <c r="W19" s="19">
        <v>0</v>
      </c>
      <c r="X19" s="19">
        <v>0</v>
      </c>
      <c r="Y19" s="19">
        <v>0</v>
      </c>
      <c r="Z19" s="19">
        <v>1</v>
      </c>
      <c r="AA19" s="19">
        <v>0</v>
      </c>
      <c r="AB19" s="19">
        <v>2</v>
      </c>
      <c r="AC19" s="19">
        <v>0</v>
      </c>
      <c r="AD19" s="19">
        <v>1</v>
      </c>
      <c r="AE19" s="19">
        <v>0</v>
      </c>
      <c r="AF19" s="19">
        <v>0</v>
      </c>
      <c r="AG19" s="19">
        <v>0</v>
      </c>
      <c r="AH19" s="9">
        <f t="shared" si="2"/>
        <v>0</v>
      </c>
      <c r="AI19" s="9">
        <f t="shared" si="3"/>
        <v>5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290</v>
      </c>
      <c r="B20" s="19">
        <v>13</v>
      </c>
      <c r="C20" s="19">
        <v>4</v>
      </c>
      <c r="D20" s="19">
        <v>2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1</v>
      </c>
      <c r="L20" s="19">
        <v>1</v>
      </c>
      <c r="M20" s="19">
        <v>0</v>
      </c>
      <c r="N20" s="19">
        <v>1</v>
      </c>
      <c r="O20" s="19">
        <v>1</v>
      </c>
      <c r="P20" s="19">
        <v>0</v>
      </c>
      <c r="Q20" s="9">
        <f t="shared" si="0"/>
        <v>0</v>
      </c>
      <c r="R20" s="9">
        <f t="shared" si="1"/>
        <v>7</v>
      </c>
      <c r="S20" s="9"/>
      <c r="T20" s="19">
        <v>5</v>
      </c>
      <c r="U20" s="19">
        <v>3</v>
      </c>
      <c r="V20" s="19">
        <v>2</v>
      </c>
      <c r="W20" s="19">
        <v>0</v>
      </c>
      <c r="X20" s="19">
        <v>0</v>
      </c>
      <c r="Y20" s="19">
        <v>0</v>
      </c>
      <c r="Z20" s="19">
        <v>2</v>
      </c>
      <c r="AA20" s="19">
        <v>1</v>
      </c>
      <c r="AB20" s="19">
        <v>0</v>
      </c>
      <c r="AC20" s="19">
        <v>0</v>
      </c>
      <c r="AD20" s="19">
        <v>1</v>
      </c>
      <c r="AE20" s="19">
        <v>0</v>
      </c>
      <c r="AF20" s="19">
        <v>1</v>
      </c>
      <c r="AG20" s="19">
        <v>0</v>
      </c>
      <c r="AH20" s="9">
        <f t="shared" si="2"/>
        <v>2</v>
      </c>
      <c r="AI20" s="9">
        <f t="shared" si="3"/>
        <v>7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291</v>
      </c>
      <c r="B21" s="19">
        <v>14</v>
      </c>
      <c r="C21" s="19">
        <v>4</v>
      </c>
      <c r="D21" s="19">
        <v>0</v>
      </c>
      <c r="E21" s="19">
        <v>2</v>
      </c>
      <c r="F21" s="19">
        <v>0</v>
      </c>
      <c r="G21" s="19">
        <v>0</v>
      </c>
      <c r="H21" s="19">
        <v>0</v>
      </c>
      <c r="I21" s="19">
        <v>0</v>
      </c>
      <c r="J21" s="19">
        <v>2</v>
      </c>
      <c r="K21" s="19">
        <v>0</v>
      </c>
      <c r="L21" s="19">
        <v>1</v>
      </c>
      <c r="M21" s="19">
        <v>1</v>
      </c>
      <c r="N21" s="19">
        <v>1</v>
      </c>
      <c r="O21" s="19">
        <v>1</v>
      </c>
      <c r="P21" s="19">
        <v>0</v>
      </c>
      <c r="Q21" s="9">
        <f t="shared" si="0"/>
        <v>2</v>
      </c>
      <c r="R21" s="9">
        <f t="shared" si="1"/>
        <v>7</v>
      </c>
      <c r="S21" s="9"/>
      <c r="T21" s="19">
        <v>4</v>
      </c>
      <c r="U21" s="19">
        <v>2</v>
      </c>
      <c r="V21" s="19">
        <v>2</v>
      </c>
      <c r="W21" s="19">
        <v>0</v>
      </c>
      <c r="X21" s="19">
        <v>0</v>
      </c>
      <c r="Y21" s="19">
        <v>0</v>
      </c>
      <c r="Z21" s="19">
        <v>1</v>
      </c>
      <c r="AA21" s="19">
        <v>1</v>
      </c>
      <c r="AB21" s="19">
        <v>0</v>
      </c>
      <c r="AC21" s="19">
        <v>0</v>
      </c>
      <c r="AD21" s="19">
        <v>0</v>
      </c>
      <c r="AE21" s="19">
        <v>0</v>
      </c>
      <c r="AF21" s="19">
        <v>1</v>
      </c>
      <c r="AG21" s="19">
        <v>0</v>
      </c>
      <c r="AH21" s="9">
        <f t="shared" si="2"/>
        <v>2</v>
      </c>
      <c r="AI21" s="9">
        <f t="shared" si="3"/>
        <v>5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292</v>
      </c>
      <c r="B22" s="19">
        <v>15</v>
      </c>
      <c r="C22" s="19">
        <v>5</v>
      </c>
      <c r="D22" s="19">
        <v>2</v>
      </c>
      <c r="E22" s="19">
        <v>2</v>
      </c>
      <c r="F22" s="19">
        <v>0</v>
      </c>
      <c r="G22" s="19">
        <v>0</v>
      </c>
      <c r="H22" s="19">
        <v>0</v>
      </c>
      <c r="I22" s="19">
        <v>2</v>
      </c>
      <c r="J22" s="19">
        <v>0</v>
      </c>
      <c r="K22" s="19">
        <v>2</v>
      </c>
      <c r="L22" s="19">
        <v>0</v>
      </c>
      <c r="M22" s="19">
        <v>1</v>
      </c>
      <c r="N22" s="19">
        <v>1</v>
      </c>
      <c r="O22" s="19">
        <v>1</v>
      </c>
      <c r="P22" s="19">
        <v>0</v>
      </c>
      <c r="Q22" s="9">
        <f t="shared" si="0"/>
        <v>2</v>
      </c>
      <c r="R22" s="9">
        <f t="shared" si="1"/>
        <v>10</v>
      </c>
      <c r="S22" s="9"/>
      <c r="T22" s="19">
        <v>4</v>
      </c>
      <c r="U22" s="19">
        <v>4</v>
      </c>
      <c r="V22" s="19">
        <v>1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1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9">
        <f t="shared" si="2"/>
        <v>1</v>
      </c>
      <c r="AI22" s="9">
        <f t="shared" si="3"/>
        <v>5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293</v>
      </c>
      <c r="B23" s="19">
        <v>16</v>
      </c>
      <c r="C23" s="19">
        <v>3</v>
      </c>
      <c r="D23" s="19">
        <v>2</v>
      </c>
      <c r="E23" s="19">
        <v>0</v>
      </c>
      <c r="F23" s="19">
        <v>0</v>
      </c>
      <c r="G23" s="19">
        <v>0</v>
      </c>
      <c r="H23" s="19">
        <v>0</v>
      </c>
      <c r="I23" s="19">
        <v>1</v>
      </c>
      <c r="J23" s="19">
        <v>0</v>
      </c>
      <c r="K23" s="19">
        <v>1</v>
      </c>
      <c r="L23" s="19">
        <v>0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0</v>
      </c>
      <c r="R23" s="9">
        <f t="shared" si="1"/>
        <v>5</v>
      </c>
      <c r="S23" s="9"/>
      <c r="T23" s="19">
        <v>3</v>
      </c>
      <c r="U23" s="19">
        <v>0</v>
      </c>
      <c r="V23" s="19">
        <v>3</v>
      </c>
      <c r="W23" s="19">
        <v>0</v>
      </c>
      <c r="X23" s="19">
        <v>0</v>
      </c>
      <c r="Y23" s="19">
        <v>0</v>
      </c>
      <c r="Z23" s="19">
        <v>0</v>
      </c>
      <c r="AA23" s="19">
        <v>2</v>
      </c>
      <c r="AB23" s="19">
        <v>1</v>
      </c>
      <c r="AC23" s="19">
        <v>1</v>
      </c>
      <c r="AD23" s="19">
        <v>0</v>
      </c>
      <c r="AE23" s="19">
        <v>0</v>
      </c>
      <c r="AF23" s="19">
        <v>1</v>
      </c>
      <c r="AG23" s="19">
        <v>0</v>
      </c>
      <c r="AH23" s="9">
        <f t="shared" si="2"/>
        <v>3</v>
      </c>
      <c r="AI23" s="9">
        <f t="shared" si="3"/>
        <v>5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294</v>
      </c>
      <c r="B24" s="19">
        <v>17</v>
      </c>
      <c r="C24" s="19">
        <v>3</v>
      </c>
      <c r="D24" s="19">
        <v>2</v>
      </c>
      <c r="E24" s="19">
        <v>1</v>
      </c>
      <c r="F24" s="19">
        <v>0</v>
      </c>
      <c r="G24" s="19">
        <v>0</v>
      </c>
      <c r="H24" s="19">
        <v>0</v>
      </c>
      <c r="I24" s="19">
        <v>2</v>
      </c>
      <c r="J24" s="19">
        <v>2</v>
      </c>
      <c r="K24" s="19">
        <v>0</v>
      </c>
      <c r="L24" s="19">
        <v>1</v>
      </c>
      <c r="M24" s="19">
        <v>0</v>
      </c>
      <c r="N24" s="19">
        <v>1</v>
      </c>
      <c r="O24" s="19">
        <v>0</v>
      </c>
      <c r="P24" s="19">
        <v>0</v>
      </c>
      <c r="Q24" s="9">
        <f t="shared" si="0"/>
        <v>1</v>
      </c>
      <c r="R24" s="9">
        <f t="shared" si="1"/>
        <v>4</v>
      </c>
      <c r="S24" s="9"/>
      <c r="T24" s="19">
        <v>3</v>
      </c>
      <c r="U24" s="19">
        <v>2</v>
      </c>
      <c r="V24" s="19">
        <v>1</v>
      </c>
      <c r="W24" s="19">
        <v>1</v>
      </c>
      <c r="X24" s="19">
        <v>0</v>
      </c>
      <c r="Y24" s="19">
        <v>0</v>
      </c>
      <c r="Z24" s="19">
        <v>2</v>
      </c>
      <c r="AA24" s="19">
        <v>0</v>
      </c>
      <c r="AB24" s="19">
        <v>1</v>
      </c>
      <c r="AC24" s="19">
        <v>1</v>
      </c>
      <c r="AD24" s="19">
        <v>0</v>
      </c>
      <c r="AE24" s="19">
        <v>1</v>
      </c>
      <c r="AF24" s="19">
        <v>1</v>
      </c>
      <c r="AG24" s="19">
        <v>0</v>
      </c>
      <c r="AH24" s="9">
        <f t="shared" si="2"/>
        <v>2</v>
      </c>
      <c r="AI24" s="9">
        <f t="shared" si="3"/>
        <v>6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295</v>
      </c>
      <c r="B25" s="19">
        <v>18</v>
      </c>
      <c r="C25" s="19">
        <v>5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1</v>
      </c>
      <c r="L25" s="19">
        <v>1</v>
      </c>
      <c r="M25" s="19">
        <v>1</v>
      </c>
      <c r="N25" s="19">
        <v>1</v>
      </c>
      <c r="O25" s="19">
        <v>0</v>
      </c>
      <c r="P25" s="19">
        <v>0</v>
      </c>
      <c r="Q25" s="9">
        <f t="shared" si="0"/>
        <v>0</v>
      </c>
      <c r="R25" s="9">
        <f t="shared" si="1"/>
        <v>8</v>
      </c>
      <c r="S25" s="9"/>
      <c r="T25" s="19">
        <v>2</v>
      </c>
      <c r="U25" s="19">
        <v>2</v>
      </c>
      <c r="V25" s="19">
        <v>2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1</v>
      </c>
      <c r="AC25" s="19">
        <v>1</v>
      </c>
      <c r="AD25" s="19">
        <v>1</v>
      </c>
      <c r="AE25" s="19">
        <v>1</v>
      </c>
      <c r="AF25" s="19">
        <v>1</v>
      </c>
      <c r="AG25" s="19">
        <v>0</v>
      </c>
      <c r="AH25" s="9">
        <f t="shared" si="2"/>
        <v>2</v>
      </c>
      <c r="AI25" s="9">
        <f t="shared" si="3"/>
        <v>6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296</v>
      </c>
      <c r="B26" s="19">
        <v>19</v>
      </c>
      <c r="C26" s="19">
        <v>3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1</v>
      </c>
      <c r="J26" s="19">
        <v>1</v>
      </c>
      <c r="K26" s="19">
        <v>2</v>
      </c>
      <c r="L26" s="19">
        <v>0</v>
      </c>
      <c r="M26" s="19">
        <v>0</v>
      </c>
      <c r="N26" s="19">
        <v>0</v>
      </c>
      <c r="O26" s="19">
        <v>1</v>
      </c>
      <c r="P26" s="19">
        <v>0</v>
      </c>
      <c r="Q26" s="9">
        <f t="shared" si="0"/>
        <v>0</v>
      </c>
      <c r="R26" s="9">
        <f t="shared" si="1"/>
        <v>6</v>
      </c>
      <c r="S26" s="9"/>
      <c r="T26" s="19">
        <v>4</v>
      </c>
      <c r="U26" s="19">
        <v>0</v>
      </c>
      <c r="V26" s="19">
        <v>3</v>
      </c>
      <c r="W26" s="19">
        <v>0</v>
      </c>
      <c r="X26" s="19">
        <v>0</v>
      </c>
      <c r="Y26" s="19">
        <v>1</v>
      </c>
      <c r="Z26" s="19">
        <v>2</v>
      </c>
      <c r="AA26" s="19">
        <v>0</v>
      </c>
      <c r="AB26" s="19">
        <v>2</v>
      </c>
      <c r="AC26" s="19">
        <v>1</v>
      </c>
      <c r="AD26" s="19">
        <v>0</v>
      </c>
      <c r="AE26" s="19">
        <v>0</v>
      </c>
      <c r="AF26" s="19">
        <v>1</v>
      </c>
      <c r="AG26" s="19">
        <v>0</v>
      </c>
      <c r="AH26" s="9">
        <f t="shared" si="2"/>
        <v>6</v>
      </c>
      <c r="AI26" s="9">
        <f t="shared" si="3"/>
        <v>7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297</v>
      </c>
      <c r="B27" s="19">
        <v>20</v>
      </c>
      <c r="C27" s="19">
        <v>2</v>
      </c>
      <c r="D27" s="19">
        <v>0</v>
      </c>
      <c r="E27" s="19">
        <v>1</v>
      </c>
      <c r="F27" s="19">
        <v>0</v>
      </c>
      <c r="G27" s="19">
        <v>0</v>
      </c>
      <c r="H27" s="19">
        <v>0</v>
      </c>
      <c r="I27" s="19">
        <v>1</v>
      </c>
      <c r="J27" s="19">
        <v>2</v>
      </c>
      <c r="K27" s="19">
        <v>2</v>
      </c>
      <c r="L27" s="19">
        <v>0</v>
      </c>
      <c r="M27" s="19">
        <v>1</v>
      </c>
      <c r="N27" s="19">
        <v>0</v>
      </c>
      <c r="O27" s="19">
        <v>0</v>
      </c>
      <c r="P27" s="19">
        <v>0</v>
      </c>
      <c r="Q27" s="9">
        <f t="shared" si="0"/>
        <v>1</v>
      </c>
      <c r="R27" s="9">
        <f t="shared" si="1"/>
        <v>5</v>
      </c>
      <c r="S27" s="9"/>
      <c r="T27" s="19">
        <v>2</v>
      </c>
      <c r="U27" s="19">
        <v>1</v>
      </c>
      <c r="V27" s="19">
        <v>2</v>
      </c>
      <c r="W27" s="19">
        <v>0</v>
      </c>
      <c r="X27" s="19">
        <v>1</v>
      </c>
      <c r="Y27" s="19">
        <v>1</v>
      </c>
      <c r="Z27" s="19">
        <v>1</v>
      </c>
      <c r="AA27" s="19">
        <v>1</v>
      </c>
      <c r="AB27" s="19">
        <v>1</v>
      </c>
      <c r="AC27" s="19">
        <v>1</v>
      </c>
      <c r="AD27" s="19">
        <v>0</v>
      </c>
      <c r="AE27" s="19">
        <v>1</v>
      </c>
      <c r="AF27" s="19">
        <v>0</v>
      </c>
      <c r="AG27" s="19">
        <v>0</v>
      </c>
      <c r="AH27" s="9">
        <f t="shared" si="2"/>
        <v>7</v>
      </c>
      <c r="AI27" s="9">
        <f t="shared" si="3"/>
        <v>4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298</v>
      </c>
      <c r="B28" s="19">
        <v>21</v>
      </c>
      <c r="C28" s="19">
        <v>5</v>
      </c>
      <c r="D28" s="19">
        <v>3</v>
      </c>
      <c r="E28" s="19">
        <v>2</v>
      </c>
      <c r="F28" s="19">
        <v>1</v>
      </c>
      <c r="G28" s="19">
        <v>0</v>
      </c>
      <c r="H28" s="19">
        <v>0</v>
      </c>
      <c r="I28" s="19">
        <v>2</v>
      </c>
      <c r="J28" s="19">
        <v>1</v>
      </c>
      <c r="K28" s="19">
        <v>1</v>
      </c>
      <c r="L28" s="19">
        <v>0</v>
      </c>
      <c r="M28" s="19">
        <v>1</v>
      </c>
      <c r="N28" s="19">
        <v>1</v>
      </c>
      <c r="O28" s="19">
        <v>1</v>
      </c>
      <c r="P28" s="19">
        <v>0</v>
      </c>
      <c r="Q28" s="9">
        <f t="shared" si="0"/>
        <v>3</v>
      </c>
      <c r="R28" s="9">
        <f t="shared" si="1"/>
        <v>9</v>
      </c>
      <c r="S28" s="9"/>
      <c r="T28" s="19">
        <v>5</v>
      </c>
      <c r="U28" s="19">
        <v>2</v>
      </c>
      <c r="V28" s="19">
        <v>4</v>
      </c>
      <c r="W28" s="19">
        <v>1</v>
      </c>
      <c r="X28" s="19">
        <v>0</v>
      </c>
      <c r="Y28" s="19">
        <v>0</v>
      </c>
      <c r="Z28" s="19">
        <v>4</v>
      </c>
      <c r="AA28" s="19">
        <v>1</v>
      </c>
      <c r="AB28" s="19">
        <v>2</v>
      </c>
      <c r="AC28" s="19">
        <v>1</v>
      </c>
      <c r="AD28" s="19">
        <v>1</v>
      </c>
      <c r="AE28" s="19">
        <v>0</v>
      </c>
      <c r="AF28" s="19">
        <v>1</v>
      </c>
      <c r="AG28" s="19">
        <v>0</v>
      </c>
      <c r="AH28" s="9">
        <f t="shared" si="2"/>
        <v>5</v>
      </c>
      <c r="AI28" s="9">
        <f t="shared" si="3"/>
        <v>9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299</v>
      </c>
      <c r="B29" s="19">
        <v>22</v>
      </c>
      <c r="C29" s="19">
        <v>4</v>
      </c>
      <c r="D29" s="19">
        <v>2</v>
      </c>
      <c r="E29" s="19">
        <v>2</v>
      </c>
      <c r="F29" s="19">
        <v>0</v>
      </c>
      <c r="G29" s="19">
        <v>0</v>
      </c>
      <c r="H29" s="19">
        <v>0</v>
      </c>
      <c r="I29" s="19">
        <v>3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1</v>
      </c>
      <c r="P29" s="19">
        <v>0</v>
      </c>
      <c r="Q29" s="9">
        <f t="shared" si="0"/>
        <v>2</v>
      </c>
      <c r="R29" s="9">
        <f t="shared" si="1"/>
        <v>5</v>
      </c>
      <c r="S29" s="9"/>
      <c r="T29" s="19">
        <v>3</v>
      </c>
      <c r="U29" s="19">
        <v>0</v>
      </c>
      <c r="V29" s="19">
        <v>3</v>
      </c>
      <c r="W29" s="19">
        <v>0</v>
      </c>
      <c r="X29" s="19">
        <v>0</v>
      </c>
      <c r="Y29" s="19">
        <v>0</v>
      </c>
      <c r="Z29" s="19">
        <v>3</v>
      </c>
      <c r="AA29" s="19">
        <v>1</v>
      </c>
      <c r="AB29" s="19">
        <v>1</v>
      </c>
      <c r="AC29" s="19">
        <v>1</v>
      </c>
      <c r="AD29" s="19">
        <v>0</v>
      </c>
      <c r="AE29" s="19">
        <v>0</v>
      </c>
      <c r="AF29" s="19">
        <v>1</v>
      </c>
      <c r="AG29" s="19">
        <v>0</v>
      </c>
      <c r="AH29" s="9">
        <f t="shared" si="2"/>
        <v>3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300</v>
      </c>
      <c r="B30" s="19">
        <v>23</v>
      </c>
      <c r="C30" s="19">
        <v>5</v>
      </c>
      <c r="D30" s="19">
        <v>1</v>
      </c>
      <c r="E30" s="19">
        <v>2</v>
      </c>
      <c r="F30" s="19">
        <v>0</v>
      </c>
      <c r="G30" s="19">
        <v>0</v>
      </c>
      <c r="H30" s="19">
        <v>0</v>
      </c>
      <c r="I30" s="19">
        <v>1</v>
      </c>
      <c r="J30" s="19">
        <v>2</v>
      </c>
      <c r="K30" s="19">
        <v>0</v>
      </c>
      <c r="L30" s="19">
        <v>0</v>
      </c>
      <c r="M30" s="19">
        <v>0</v>
      </c>
      <c r="N30" s="19">
        <v>0</v>
      </c>
      <c r="O30" s="19">
        <v>1</v>
      </c>
      <c r="P30" s="19">
        <v>0</v>
      </c>
      <c r="Q30" s="9">
        <f t="shared" si="0"/>
        <v>2</v>
      </c>
      <c r="R30" s="9">
        <f t="shared" si="1"/>
        <v>6</v>
      </c>
      <c r="S30" s="9"/>
      <c r="T30" s="19">
        <v>4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1</v>
      </c>
      <c r="AA30" s="19">
        <v>0</v>
      </c>
      <c r="AB30" s="19">
        <v>0</v>
      </c>
      <c r="AC30" s="19">
        <v>1</v>
      </c>
      <c r="AD30" s="19">
        <v>1</v>
      </c>
      <c r="AE30" s="19">
        <v>0</v>
      </c>
      <c r="AF30" s="19">
        <v>0</v>
      </c>
      <c r="AG30" s="19">
        <v>0</v>
      </c>
      <c r="AH30" s="9">
        <f t="shared" si="2"/>
        <v>0</v>
      </c>
      <c r="AI30" s="9">
        <f t="shared" si="3"/>
        <v>5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301</v>
      </c>
      <c r="B31" s="19">
        <v>24</v>
      </c>
      <c r="C31" s="19">
        <v>2</v>
      </c>
      <c r="D31" s="19">
        <v>1</v>
      </c>
      <c r="E31" s="19">
        <v>1</v>
      </c>
      <c r="F31" s="19">
        <v>0</v>
      </c>
      <c r="G31" s="19">
        <v>0</v>
      </c>
      <c r="H31" s="19">
        <v>1</v>
      </c>
      <c r="I31" s="19">
        <v>1</v>
      </c>
      <c r="J31" s="19">
        <v>0</v>
      </c>
      <c r="K31" s="19">
        <v>2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9">
        <f t="shared" si="0"/>
        <v>4</v>
      </c>
      <c r="R31" s="9">
        <f t="shared" si="1"/>
        <v>4</v>
      </c>
      <c r="S31" s="9"/>
      <c r="T31" s="19">
        <v>5</v>
      </c>
      <c r="U31" s="19">
        <v>4</v>
      </c>
      <c r="V31" s="19">
        <v>4</v>
      </c>
      <c r="W31" s="19">
        <v>1</v>
      </c>
      <c r="X31" s="19">
        <v>0</v>
      </c>
      <c r="Y31" s="19">
        <v>1</v>
      </c>
      <c r="Z31" s="19">
        <v>0</v>
      </c>
      <c r="AA31" s="19">
        <v>2</v>
      </c>
      <c r="AB31" s="19">
        <v>0</v>
      </c>
      <c r="AC31" s="19">
        <v>1</v>
      </c>
      <c r="AD31" s="19">
        <v>0</v>
      </c>
      <c r="AE31" s="19">
        <v>0</v>
      </c>
      <c r="AF31" s="19">
        <v>1</v>
      </c>
      <c r="AG31" s="19">
        <v>0</v>
      </c>
      <c r="AH31" s="9">
        <f t="shared" si="2"/>
        <v>8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302</v>
      </c>
      <c r="B32" s="19">
        <v>25</v>
      </c>
      <c r="C32" s="19">
        <v>3</v>
      </c>
      <c r="D32" s="19">
        <v>0</v>
      </c>
      <c r="E32" s="19">
        <v>2</v>
      </c>
      <c r="F32" s="19">
        <v>0</v>
      </c>
      <c r="G32" s="19">
        <v>0</v>
      </c>
      <c r="H32" s="19">
        <v>0</v>
      </c>
      <c r="I32" s="19">
        <v>1</v>
      </c>
      <c r="J32" s="19">
        <v>0</v>
      </c>
      <c r="K32" s="19">
        <v>0</v>
      </c>
      <c r="L32" s="19">
        <v>1</v>
      </c>
      <c r="M32" s="19">
        <v>1</v>
      </c>
      <c r="N32" s="19">
        <v>1</v>
      </c>
      <c r="O32" s="19">
        <v>0</v>
      </c>
      <c r="P32" s="19">
        <v>0</v>
      </c>
      <c r="Q32" s="9">
        <f t="shared" si="0"/>
        <v>2</v>
      </c>
      <c r="R32" s="9">
        <f t="shared" si="1"/>
        <v>5</v>
      </c>
      <c r="S32" s="9"/>
      <c r="T32" s="19">
        <v>3</v>
      </c>
      <c r="U32" s="19">
        <v>1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1</v>
      </c>
      <c r="AB32" s="19">
        <v>2</v>
      </c>
      <c r="AC32" s="19">
        <v>1</v>
      </c>
      <c r="AD32" s="19">
        <v>1</v>
      </c>
      <c r="AE32" s="19">
        <v>0</v>
      </c>
      <c r="AF32" s="19">
        <v>1</v>
      </c>
      <c r="AG32" s="19">
        <v>0</v>
      </c>
      <c r="AH32" s="9">
        <f t="shared" si="2"/>
        <v>0</v>
      </c>
      <c r="AI32" s="9">
        <f t="shared" si="3"/>
        <v>7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90</v>
      </c>
      <c r="D33" s="10">
        <f t="shared" si="4"/>
        <v>42</v>
      </c>
      <c r="E33" s="10">
        <f t="shared" si="4"/>
        <v>39</v>
      </c>
      <c r="F33" s="10">
        <f t="shared" si="4"/>
        <v>1</v>
      </c>
      <c r="G33" s="10">
        <f t="shared" si="4"/>
        <v>0</v>
      </c>
      <c r="H33" s="10">
        <f t="shared" si="4"/>
        <v>2</v>
      </c>
      <c r="I33" s="10">
        <f t="shared" si="4"/>
        <v>30</v>
      </c>
      <c r="J33" s="10">
        <f t="shared" si="4"/>
        <v>24</v>
      </c>
      <c r="K33" s="10">
        <f t="shared" si="4"/>
        <v>18</v>
      </c>
      <c r="L33" s="10">
        <f t="shared" si="4"/>
        <v>7</v>
      </c>
      <c r="M33" s="10">
        <f t="shared" si="4"/>
        <v>12</v>
      </c>
      <c r="N33" s="10">
        <f t="shared" si="4"/>
        <v>12</v>
      </c>
      <c r="O33" s="10">
        <f t="shared" si="4"/>
        <v>16</v>
      </c>
      <c r="P33" s="10">
        <f t="shared" si="4"/>
        <v>0</v>
      </c>
      <c r="Q33" s="10">
        <f t="shared" si="4"/>
        <v>46</v>
      </c>
      <c r="R33" s="10">
        <f t="shared" si="4"/>
        <v>148</v>
      </c>
      <c r="S33" s="10"/>
      <c r="T33" s="10">
        <f t="shared" ref="T33:AI33" si="5">SUM(T8:T32)</f>
        <v>84</v>
      </c>
      <c r="U33" s="10">
        <f t="shared" si="5"/>
        <v>41</v>
      </c>
      <c r="V33" s="10">
        <f t="shared" si="5"/>
        <v>40</v>
      </c>
      <c r="W33" s="10">
        <f t="shared" si="5"/>
        <v>3</v>
      </c>
      <c r="X33" s="10">
        <f t="shared" si="5"/>
        <v>1</v>
      </c>
      <c r="Y33" s="10">
        <f t="shared" si="5"/>
        <v>3</v>
      </c>
      <c r="Z33" s="10">
        <f t="shared" si="5"/>
        <v>27</v>
      </c>
      <c r="AA33" s="10">
        <f t="shared" si="5"/>
        <v>18</v>
      </c>
      <c r="AB33" s="10">
        <f t="shared" si="5"/>
        <v>28</v>
      </c>
      <c r="AC33" s="10">
        <f t="shared" si="5"/>
        <v>17</v>
      </c>
      <c r="AD33" s="10">
        <f t="shared" si="5"/>
        <v>9</v>
      </c>
      <c r="AE33" s="10">
        <f t="shared" si="5"/>
        <v>10</v>
      </c>
      <c r="AF33" s="10">
        <f t="shared" si="5"/>
        <v>13</v>
      </c>
      <c r="AG33" s="10">
        <f t="shared" si="5"/>
        <v>0</v>
      </c>
      <c r="AH33" s="10">
        <f t="shared" si="5"/>
        <v>54</v>
      </c>
      <c r="AI33" s="10">
        <f t="shared" si="5"/>
        <v>144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Ricardo Gonzalez</v>
      </c>
      <c r="B37" s="9">
        <f t="shared" si="19"/>
        <v>1</v>
      </c>
      <c r="C37" s="9">
        <f t="shared" ref="C37:C61" si="20">C8+T8+AK8+BB8+BS8+CJ8+DA8+DR8+EI8+EZ8+FQ8+GH8+GY8+HP8+IG8</f>
        <v>7</v>
      </c>
      <c r="D37" s="9">
        <f t="shared" ref="D37:D61" si="21">D8+U8+AL8+BC8+BT8+CK8+DB8+DS8+EJ8+FA8+FR8+GI8+GZ8+HQ8+IH8</f>
        <v>6</v>
      </c>
      <c r="E37" s="9">
        <f t="shared" ref="E37:E61" si="22">E8+V8+AM8+BD8+BU8+CL8+DC8+DT8+EK8+FB8+FS8+GJ8+HA8+HR8+II8</f>
        <v>3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2</v>
      </c>
      <c r="J37" s="9">
        <f t="shared" ref="J37:J61" si="27">J8+AA8+AR8+BI8+BZ8+CQ8+DH8+DY8+EP8+FG8+FX8+GO8+HF8+HW8+IN8</f>
        <v>4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0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3</v>
      </c>
      <c r="R37" s="9">
        <f t="shared" ref="R37:R61" si="35">R8+AI8+AZ8+BQ8+CH8+CY8+DP8+EG8+EX8+FO8+GF8+GW8+HN8+IE8+IV8</f>
        <v>9</v>
      </c>
      <c r="S37" s="9"/>
      <c r="T37" s="11">
        <f t="shared" ref="T37:T62" si="36">IFERROR(E37/C37,0)</f>
        <v>0.42857142857142855</v>
      </c>
      <c r="U37" s="11">
        <f t="shared" ref="U37:U62" si="37">IFERROR(Q37/C37,0)</f>
        <v>0.42857142857142855</v>
      </c>
    </row>
    <row r="38" spans="1:256" x14ac:dyDescent="0.3">
      <c r="A38" s="9" t="str">
        <f t="shared" si="19"/>
        <v>Ricardo Perez</v>
      </c>
      <c r="B38" s="9">
        <f t="shared" si="19"/>
        <v>2</v>
      </c>
      <c r="C38" s="9">
        <f t="shared" si="20"/>
        <v>8</v>
      </c>
      <c r="D38" s="9">
        <f t="shared" si="21"/>
        <v>3</v>
      </c>
      <c r="E38" s="9">
        <f t="shared" si="22"/>
        <v>1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3</v>
      </c>
      <c r="J38" s="9">
        <f t="shared" si="27"/>
        <v>2</v>
      </c>
      <c r="K38" s="9">
        <f t="shared" si="28"/>
        <v>2</v>
      </c>
      <c r="L38" s="9">
        <f t="shared" si="29"/>
        <v>1</v>
      </c>
      <c r="M38" s="9">
        <f t="shared" si="30"/>
        <v>1</v>
      </c>
      <c r="N38" s="9">
        <f t="shared" si="31"/>
        <v>0</v>
      </c>
      <c r="O38" s="9">
        <f t="shared" si="32"/>
        <v>0</v>
      </c>
      <c r="P38" s="9">
        <f t="shared" si="33"/>
        <v>0</v>
      </c>
      <c r="Q38" s="9">
        <f t="shared" si="34"/>
        <v>1</v>
      </c>
      <c r="R38" s="9">
        <f t="shared" si="35"/>
        <v>11</v>
      </c>
      <c r="S38" s="9"/>
      <c r="T38" s="11">
        <f t="shared" si="36"/>
        <v>0.125</v>
      </c>
      <c r="U38" s="11">
        <f t="shared" si="37"/>
        <v>0.125</v>
      </c>
    </row>
    <row r="39" spans="1:256" x14ac:dyDescent="0.3">
      <c r="A39" s="9" t="str">
        <f t="shared" si="19"/>
        <v>Ricardo Sanchez</v>
      </c>
      <c r="B39" s="9">
        <f t="shared" si="19"/>
        <v>3</v>
      </c>
      <c r="C39" s="9">
        <f t="shared" si="20"/>
        <v>8</v>
      </c>
      <c r="D39" s="9">
        <f t="shared" si="21"/>
        <v>6</v>
      </c>
      <c r="E39" s="9">
        <f t="shared" si="22"/>
        <v>1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1</v>
      </c>
      <c r="J39" s="9">
        <f t="shared" si="27"/>
        <v>3</v>
      </c>
      <c r="K39" s="9">
        <f t="shared" si="28"/>
        <v>0</v>
      </c>
      <c r="L39" s="9">
        <f t="shared" si="29"/>
        <v>1</v>
      </c>
      <c r="M39" s="9">
        <f t="shared" si="30"/>
        <v>1</v>
      </c>
      <c r="N39" s="9">
        <f t="shared" si="31"/>
        <v>0</v>
      </c>
      <c r="O39" s="9">
        <f t="shared" si="32"/>
        <v>1</v>
      </c>
      <c r="P39" s="9">
        <f t="shared" si="33"/>
        <v>0</v>
      </c>
      <c r="Q39" s="9">
        <f t="shared" si="34"/>
        <v>1</v>
      </c>
      <c r="R39" s="9">
        <f t="shared" si="35"/>
        <v>10</v>
      </c>
      <c r="S39" s="9"/>
      <c r="T39" s="11">
        <f t="shared" si="36"/>
        <v>0.125</v>
      </c>
      <c r="U39" s="11">
        <f t="shared" si="37"/>
        <v>0.125</v>
      </c>
    </row>
    <row r="40" spans="1:256" x14ac:dyDescent="0.3">
      <c r="A40" s="9" t="str">
        <f t="shared" si="19"/>
        <v>Ricardo Ramirez</v>
      </c>
      <c r="B40" s="9">
        <f t="shared" si="19"/>
        <v>4</v>
      </c>
      <c r="C40" s="9">
        <f t="shared" si="20"/>
        <v>7</v>
      </c>
      <c r="D40" s="9">
        <f t="shared" si="21"/>
        <v>3</v>
      </c>
      <c r="E40" s="9">
        <f t="shared" si="22"/>
        <v>4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1</v>
      </c>
      <c r="J40" s="9">
        <f t="shared" si="27"/>
        <v>2</v>
      </c>
      <c r="K40" s="9">
        <f t="shared" si="28"/>
        <v>2</v>
      </c>
      <c r="L40" s="9">
        <f t="shared" si="29"/>
        <v>0</v>
      </c>
      <c r="M40" s="9">
        <f t="shared" si="30"/>
        <v>0</v>
      </c>
      <c r="N40" s="9">
        <f t="shared" si="31"/>
        <v>1</v>
      </c>
      <c r="O40" s="9">
        <f t="shared" si="32"/>
        <v>0</v>
      </c>
      <c r="P40" s="9">
        <f t="shared" si="33"/>
        <v>0</v>
      </c>
      <c r="Q40" s="9">
        <f t="shared" si="34"/>
        <v>4</v>
      </c>
      <c r="R40" s="9">
        <f t="shared" si="35"/>
        <v>10</v>
      </c>
      <c r="S40" s="9"/>
      <c r="T40" s="11">
        <f t="shared" si="36"/>
        <v>0.5714285714285714</v>
      </c>
      <c r="U40" s="11">
        <f t="shared" si="37"/>
        <v>0.5714285714285714</v>
      </c>
    </row>
    <row r="41" spans="1:256" x14ac:dyDescent="0.3">
      <c r="A41" s="9" t="str">
        <f t="shared" si="19"/>
        <v>Ricardo Torres</v>
      </c>
      <c r="B41" s="9">
        <f t="shared" si="19"/>
        <v>5</v>
      </c>
      <c r="C41" s="9">
        <f t="shared" si="20"/>
        <v>5</v>
      </c>
      <c r="D41" s="9">
        <f t="shared" si="21"/>
        <v>1</v>
      </c>
      <c r="E41" s="9">
        <f t="shared" si="22"/>
        <v>4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2</v>
      </c>
      <c r="J41" s="9">
        <f t="shared" si="27"/>
        <v>2</v>
      </c>
      <c r="K41" s="9">
        <f t="shared" si="28"/>
        <v>1</v>
      </c>
      <c r="L41" s="9">
        <f t="shared" si="29"/>
        <v>1</v>
      </c>
      <c r="M41" s="9">
        <f t="shared" si="30"/>
        <v>2</v>
      </c>
      <c r="N41" s="9">
        <f t="shared" si="31"/>
        <v>0</v>
      </c>
      <c r="O41" s="9">
        <f t="shared" si="32"/>
        <v>1</v>
      </c>
      <c r="P41" s="9">
        <f t="shared" si="33"/>
        <v>0</v>
      </c>
      <c r="Q41" s="9">
        <f t="shared" si="34"/>
        <v>4</v>
      </c>
      <c r="R41" s="9">
        <f t="shared" si="35"/>
        <v>9</v>
      </c>
      <c r="S41" s="9"/>
      <c r="T41" s="11">
        <f t="shared" si="36"/>
        <v>0.8</v>
      </c>
      <c r="U41" s="11">
        <f t="shared" si="37"/>
        <v>0.8</v>
      </c>
    </row>
    <row r="42" spans="1:256" x14ac:dyDescent="0.3">
      <c r="A42" s="9" t="str">
        <f t="shared" si="19"/>
        <v>Ricardo Flores</v>
      </c>
      <c r="B42" s="9">
        <f t="shared" si="19"/>
        <v>6</v>
      </c>
      <c r="C42" s="9">
        <f t="shared" si="20"/>
        <v>4</v>
      </c>
      <c r="D42" s="9">
        <f t="shared" si="21"/>
        <v>1</v>
      </c>
      <c r="E42" s="9">
        <f t="shared" si="22"/>
        <v>3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4</v>
      </c>
      <c r="J42" s="9">
        <f t="shared" si="27"/>
        <v>3</v>
      </c>
      <c r="K42" s="9">
        <f t="shared" si="28"/>
        <v>3</v>
      </c>
      <c r="L42" s="9">
        <f t="shared" si="29"/>
        <v>1</v>
      </c>
      <c r="M42" s="9">
        <f t="shared" si="30"/>
        <v>0</v>
      </c>
      <c r="N42" s="9">
        <f t="shared" si="31"/>
        <v>1</v>
      </c>
      <c r="O42" s="9">
        <f t="shared" si="32"/>
        <v>1</v>
      </c>
      <c r="P42" s="9">
        <f t="shared" si="33"/>
        <v>0</v>
      </c>
      <c r="Q42" s="9">
        <f t="shared" si="34"/>
        <v>3</v>
      </c>
      <c r="R42" s="9">
        <f t="shared" si="35"/>
        <v>9</v>
      </c>
      <c r="S42" s="9"/>
      <c r="T42" s="11">
        <f t="shared" si="36"/>
        <v>0.75</v>
      </c>
      <c r="U42" s="11">
        <f t="shared" si="37"/>
        <v>0.75</v>
      </c>
    </row>
    <row r="43" spans="1:256" x14ac:dyDescent="0.3">
      <c r="A43" s="9" t="str">
        <f t="shared" si="19"/>
        <v>Ricardo Rivera</v>
      </c>
      <c r="B43" s="9">
        <f t="shared" si="19"/>
        <v>7</v>
      </c>
      <c r="C43" s="9">
        <f t="shared" si="20"/>
        <v>6</v>
      </c>
      <c r="D43" s="9">
        <f t="shared" si="21"/>
        <v>2</v>
      </c>
      <c r="E43" s="9">
        <f t="shared" si="22"/>
        <v>5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2</v>
      </c>
      <c r="J43" s="9">
        <f t="shared" si="27"/>
        <v>2</v>
      </c>
      <c r="K43" s="9">
        <f t="shared" si="28"/>
        <v>1</v>
      </c>
      <c r="L43" s="9">
        <f t="shared" si="29"/>
        <v>1</v>
      </c>
      <c r="M43" s="9">
        <f t="shared" si="30"/>
        <v>2</v>
      </c>
      <c r="N43" s="9">
        <f t="shared" si="31"/>
        <v>2</v>
      </c>
      <c r="O43" s="9">
        <f t="shared" si="32"/>
        <v>0</v>
      </c>
      <c r="P43" s="9">
        <f t="shared" si="33"/>
        <v>0</v>
      </c>
      <c r="Q43" s="9">
        <f t="shared" si="34"/>
        <v>5</v>
      </c>
      <c r="R43" s="9">
        <f t="shared" si="35"/>
        <v>11</v>
      </c>
      <c r="S43" s="9"/>
      <c r="T43" s="11">
        <f t="shared" si="36"/>
        <v>0.83333333333333337</v>
      </c>
      <c r="U43" s="11">
        <f t="shared" si="37"/>
        <v>0.83333333333333337</v>
      </c>
    </row>
    <row r="44" spans="1:256" x14ac:dyDescent="0.3">
      <c r="A44" s="9" t="str">
        <f t="shared" si="19"/>
        <v>Ricardo Gomez</v>
      </c>
      <c r="B44" s="9">
        <f t="shared" si="19"/>
        <v>8</v>
      </c>
      <c r="C44" s="9">
        <f t="shared" si="20"/>
        <v>7</v>
      </c>
      <c r="D44" s="9">
        <f t="shared" si="21"/>
        <v>7</v>
      </c>
      <c r="E44" s="9">
        <f t="shared" si="22"/>
        <v>3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3</v>
      </c>
      <c r="J44" s="9">
        <f t="shared" si="27"/>
        <v>3</v>
      </c>
      <c r="K44" s="9">
        <f t="shared" si="28"/>
        <v>2</v>
      </c>
      <c r="L44" s="9">
        <f t="shared" si="29"/>
        <v>1</v>
      </c>
      <c r="M44" s="9">
        <f t="shared" si="30"/>
        <v>1</v>
      </c>
      <c r="N44" s="9">
        <f t="shared" si="31"/>
        <v>2</v>
      </c>
      <c r="O44" s="9">
        <f t="shared" si="32"/>
        <v>2</v>
      </c>
      <c r="P44" s="9">
        <f t="shared" si="33"/>
        <v>0</v>
      </c>
      <c r="Q44" s="9">
        <f t="shared" si="34"/>
        <v>3</v>
      </c>
      <c r="R44" s="9">
        <f t="shared" si="35"/>
        <v>14</v>
      </c>
      <c r="S44" s="9"/>
      <c r="T44" s="11">
        <f t="shared" si="36"/>
        <v>0.42857142857142855</v>
      </c>
      <c r="U44" s="11">
        <f t="shared" si="37"/>
        <v>0.42857142857142855</v>
      </c>
    </row>
    <row r="45" spans="1:256" x14ac:dyDescent="0.3">
      <c r="A45" s="9" t="str">
        <f t="shared" si="19"/>
        <v>Ricardo Diaz</v>
      </c>
      <c r="B45" s="9">
        <f t="shared" si="19"/>
        <v>9</v>
      </c>
      <c r="C45" s="9">
        <f t="shared" si="20"/>
        <v>6</v>
      </c>
      <c r="D45" s="9">
        <f t="shared" si="21"/>
        <v>6</v>
      </c>
      <c r="E45" s="9">
        <f t="shared" si="22"/>
        <v>0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1</v>
      </c>
      <c r="J45" s="9">
        <f t="shared" si="27"/>
        <v>0</v>
      </c>
      <c r="K45" s="9">
        <f t="shared" si="28"/>
        <v>2</v>
      </c>
      <c r="L45" s="9">
        <f t="shared" si="29"/>
        <v>0</v>
      </c>
      <c r="M45" s="9">
        <f t="shared" si="30"/>
        <v>1</v>
      </c>
      <c r="N45" s="9">
        <f t="shared" si="31"/>
        <v>2</v>
      </c>
      <c r="O45" s="9">
        <f t="shared" si="32"/>
        <v>2</v>
      </c>
      <c r="P45" s="9">
        <f t="shared" si="33"/>
        <v>0</v>
      </c>
      <c r="Q45" s="9">
        <f t="shared" si="34"/>
        <v>0</v>
      </c>
      <c r="R45" s="9">
        <f t="shared" si="35"/>
        <v>13</v>
      </c>
      <c r="S45" s="9"/>
      <c r="T45" s="11">
        <f t="shared" si="36"/>
        <v>0</v>
      </c>
      <c r="U45" s="11">
        <f t="shared" si="37"/>
        <v>0</v>
      </c>
    </row>
    <row r="46" spans="1:256" x14ac:dyDescent="0.3">
      <c r="A46" s="9" t="str">
        <f t="shared" si="19"/>
        <v>Ricardo Reyes</v>
      </c>
      <c r="B46" s="9">
        <f t="shared" si="19"/>
        <v>10</v>
      </c>
      <c r="C46" s="9">
        <f t="shared" si="20"/>
        <v>6</v>
      </c>
      <c r="D46" s="9">
        <f t="shared" si="21"/>
        <v>5</v>
      </c>
      <c r="E46" s="9">
        <f t="shared" si="22"/>
        <v>5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3</v>
      </c>
      <c r="J46" s="9">
        <f t="shared" si="27"/>
        <v>1</v>
      </c>
      <c r="K46" s="9">
        <f t="shared" si="28"/>
        <v>3</v>
      </c>
      <c r="L46" s="9">
        <f t="shared" si="29"/>
        <v>1</v>
      </c>
      <c r="M46" s="9">
        <f t="shared" si="30"/>
        <v>1</v>
      </c>
      <c r="N46" s="9">
        <f t="shared" si="31"/>
        <v>1</v>
      </c>
      <c r="O46" s="9">
        <f t="shared" si="32"/>
        <v>2</v>
      </c>
      <c r="P46" s="9">
        <f t="shared" si="33"/>
        <v>0</v>
      </c>
      <c r="Q46" s="9">
        <f t="shared" si="34"/>
        <v>5</v>
      </c>
      <c r="R46" s="9">
        <f t="shared" si="35"/>
        <v>13</v>
      </c>
      <c r="S46" s="9"/>
      <c r="T46" s="11">
        <f t="shared" si="36"/>
        <v>0.83333333333333337</v>
      </c>
      <c r="U46" s="11">
        <f t="shared" si="37"/>
        <v>0.83333333333333337</v>
      </c>
    </row>
    <row r="47" spans="1:256" x14ac:dyDescent="0.3">
      <c r="A47" s="9" t="str">
        <f t="shared" si="19"/>
        <v>Ricardo Morales</v>
      </c>
      <c r="B47" s="9">
        <f t="shared" si="19"/>
        <v>11</v>
      </c>
      <c r="C47" s="9">
        <f t="shared" si="20"/>
        <v>9</v>
      </c>
      <c r="D47" s="9">
        <f t="shared" si="21"/>
        <v>6</v>
      </c>
      <c r="E47" s="9">
        <f t="shared" si="22"/>
        <v>6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0</v>
      </c>
      <c r="J47" s="9">
        <f t="shared" si="27"/>
        <v>0</v>
      </c>
      <c r="K47" s="9">
        <f t="shared" si="28"/>
        <v>1</v>
      </c>
      <c r="L47" s="9">
        <f t="shared" si="29"/>
        <v>1</v>
      </c>
      <c r="M47" s="9">
        <f t="shared" si="30"/>
        <v>0</v>
      </c>
      <c r="N47" s="9">
        <f t="shared" si="31"/>
        <v>2</v>
      </c>
      <c r="O47" s="9">
        <f t="shared" si="32"/>
        <v>1</v>
      </c>
      <c r="P47" s="9">
        <f t="shared" si="33"/>
        <v>0</v>
      </c>
      <c r="Q47" s="9">
        <f t="shared" si="34"/>
        <v>6</v>
      </c>
      <c r="R47" s="9">
        <f t="shared" si="35"/>
        <v>13</v>
      </c>
      <c r="S47" s="9"/>
      <c r="T47" s="11">
        <f t="shared" si="36"/>
        <v>0.66666666666666663</v>
      </c>
      <c r="U47" s="11">
        <f t="shared" si="37"/>
        <v>0.66666666666666663</v>
      </c>
    </row>
    <row r="48" spans="1:256" x14ac:dyDescent="0.3">
      <c r="A48" s="9" t="str">
        <f t="shared" si="19"/>
        <v>Ricardo Cruz</v>
      </c>
      <c r="B48" s="9">
        <f t="shared" si="19"/>
        <v>12</v>
      </c>
      <c r="C48" s="9">
        <f t="shared" si="20"/>
        <v>6</v>
      </c>
      <c r="D48" s="9">
        <f t="shared" si="21"/>
        <v>1</v>
      </c>
      <c r="E48" s="9">
        <f t="shared" si="22"/>
        <v>2</v>
      </c>
      <c r="F48" s="9">
        <f t="shared" si="23"/>
        <v>0</v>
      </c>
      <c r="G48" s="9">
        <f t="shared" si="24"/>
        <v>0</v>
      </c>
      <c r="H48" s="9">
        <f t="shared" si="25"/>
        <v>1</v>
      </c>
      <c r="I48" s="9">
        <f t="shared" si="26"/>
        <v>4</v>
      </c>
      <c r="J48" s="9">
        <f t="shared" si="27"/>
        <v>0</v>
      </c>
      <c r="K48" s="9">
        <f t="shared" si="28"/>
        <v>4</v>
      </c>
      <c r="L48" s="9">
        <f t="shared" si="29"/>
        <v>0</v>
      </c>
      <c r="M48" s="9">
        <f t="shared" si="30"/>
        <v>1</v>
      </c>
      <c r="N48" s="9">
        <f t="shared" si="31"/>
        <v>1</v>
      </c>
      <c r="O48" s="9">
        <f t="shared" si="32"/>
        <v>0</v>
      </c>
      <c r="P48" s="9">
        <f t="shared" si="33"/>
        <v>0</v>
      </c>
      <c r="Q48" s="9">
        <f t="shared" si="34"/>
        <v>5</v>
      </c>
      <c r="R48" s="9">
        <f t="shared" si="35"/>
        <v>12</v>
      </c>
      <c r="S48" s="9"/>
      <c r="T48" s="11">
        <f t="shared" si="36"/>
        <v>0.33333333333333331</v>
      </c>
      <c r="U48" s="11">
        <f t="shared" si="37"/>
        <v>0.83333333333333337</v>
      </c>
    </row>
    <row r="49" spans="1:21" x14ac:dyDescent="0.3">
      <c r="A49" s="9" t="str">
        <f t="shared" si="19"/>
        <v>Ricardo Ortiz</v>
      </c>
      <c r="B49" s="9">
        <f t="shared" si="19"/>
        <v>13</v>
      </c>
      <c r="C49" s="9">
        <f t="shared" si="20"/>
        <v>9</v>
      </c>
      <c r="D49" s="9">
        <f t="shared" si="21"/>
        <v>5</v>
      </c>
      <c r="E49" s="9">
        <f t="shared" si="22"/>
        <v>2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2</v>
      </c>
      <c r="J49" s="9">
        <f t="shared" si="27"/>
        <v>1</v>
      </c>
      <c r="K49" s="9">
        <f t="shared" si="28"/>
        <v>1</v>
      </c>
      <c r="L49" s="9">
        <f t="shared" si="29"/>
        <v>1</v>
      </c>
      <c r="M49" s="9">
        <f t="shared" si="30"/>
        <v>1</v>
      </c>
      <c r="N49" s="9">
        <f t="shared" si="31"/>
        <v>1</v>
      </c>
      <c r="O49" s="9">
        <f t="shared" si="32"/>
        <v>2</v>
      </c>
      <c r="P49" s="9">
        <f t="shared" si="33"/>
        <v>0</v>
      </c>
      <c r="Q49" s="9">
        <f t="shared" si="34"/>
        <v>2</v>
      </c>
      <c r="R49" s="9">
        <f t="shared" si="35"/>
        <v>14</v>
      </c>
      <c r="S49" s="9"/>
      <c r="T49" s="11">
        <f t="shared" si="36"/>
        <v>0.22222222222222221</v>
      </c>
      <c r="U49" s="11">
        <f t="shared" si="37"/>
        <v>0.22222222222222221</v>
      </c>
    </row>
    <row r="50" spans="1:21" x14ac:dyDescent="0.3">
      <c r="A50" s="9" t="str">
        <f t="shared" si="19"/>
        <v>Ricardo Gutierrez</v>
      </c>
      <c r="B50" s="9">
        <f t="shared" si="19"/>
        <v>14</v>
      </c>
      <c r="C50" s="9">
        <f t="shared" si="20"/>
        <v>8</v>
      </c>
      <c r="D50" s="9">
        <f t="shared" si="21"/>
        <v>2</v>
      </c>
      <c r="E50" s="9">
        <f t="shared" si="22"/>
        <v>4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1</v>
      </c>
      <c r="J50" s="9">
        <f t="shared" si="27"/>
        <v>3</v>
      </c>
      <c r="K50" s="9">
        <f t="shared" si="28"/>
        <v>0</v>
      </c>
      <c r="L50" s="9">
        <f t="shared" si="29"/>
        <v>1</v>
      </c>
      <c r="M50" s="9">
        <f t="shared" si="30"/>
        <v>1</v>
      </c>
      <c r="N50" s="9">
        <f t="shared" si="31"/>
        <v>1</v>
      </c>
      <c r="O50" s="9">
        <f t="shared" si="32"/>
        <v>2</v>
      </c>
      <c r="P50" s="9">
        <f t="shared" si="33"/>
        <v>0</v>
      </c>
      <c r="Q50" s="9">
        <f t="shared" si="34"/>
        <v>4</v>
      </c>
      <c r="R50" s="9">
        <f t="shared" si="35"/>
        <v>12</v>
      </c>
      <c r="S50" s="9"/>
      <c r="T50" s="11">
        <f t="shared" si="36"/>
        <v>0.5</v>
      </c>
      <c r="U50" s="11">
        <f t="shared" si="37"/>
        <v>0.5</v>
      </c>
    </row>
    <row r="51" spans="1:21" x14ac:dyDescent="0.3">
      <c r="A51" s="9" t="str">
        <f t="shared" si="19"/>
        <v>Ricardo Castillo</v>
      </c>
      <c r="B51" s="9">
        <f t="shared" si="19"/>
        <v>15</v>
      </c>
      <c r="C51" s="9">
        <f t="shared" si="20"/>
        <v>9</v>
      </c>
      <c r="D51" s="9">
        <f t="shared" si="21"/>
        <v>6</v>
      </c>
      <c r="E51" s="9">
        <f t="shared" si="22"/>
        <v>3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2</v>
      </c>
      <c r="J51" s="9">
        <f t="shared" si="27"/>
        <v>0</v>
      </c>
      <c r="K51" s="9">
        <f t="shared" si="28"/>
        <v>3</v>
      </c>
      <c r="L51" s="9">
        <f t="shared" si="29"/>
        <v>0</v>
      </c>
      <c r="M51" s="9">
        <f t="shared" si="30"/>
        <v>1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3</v>
      </c>
      <c r="R51" s="9">
        <f t="shared" si="35"/>
        <v>15</v>
      </c>
      <c r="S51" s="9"/>
      <c r="T51" s="11">
        <f t="shared" si="36"/>
        <v>0.33333333333333331</v>
      </c>
      <c r="U51" s="11">
        <f t="shared" si="37"/>
        <v>0.33333333333333331</v>
      </c>
    </row>
    <row r="52" spans="1:21" x14ac:dyDescent="0.3">
      <c r="A52" s="9" t="str">
        <f t="shared" si="19"/>
        <v>Samuel Garcia</v>
      </c>
      <c r="B52" s="9">
        <f t="shared" si="19"/>
        <v>16</v>
      </c>
      <c r="C52" s="9">
        <f t="shared" si="20"/>
        <v>6</v>
      </c>
      <c r="D52" s="9">
        <f t="shared" si="21"/>
        <v>2</v>
      </c>
      <c r="E52" s="9">
        <f t="shared" si="22"/>
        <v>3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1</v>
      </c>
      <c r="J52" s="9">
        <f t="shared" si="27"/>
        <v>2</v>
      </c>
      <c r="K52" s="9">
        <f t="shared" si="28"/>
        <v>2</v>
      </c>
      <c r="L52" s="9">
        <f t="shared" si="29"/>
        <v>1</v>
      </c>
      <c r="M52" s="9">
        <f t="shared" si="30"/>
        <v>0</v>
      </c>
      <c r="N52" s="9">
        <f t="shared" si="31"/>
        <v>0</v>
      </c>
      <c r="O52" s="9">
        <f t="shared" si="32"/>
        <v>2</v>
      </c>
      <c r="P52" s="9">
        <f t="shared" si="33"/>
        <v>0</v>
      </c>
      <c r="Q52" s="9">
        <f t="shared" si="34"/>
        <v>3</v>
      </c>
      <c r="R52" s="9">
        <f t="shared" si="35"/>
        <v>10</v>
      </c>
      <c r="S52" s="9"/>
      <c r="T52" s="11">
        <f t="shared" si="36"/>
        <v>0.5</v>
      </c>
      <c r="U52" s="11">
        <f t="shared" si="37"/>
        <v>0.5</v>
      </c>
    </row>
    <row r="53" spans="1:21" x14ac:dyDescent="0.3">
      <c r="A53" s="9" t="str">
        <f t="shared" si="19"/>
        <v>Samuel Rodriguez</v>
      </c>
      <c r="B53" s="9">
        <f t="shared" si="19"/>
        <v>17</v>
      </c>
      <c r="C53" s="9">
        <f t="shared" si="20"/>
        <v>6</v>
      </c>
      <c r="D53" s="9">
        <f t="shared" si="21"/>
        <v>4</v>
      </c>
      <c r="E53" s="9">
        <f t="shared" si="22"/>
        <v>2</v>
      </c>
      <c r="F53" s="9">
        <f t="shared" si="23"/>
        <v>1</v>
      </c>
      <c r="G53" s="9">
        <f t="shared" si="24"/>
        <v>0</v>
      </c>
      <c r="H53" s="9">
        <f t="shared" si="25"/>
        <v>0</v>
      </c>
      <c r="I53" s="9">
        <f t="shared" si="26"/>
        <v>4</v>
      </c>
      <c r="J53" s="9">
        <f t="shared" si="27"/>
        <v>2</v>
      </c>
      <c r="K53" s="9">
        <f t="shared" si="28"/>
        <v>1</v>
      </c>
      <c r="L53" s="9">
        <f t="shared" si="29"/>
        <v>2</v>
      </c>
      <c r="M53" s="9">
        <f t="shared" si="30"/>
        <v>0</v>
      </c>
      <c r="N53" s="9">
        <f t="shared" si="31"/>
        <v>2</v>
      </c>
      <c r="O53" s="9">
        <f t="shared" si="32"/>
        <v>1</v>
      </c>
      <c r="P53" s="9">
        <f t="shared" si="33"/>
        <v>0</v>
      </c>
      <c r="Q53" s="9">
        <f t="shared" si="34"/>
        <v>3</v>
      </c>
      <c r="R53" s="9">
        <f t="shared" si="35"/>
        <v>10</v>
      </c>
      <c r="S53" s="9"/>
      <c r="T53" s="11">
        <f t="shared" si="36"/>
        <v>0.33333333333333331</v>
      </c>
      <c r="U53" s="11">
        <f t="shared" si="37"/>
        <v>0.5</v>
      </c>
    </row>
    <row r="54" spans="1:21" x14ac:dyDescent="0.3">
      <c r="A54" s="9" t="str">
        <f t="shared" si="19"/>
        <v>Samuel Martinez</v>
      </c>
      <c r="B54" s="9">
        <f t="shared" si="19"/>
        <v>18</v>
      </c>
      <c r="C54" s="9">
        <f t="shared" si="20"/>
        <v>7</v>
      </c>
      <c r="D54" s="9">
        <f t="shared" si="21"/>
        <v>2</v>
      </c>
      <c r="E54" s="9">
        <f t="shared" si="22"/>
        <v>2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0</v>
      </c>
      <c r="J54" s="9">
        <f t="shared" si="27"/>
        <v>0</v>
      </c>
      <c r="K54" s="9">
        <f t="shared" si="28"/>
        <v>2</v>
      </c>
      <c r="L54" s="9">
        <f t="shared" si="29"/>
        <v>2</v>
      </c>
      <c r="M54" s="9">
        <f t="shared" si="30"/>
        <v>2</v>
      </c>
      <c r="N54" s="9">
        <f t="shared" si="31"/>
        <v>2</v>
      </c>
      <c r="O54" s="9">
        <f t="shared" si="32"/>
        <v>1</v>
      </c>
      <c r="P54" s="9">
        <f t="shared" si="33"/>
        <v>0</v>
      </c>
      <c r="Q54" s="9">
        <f t="shared" si="34"/>
        <v>2</v>
      </c>
      <c r="R54" s="9">
        <f t="shared" si="35"/>
        <v>14</v>
      </c>
      <c r="S54" s="9"/>
      <c r="T54" s="11">
        <f t="shared" si="36"/>
        <v>0.2857142857142857</v>
      </c>
      <c r="U54" s="11">
        <f t="shared" si="37"/>
        <v>0.2857142857142857</v>
      </c>
    </row>
    <row r="55" spans="1:21" x14ac:dyDescent="0.3">
      <c r="A55" s="9" t="str">
        <f t="shared" si="19"/>
        <v>Samuel Hernandez</v>
      </c>
      <c r="B55" s="9">
        <f t="shared" si="19"/>
        <v>19</v>
      </c>
      <c r="C55" s="9">
        <f t="shared" si="20"/>
        <v>7</v>
      </c>
      <c r="D55" s="9">
        <f t="shared" si="21"/>
        <v>0</v>
      </c>
      <c r="E55" s="9">
        <f t="shared" si="22"/>
        <v>3</v>
      </c>
      <c r="F55" s="9">
        <f t="shared" si="23"/>
        <v>0</v>
      </c>
      <c r="G55" s="9">
        <f t="shared" si="24"/>
        <v>0</v>
      </c>
      <c r="H55" s="9">
        <f t="shared" si="25"/>
        <v>1</v>
      </c>
      <c r="I55" s="9">
        <f t="shared" si="26"/>
        <v>3</v>
      </c>
      <c r="J55" s="9">
        <f t="shared" si="27"/>
        <v>1</v>
      </c>
      <c r="K55" s="9">
        <f t="shared" si="28"/>
        <v>4</v>
      </c>
      <c r="L55" s="9">
        <f t="shared" si="29"/>
        <v>1</v>
      </c>
      <c r="M55" s="9">
        <f t="shared" si="30"/>
        <v>0</v>
      </c>
      <c r="N55" s="9">
        <f t="shared" si="31"/>
        <v>0</v>
      </c>
      <c r="O55" s="9">
        <f t="shared" si="32"/>
        <v>2</v>
      </c>
      <c r="P55" s="9">
        <f t="shared" si="33"/>
        <v>0</v>
      </c>
      <c r="Q55" s="9">
        <f t="shared" si="34"/>
        <v>6</v>
      </c>
      <c r="R55" s="9">
        <f t="shared" si="35"/>
        <v>13</v>
      </c>
      <c r="S55" s="9"/>
      <c r="T55" s="11">
        <f t="shared" si="36"/>
        <v>0.42857142857142855</v>
      </c>
      <c r="U55" s="11">
        <f t="shared" si="37"/>
        <v>0.8571428571428571</v>
      </c>
    </row>
    <row r="56" spans="1:21" x14ac:dyDescent="0.3">
      <c r="A56" s="9" t="str">
        <f t="shared" si="19"/>
        <v>Samuel Lopez</v>
      </c>
      <c r="B56" s="9">
        <f t="shared" si="19"/>
        <v>20</v>
      </c>
      <c r="C56" s="9">
        <f t="shared" si="20"/>
        <v>4</v>
      </c>
      <c r="D56" s="9">
        <f t="shared" si="21"/>
        <v>1</v>
      </c>
      <c r="E56" s="9">
        <f t="shared" si="22"/>
        <v>3</v>
      </c>
      <c r="F56" s="9">
        <f t="shared" si="23"/>
        <v>0</v>
      </c>
      <c r="G56" s="9">
        <f t="shared" si="24"/>
        <v>1</v>
      </c>
      <c r="H56" s="9">
        <f t="shared" si="25"/>
        <v>1</v>
      </c>
      <c r="I56" s="9">
        <f t="shared" si="26"/>
        <v>2</v>
      </c>
      <c r="J56" s="9">
        <f t="shared" si="27"/>
        <v>3</v>
      </c>
      <c r="K56" s="9">
        <f t="shared" si="28"/>
        <v>3</v>
      </c>
      <c r="L56" s="9">
        <f t="shared" si="29"/>
        <v>1</v>
      </c>
      <c r="M56" s="9">
        <f t="shared" si="30"/>
        <v>1</v>
      </c>
      <c r="N56" s="9">
        <f t="shared" si="31"/>
        <v>1</v>
      </c>
      <c r="O56" s="9">
        <f t="shared" si="32"/>
        <v>0</v>
      </c>
      <c r="P56" s="9">
        <f t="shared" si="33"/>
        <v>0</v>
      </c>
      <c r="Q56" s="9">
        <f t="shared" si="34"/>
        <v>8</v>
      </c>
      <c r="R56" s="9">
        <f t="shared" si="35"/>
        <v>9</v>
      </c>
      <c r="S56" s="9"/>
      <c r="T56" s="11">
        <f t="shared" si="36"/>
        <v>0.75</v>
      </c>
      <c r="U56" s="11">
        <f t="shared" si="37"/>
        <v>2</v>
      </c>
    </row>
    <row r="57" spans="1:21" x14ac:dyDescent="0.3">
      <c r="A57" s="9" t="str">
        <f t="shared" si="19"/>
        <v>Samuel Gonzalez</v>
      </c>
      <c r="B57" s="9">
        <f t="shared" si="19"/>
        <v>21</v>
      </c>
      <c r="C57" s="9">
        <f t="shared" si="20"/>
        <v>10</v>
      </c>
      <c r="D57" s="9">
        <f t="shared" si="21"/>
        <v>5</v>
      </c>
      <c r="E57" s="9">
        <f t="shared" si="22"/>
        <v>6</v>
      </c>
      <c r="F57" s="9">
        <f t="shared" si="23"/>
        <v>2</v>
      </c>
      <c r="G57" s="9">
        <f t="shared" si="24"/>
        <v>0</v>
      </c>
      <c r="H57" s="9">
        <f t="shared" si="25"/>
        <v>0</v>
      </c>
      <c r="I57" s="9">
        <f t="shared" si="26"/>
        <v>6</v>
      </c>
      <c r="J57" s="9">
        <f t="shared" si="27"/>
        <v>2</v>
      </c>
      <c r="K57" s="9">
        <f t="shared" si="28"/>
        <v>3</v>
      </c>
      <c r="L57" s="9">
        <f t="shared" si="29"/>
        <v>1</v>
      </c>
      <c r="M57" s="9">
        <f t="shared" si="30"/>
        <v>2</v>
      </c>
      <c r="N57" s="9">
        <f t="shared" si="31"/>
        <v>1</v>
      </c>
      <c r="O57" s="9">
        <f t="shared" si="32"/>
        <v>2</v>
      </c>
      <c r="P57" s="9">
        <f t="shared" si="33"/>
        <v>0</v>
      </c>
      <c r="Q57" s="9">
        <f t="shared" si="34"/>
        <v>8</v>
      </c>
      <c r="R57" s="9">
        <f t="shared" si="35"/>
        <v>18</v>
      </c>
      <c r="S57" s="9"/>
      <c r="T57" s="11">
        <f t="shared" si="36"/>
        <v>0.6</v>
      </c>
      <c r="U57" s="11">
        <f t="shared" si="37"/>
        <v>0.8</v>
      </c>
    </row>
    <row r="58" spans="1:21" x14ac:dyDescent="0.3">
      <c r="A58" s="9" t="str">
        <f t="shared" si="19"/>
        <v>Samuel Perez</v>
      </c>
      <c r="B58" s="9">
        <f t="shared" si="19"/>
        <v>22</v>
      </c>
      <c r="C58" s="9">
        <f t="shared" si="20"/>
        <v>7</v>
      </c>
      <c r="D58" s="9">
        <f t="shared" si="21"/>
        <v>2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6</v>
      </c>
      <c r="J58" s="9">
        <f t="shared" si="27"/>
        <v>1</v>
      </c>
      <c r="K58" s="9">
        <f t="shared" si="28"/>
        <v>1</v>
      </c>
      <c r="L58" s="9">
        <f t="shared" si="29"/>
        <v>1</v>
      </c>
      <c r="M58" s="9">
        <f t="shared" si="30"/>
        <v>0</v>
      </c>
      <c r="N58" s="9">
        <f t="shared" si="31"/>
        <v>0</v>
      </c>
      <c r="O58" s="9">
        <f t="shared" si="32"/>
        <v>2</v>
      </c>
      <c r="P58" s="9">
        <f t="shared" si="33"/>
        <v>0</v>
      </c>
      <c r="Q58" s="9">
        <f t="shared" si="34"/>
        <v>5</v>
      </c>
      <c r="R58" s="9">
        <f t="shared" si="35"/>
        <v>10</v>
      </c>
      <c r="S58" s="9"/>
      <c r="T58" s="11">
        <f t="shared" si="36"/>
        <v>0.7142857142857143</v>
      </c>
      <c r="U58" s="11">
        <f t="shared" si="37"/>
        <v>0.7142857142857143</v>
      </c>
    </row>
    <row r="59" spans="1:21" x14ac:dyDescent="0.3">
      <c r="A59" s="9" t="str">
        <f t="shared" si="19"/>
        <v>Samuel Sanchez</v>
      </c>
      <c r="B59" s="9">
        <f t="shared" si="19"/>
        <v>23</v>
      </c>
      <c r="C59" s="9">
        <f t="shared" si="20"/>
        <v>9</v>
      </c>
      <c r="D59" s="9">
        <f t="shared" si="21"/>
        <v>1</v>
      </c>
      <c r="E59" s="9">
        <f t="shared" si="22"/>
        <v>2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2</v>
      </c>
      <c r="J59" s="9">
        <f t="shared" si="27"/>
        <v>2</v>
      </c>
      <c r="K59" s="9">
        <f t="shared" si="28"/>
        <v>0</v>
      </c>
      <c r="L59" s="9">
        <f t="shared" si="29"/>
        <v>1</v>
      </c>
      <c r="M59" s="9">
        <f t="shared" si="30"/>
        <v>1</v>
      </c>
      <c r="N59" s="9">
        <f t="shared" si="31"/>
        <v>0</v>
      </c>
      <c r="O59" s="9">
        <f t="shared" si="32"/>
        <v>1</v>
      </c>
      <c r="P59" s="9">
        <f t="shared" si="33"/>
        <v>0</v>
      </c>
      <c r="Q59" s="9">
        <f t="shared" si="34"/>
        <v>2</v>
      </c>
      <c r="R59" s="9">
        <f t="shared" si="35"/>
        <v>11</v>
      </c>
      <c r="S59" s="9"/>
      <c r="T59" s="11">
        <f t="shared" si="36"/>
        <v>0.22222222222222221</v>
      </c>
      <c r="U59" s="11">
        <f t="shared" si="37"/>
        <v>0.22222222222222221</v>
      </c>
    </row>
    <row r="60" spans="1:21" x14ac:dyDescent="0.3">
      <c r="A60" s="9" t="str">
        <f t="shared" si="19"/>
        <v>Samuel Ramirez</v>
      </c>
      <c r="B60" s="9">
        <f t="shared" si="19"/>
        <v>24</v>
      </c>
      <c r="C60" s="9">
        <f t="shared" si="20"/>
        <v>7</v>
      </c>
      <c r="D60" s="9">
        <f t="shared" si="21"/>
        <v>5</v>
      </c>
      <c r="E60" s="9">
        <f t="shared" si="22"/>
        <v>5</v>
      </c>
      <c r="F60" s="9">
        <f t="shared" si="23"/>
        <v>1</v>
      </c>
      <c r="G60" s="9">
        <f t="shared" si="24"/>
        <v>0</v>
      </c>
      <c r="H60" s="9">
        <f t="shared" si="25"/>
        <v>2</v>
      </c>
      <c r="I60" s="9">
        <f t="shared" si="26"/>
        <v>1</v>
      </c>
      <c r="J60" s="9">
        <f t="shared" si="27"/>
        <v>2</v>
      </c>
      <c r="K60" s="9">
        <f t="shared" si="28"/>
        <v>2</v>
      </c>
      <c r="L60" s="9">
        <f t="shared" si="29"/>
        <v>1</v>
      </c>
      <c r="M60" s="9">
        <f t="shared" si="30"/>
        <v>0</v>
      </c>
      <c r="N60" s="9">
        <f t="shared" si="31"/>
        <v>0</v>
      </c>
      <c r="O60" s="9">
        <f t="shared" si="32"/>
        <v>1</v>
      </c>
      <c r="P60" s="9">
        <f t="shared" si="33"/>
        <v>0</v>
      </c>
      <c r="Q60" s="9">
        <f t="shared" si="34"/>
        <v>12</v>
      </c>
      <c r="R60" s="9">
        <f t="shared" si="35"/>
        <v>10</v>
      </c>
      <c r="S60" s="9"/>
      <c r="T60" s="11">
        <f t="shared" si="36"/>
        <v>0.7142857142857143</v>
      </c>
      <c r="U60" s="11">
        <f t="shared" si="37"/>
        <v>1.7142857142857142</v>
      </c>
    </row>
    <row r="61" spans="1:21" x14ac:dyDescent="0.3">
      <c r="A61" s="9" t="str">
        <f t="shared" si="19"/>
        <v>Samuel Torres</v>
      </c>
      <c r="B61" s="9">
        <f t="shared" si="19"/>
        <v>25</v>
      </c>
      <c r="C61" s="9">
        <f t="shared" si="20"/>
        <v>6</v>
      </c>
      <c r="D61" s="9">
        <f t="shared" si="21"/>
        <v>1</v>
      </c>
      <c r="E61" s="9">
        <f t="shared" si="22"/>
        <v>2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1</v>
      </c>
      <c r="J61" s="9">
        <f t="shared" si="27"/>
        <v>1</v>
      </c>
      <c r="K61" s="9">
        <f t="shared" si="28"/>
        <v>2</v>
      </c>
      <c r="L61" s="9">
        <f t="shared" si="29"/>
        <v>2</v>
      </c>
      <c r="M61" s="9">
        <f t="shared" si="30"/>
        <v>2</v>
      </c>
      <c r="N61" s="9">
        <f t="shared" si="31"/>
        <v>1</v>
      </c>
      <c r="O61" s="9">
        <f t="shared" si="32"/>
        <v>1</v>
      </c>
      <c r="P61" s="9">
        <f t="shared" si="33"/>
        <v>0</v>
      </c>
      <c r="Q61" s="9">
        <f t="shared" si="34"/>
        <v>2</v>
      </c>
      <c r="R61" s="9">
        <f t="shared" si="35"/>
        <v>12</v>
      </c>
      <c r="S61" s="9"/>
      <c r="T61" s="11">
        <f t="shared" si="36"/>
        <v>0.33333333333333331</v>
      </c>
      <c r="U61" s="11">
        <f t="shared" si="37"/>
        <v>0.33333333333333331</v>
      </c>
    </row>
    <row r="62" spans="1:21" x14ac:dyDescent="0.3">
      <c r="A62" s="10" t="s">
        <v>48</v>
      </c>
      <c r="B62" s="10"/>
      <c r="C62" s="10">
        <f t="shared" ref="C62:R62" si="38">SUM(C37:C61)</f>
        <v>174</v>
      </c>
      <c r="D62" s="10">
        <f t="shared" si="38"/>
        <v>83</v>
      </c>
      <c r="E62" s="10">
        <f t="shared" si="38"/>
        <v>79</v>
      </c>
      <c r="F62" s="10">
        <f t="shared" si="38"/>
        <v>4</v>
      </c>
      <c r="G62" s="10">
        <f t="shared" si="38"/>
        <v>1</v>
      </c>
      <c r="H62" s="10">
        <f t="shared" si="38"/>
        <v>5</v>
      </c>
      <c r="I62" s="10">
        <f t="shared" si="38"/>
        <v>57</v>
      </c>
      <c r="J62" s="10">
        <f t="shared" si="38"/>
        <v>42</v>
      </c>
      <c r="K62" s="10">
        <f t="shared" si="38"/>
        <v>46</v>
      </c>
      <c r="L62" s="10">
        <f t="shared" si="38"/>
        <v>24</v>
      </c>
      <c r="M62" s="10">
        <f t="shared" si="38"/>
        <v>21</v>
      </c>
      <c r="N62" s="10">
        <f t="shared" si="38"/>
        <v>22</v>
      </c>
      <c r="O62" s="10">
        <f t="shared" si="38"/>
        <v>29</v>
      </c>
      <c r="P62" s="10">
        <f t="shared" si="38"/>
        <v>0</v>
      </c>
      <c r="Q62" s="10">
        <f t="shared" si="38"/>
        <v>100</v>
      </c>
      <c r="R62" s="10">
        <f t="shared" si="38"/>
        <v>292</v>
      </c>
      <c r="S62" s="10"/>
      <c r="T62" s="12">
        <f t="shared" si="36"/>
        <v>0.45402298850574713</v>
      </c>
      <c r="U62" s="12">
        <f t="shared" si="37"/>
        <v>0.57471264367816088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Ricardo Gonzalez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62</v>
      </c>
      <c r="K66" s="19">
        <v>1.2</v>
      </c>
      <c r="L66" s="19">
        <v>4</v>
      </c>
      <c r="M66" s="19">
        <v>5</v>
      </c>
      <c r="N66" s="19">
        <v>2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5</v>
      </c>
      <c r="CT66" s="9">
        <f t="shared" ref="CT66:CT90" si="44">INT(CS66/3)+MOD(CS66,3)/10</f>
        <v>1.2</v>
      </c>
      <c r="CU66" s="9">
        <f t="shared" ref="CU66:CU90" si="45">F66+L66+R66+X66+AD66+AJ66+AP66+AV66+BB66+BH66+BN66+BT66+BZ66+CF66+CL66</f>
        <v>4</v>
      </c>
      <c r="CV66" s="9">
        <f t="shared" ref="CV66:CV90" si="46">G66+M66+S66+Y66+AE66+AK66+AQ66+AW66+BC66+BI66+BO66+BU66+CA66+CG66+CM66</f>
        <v>5</v>
      </c>
      <c r="CW66" s="9">
        <f t="shared" ref="CW66:CW90" si="47">H66+N66+T66+Z66+AF66+AL66+AR66+AX66+BD66+BJ66+BP66+BV66+CB66+CH66+CN66</f>
        <v>2</v>
      </c>
      <c r="CX66" s="14">
        <f t="shared" ref="CX66:CX90" si="48">IFERROR(CU66*27/CS66,0)</f>
        <v>21.6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Ricardo Perez</v>
      </c>
      <c r="B67" s="9">
        <f t="shared" si="39"/>
        <v>2</v>
      </c>
      <c r="C67" s="19">
        <v>1</v>
      </c>
      <c r="D67" s="19" t="s">
        <v>62</v>
      </c>
      <c r="E67" s="19">
        <v>1.1000000000000001</v>
      </c>
      <c r="F67" s="19">
        <v>0</v>
      </c>
      <c r="G67" s="19">
        <v>5</v>
      </c>
      <c r="H67" s="19">
        <v>1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4.0000000000000009</v>
      </c>
      <c r="CT67" s="9">
        <f t="shared" si="44"/>
        <v>1.1000000000000001</v>
      </c>
      <c r="CU67" s="9">
        <f t="shared" si="45"/>
        <v>0</v>
      </c>
      <c r="CV67" s="9">
        <f t="shared" si="46"/>
        <v>5</v>
      </c>
      <c r="CW67" s="9">
        <f t="shared" si="47"/>
        <v>1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Ricardo Sanchez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0</v>
      </c>
      <c r="CQ68" s="9">
        <f t="shared" si="41"/>
        <v>0</v>
      </c>
      <c r="CR68" s="9">
        <f t="shared" si="42"/>
        <v>0</v>
      </c>
      <c r="CS68" s="9">
        <f t="shared" si="43"/>
        <v>0</v>
      </c>
      <c r="CT68" s="9">
        <f t="shared" si="44"/>
        <v>0</v>
      </c>
      <c r="CU68" s="9">
        <f t="shared" si="45"/>
        <v>0</v>
      </c>
      <c r="CV68" s="9">
        <f t="shared" si="46"/>
        <v>0</v>
      </c>
      <c r="CW68" s="9">
        <f t="shared" si="47"/>
        <v>0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Ricardo Ramirez</v>
      </c>
      <c r="B69" s="9">
        <f t="shared" si="39"/>
        <v>4</v>
      </c>
      <c r="C69" s="19">
        <v>1</v>
      </c>
      <c r="D69" s="19" t="s">
        <v>61</v>
      </c>
      <c r="E69" s="19">
        <v>1</v>
      </c>
      <c r="F69" s="19">
        <v>1</v>
      </c>
      <c r="G69" s="19">
        <v>4</v>
      </c>
      <c r="H69" s="19">
        <v>4</v>
      </c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0</v>
      </c>
      <c r="CR69" s="9">
        <f t="shared" si="42"/>
        <v>1</v>
      </c>
      <c r="CS69" s="9">
        <f t="shared" si="43"/>
        <v>3</v>
      </c>
      <c r="CT69" s="9">
        <f t="shared" si="44"/>
        <v>1</v>
      </c>
      <c r="CU69" s="9">
        <f t="shared" si="45"/>
        <v>1</v>
      </c>
      <c r="CV69" s="9">
        <f t="shared" si="46"/>
        <v>4</v>
      </c>
      <c r="CW69" s="9">
        <f t="shared" si="47"/>
        <v>4</v>
      </c>
      <c r="CX69" s="14">
        <f t="shared" si="48"/>
        <v>9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Ricardo Torres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0</v>
      </c>
      <c r="CQ70" s="9">
        <f t="shared" si="41"/>
        <v>0</v>
      </c>
      <c r="CR70" s="9">
        <f t="shared" si="42"/>
        <v>0</v>
      </c>
      <c r="CS70" s="9">
        <f t="shared" si="43"/>
        <v>0</v>
      </c>
      <c r="CT70" s="9">
        <f t="shared" si="44"/>
        <v>0</v>
      </c>
      <c r="CU70" s="9">
        <f t="shared" si="45"/>
        <v>0</v>
      </c>
      <c r="CV70" s="9">
        <f t="shared" si="46"/>
        <v>0</v>
      </c>
      <c r="CW70" s="9">
        <f t="shared" si="47"/>
        <v>0</v>
      </c>
      <c r="CX70" s="14">
        <f t="shared" si="48"/>
        <v>0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Ricardo Flores</v>
      </c>
      <c r="B71" s="9">
        <f t="shared" si="39"/>
        <v>6</v>
      </c>
      <c r="C71" s="19">
        <v>1</v>
      </c>
      <c r="D71" s="19" t="s">
        <v>61</v>
      </c>
      <c r="E71" s="19">
        <v>1.2</v>
      </c>
      <c r="F71" s="19">
        <v>1</v>
      </c>
      <c r="G71" s="19">
        <v>1</v>
      </c>
      <c r="H71" s="19">
        <v>2</v>
      </c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0</v>
      </c>
      <c r="CR71" s="9">
        <f t="shared" si="42"/>
        <v>1</v>
      </c>
      <c r="CS71" s="9">
        <f t="shared" si="43"/>
        <v>5</v>
      </c>
      <c r="CT71" s="9">
        <f t="shared" si="44"/>
        <v>1.2</v>
      </c>
      <c r="CU71" s="9">
        <f t="shared" si="45"/>
        <v>1</v>
      </c>
      <c r="CV71" s="9">
        <f t="shared" si="46"/>
        <v>1</v>
      </c>
      <c r="CW71" s="9">
        <f t="shared" si="47"/>
        <v>2</v>
      </c>
      <c r="CX71" s="14">
        <f t="shared" si="48"/>
        <v>5.4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Ricardo Rivera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0</v>
      </c>
      <c r="CQ72" s="9">
        <f t="shared" si="41"/>
        <v>0</v>
      </c>
      <c r="CR72" s="9">
        <f t="shared" si="42"/>
        <v>0</v>
      </c>
      <c r="CS72" s="9">
        <f t="shared" si="43"/>
        <v>0</v>
      </c>
      <c r="CT72" s="9">
        <f t="shared" si="44"/>
        <v>0</v>
      </c>
      <c r="CU72" s="9">
        <f t="shared" si="45"/>
        <v>0</v>
      </c>
      <c r="CV72" s="9">
        <f t="shared" si="46"/>
        <v>0</v>
      </c>
      <c r="CW72" s="9">
        <f t="shared" si="47"/>
        <v>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Ricardo Gomez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Ricardo Diaz</v>
      </c>
      <c r="B74" s="9">
        <f t="shared" si="39"/>
        <v>9</v>
      </c>
      <c r="C74" s="19">
        <v>1</v>
      </c>
      <c r="D74" s="19" t="s">
        <v>62</v>
      </c>
      <c r="E74" s="19">
        <v>3</v>
      </c>
      <c r="F74" s="19">
        <v>0</v>
      </c>
      <c r="G74" s="19">
        <v>4</v>
      </c>
      <c r="H74" s="19">
        <v>3</v>
      </c>
      <c r="I74" s="19">
        <v>1</v>
      </c>
      <c r="J74" s="19" t="s">
        <v>61</v>
      </c>
      <c r="K74" s="19">
        <v>2.1</v>
      </c>
      <c r="L74" s="19">
        <v>0</v>
      </c>
      <c r="M74" s="19">
        <v>5</v>
      </c>
      <c r="N74" s="19">
        <v>2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2</v>
      </c>
      <c r="CQ74" s="9">
        <f t="shared" si="41"/>
        <v>1</v>
      </c>
      <c r="CR74" s="9">
        <f t="shared" si="42"/>
        <v>1</v>
      </c>
      <c r="CS74" s="9">
        <f t="shared" si="43"/>
        <v>16</v>
      </c>
      <c r="CT74" s="9">
        <f t="shared" si="44"/>
        <v>5.0999999999999996</v>
      </c>
      <c r="CU74" s="9">
        <f t="shared" si="45"/>
        <v>0</v>
      </c>
      <c r="CV74" s="9">
        <f t="shared" si="46"/>
        <v>9</v>
      </c>
      <c r="CW74" s="9">
        <f t="shared" si="47"/>
        <v>5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Ricardo Reyes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Ricardo Morales</v>
      </c>
      <c r="B76" s="9">
        <f t="shared" si="39"/>
        <v>11</v>
      </c>
      <c r="C76" s="19">
        <v>1</v>
      </c>
      <c r="D76" s="19" t="s">
        <v>62</v>
      </c>
      <c r="E76" s="19">
        <v>3</v>
      </c>
      <c r="F76" s="19">
        <v>2</v>
      </c>
      <c r="G76" s="19">
        <v>5</v>
      </c>
      <c r="H76" s="19">
        <v>0</v>
      </c>
      <c r="I76" s="19">
        <v>1</v>
      </c>
      <c r="J76" s="19" t="s">
        <v>62</v>
      </c>
      <c r="K76" s="19">
        <v>1</v>
      </c>
      <c r="L76" s="19">
        <v>0</v>
      </c>
      <c r="M76" s="19">
        <v>6</v>
      </c>
      <c r="N76" s="19">
        <v>1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2</v>
      </c>
      <c r="CQ76" s="9">
        <f t="shared" si="41"/>
        <v>2</v>
      </c>
      <c r="CR76" s="9">
        <f t="shared" si="42"/>
        <v>0</v>
      </c>
      <c r="CS76" s="9">
        <f t="shared" si="43"/>
        <v>12</v>
      </c>
      <c r="CT76" s="9">
        <f t="shared" si="44"/>
        <v>4</v>
      </c>
      <c r="CU76" s="9">
        <f t="shared" si="45"/>
        <v>2</v>
      </c>
      <c r="CV76" s="9">
        <f t="shared" si="46"/>
        <v>11</v>
      </c>
      <c r="CW76" s="9">
        <f t="shared" si="47"/>
        <v>1</v>
      </c>
      <c r="CX76" s="14">
        <f t="shared" si="48"/>
        <v>4.5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Ricardo Cruz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1</v>
      </c>
      <c r="J77" s="19" t="s">
        <v>61</v>
      </c>
      <c r="K77" s="19">
        <v>1.2</v>
      </c>
      <c r="L77" s="19">
        <v>3</v>
      </c>
      <c r="M77" s="19">
        <v>4</v>
      </c>
      <c r="N77" s="19">
        <v>2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0</v>
      </c>
      <c r="CR77" s="9">
        <f t="shared" si="42"/>
        <v>1</v>
      </c>
      <c r="CS77" s="9">
        <f t="shared" si="43"/>
        <v>5</v>
      </c>
      <c r="CT77" s="9">
        <f t="shared" si="44"/>
        <v>1.2</v>
      </c>
      <c r="CU77" s="9">
        <f t="shared" si="45"/>
        <v>3</v>
      </c>
      <c r="CV77" s="9">
        <f t="shared" si="46"/>
        <v>4</v>
      </c>
      <c r="CW77" s="9">
        <f t="shared" si="47"/>
        <v>2</v>
      </c>
      <c r="CX77" s="14">
        <f t="shared" si="48"/>
        <v>16.2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Ricardo Ortiz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61</v>
      </c>
      <c r="K78" s="19">
        <v>2.2000000000000002</v>
      </c>
      <c r="L78" s="19">
        <v>1</v>
      </c>
      <c r="M78" s="19">
        <v>1</v>
      </c>
      <c r="N78" s="19">
        <v>1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8.0000000000000018</v>
      </c>
      <c r="CT78" s="9">
        <f t="shared" si="44"/>
        <v>2.2000000000000002</v>
      </c>
      <c r="CU78" s="9">
        <f t="shared" si="45"/>
        <v>1</v>
      </c>
      <c r="CV78" s="9">
        <f t="shared" si="46"/>
        <v>1</v>
      </c>
      <c r="CW78" s="9">
        <f t="shared" si="47"/>
        <v>1</v>
      </c>
      <c r="CX78" s="14">
        <f t="shared" si="48"/>
        <v>3.3749999999999991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Ricardo Gutierrez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Ricardo Castillo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1</v>
      </c>
      <c r="J80" s="19" t="s">
        <v>61</v>
      </c>
      <c r="K80" s="19">
        <v>3</v>
      </c>
      <c r="L80" s="19">
        <v>1</v>
      </c>
      <c r="M80" s="19">
        <v>3</v>
      </c>
      <c r="N80" s="19">
        <v>4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9</v>
      </c>
      <c r="CT80" s="9">
        <f t="shared" si="44"/>
        <v>3</v>
      </c>
      <c r="CU80" s="9">
        <f t="shared" si="45"/>
        <v>1</v>
      </c>
      <c r="CV80" s="9">
        <f t="shared" si="46"/>
        <v>3</v>
      </c>
      <c r="CW80" s="9">
        <f t="shared" si="47"/>
        <v>4</v>
      </c>
      <c r="CX80" s="14">
        <f t="shared" si="48"/>
        <v>3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Samuel Garcia</v>
      </c>
      <c r="B81" s="9">
        <f t="shared" si="39"/>
        <v>16</v>
      </c>
      <c r="C81" s="19">
        <v>1</v>
      </c>
      <c r="D81" s="19" t="s">
        <v>62</v>
      </c>
      <c r="E81" s="19">
        <v>1</v>
      </c>
      <c r="F81" s="19">
        <v>1</v>
      </c>
      <c r="G81" s="19">
        <v>2</v>
      </c>
      <c r="H81" s="19">
        <v>3</v>
      </c>
      <c r="I81" s="19">
        <v>0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1</v>
      </c>
      <c r="CR81" s="9">
        <f t="shared" si="42"/>
        <v>0</v>
      </c>
      <c r="CS81" s="9">
        <f t="shared" si="43"/>
        <v>3</v>
      </c>
      <c r="CT81" s="9">
        <f t="shared" si="44"/>
        <v>1</v>
      </c>
      <c r="CU81" s="9">
        <f t="shared" si="45"/>
        <v>1</v>
      </c>
      <c r="CV81" s="9">
        <f t="shared" si="46"/>
        <v>2</v>
      </c>
      <c r="CW81" s="9">
        <f t="shared" si="47"/>
        <v>3</v>
      </c>
      <c r="CX81" s="14">
        <f t="shared" si="48"/>
        <v>9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Samuel Rodriguez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1</v>
      </c>
      <c r="J82" s="19" t="s">
        <v>62</v>
      </c>
      <c r="K82" s="19">
        <v>1</v>
      </c>
      <c r="L82" s="19">
        <v>3</v>
      </c>
      <c r="M82" s="19">
        <v>3</v>
      </c>
      <c r="N82" s="19">
        <v>2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1</v>
      </c>
      <c r="CR82" s="9">
        <f t="shared" si="42"/>
        <v>0</v>
      </c>
      <c r="CS82" s="9">
        <f t="shared" si="43"/>
        <v>3</v>
      </c>
      <c r="CT82" s="9">
        <f t="shared" si="44"/>
        <v>1</v>
      </c>
      <c r="CU82" s="9">
        <f t="shared" si="45"/>
        <v>3</v>
      </c>
      <c r="CV82" s="9">
        <f t="shared" si="46"/>
        <v>3</v>
      </c>
      <c r="CW82" s="9">
        <f t="shared" si="47"/>
        <v>2</v>
      </c>
      <c r="CX82" s="14">
        <f t="shared" si="48"/>
        <v>27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Samuel Martinez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0</v>
      </c>
      <c r="CQ83" s="9">
        <f t="shared" si="41"/>
        <v>0</v>
      </c>
      <c r="CR83" s="9">
        <f t="shared" si="42"/>
        <v>0</v>
      </c>
      <c r="CS83" s="9">
        <f t="shared" si="43"/>
        <v>0</v>
      </c>
      <c r="CT83" s="9">
        <f t="shared" si="44"/>
        <v>0</v>
      </c>
      <c r="CU83" s="9">
        <f t="shared" si="45"/>
        <v>0</v>
      </c>
      <c r="CV83" s="9">
        <f t="shared" si="46"/>
        <v>0</v>
      </c>
      <c r="CW83" s="9">
        <f t="shared" si="47"/>
        <v>0</v>
      </c>
      <c r="CX83" s="14">
        <f t="shared" si="48"/>
        <v>0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Samuel Hernandez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61</v>
      </c>
      <c r="K84" s="19">
        <v>2.2000000000000002</v>
      </c>
      <c r="L84" s="19">
        <v>0</v>
      </c>
      <c r="M84" s="19">
        <v>6</v>
      </c>
      <c r="N84" s="19">
        <v>3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0</v>
      </c>
      <c r="CR84" s="9">
        <f t="shared" si="42"/>
        <v>1</v>
      </c>
      <c r="CS84" s="9">
        <f t="shared" si="43"/>
        <v>8.0000000000000018</v>
      </c>
      <c r="CT84" s="9">
        <f t="shared" si="44"/>
        <v>2.2000000000000002</v>
      </c>
      <c r="CU84" s="9">
        <f t="shared" si="45"/>
        <v>0</v>
      </c>
      <c r="CV84" s="9">
        <f t="shared" si="46"/>
        <v>6</v>
      </c>
      <c r="CW84" s="9">
        <f t="shared" si="47"/>
        <v>3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Samuel Lopez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0</v>
      </c>
      <c r="CQ85" s="9">
        <f t="shared" si="41"/>
        <v>0</v>
      </c>
      <c r="CR85" s="9">
        <f t="shared" si="42"/>
        <v>0</v>
      </c>
      <c r="CS85" s="9">
        <f t="shared" si="43"/>
        <v>0</v>
      </c>
      <c r="CT85" s="9">
        <f t="shared" si="44"/>
        <v>0</v>
      </c>
      <c r="CU85" s="9">
        <f t="shared" si="45"/>
        <v>0</v>
      </c>
      <c r="CV85" s="9">
        <f t="shared" si="46"/>
        <v>0</v>
      </c>
      <c r="CW85" s="9">
        <f t="shared" si="47"/>
        <v>0</v>
      </c>
      <c r="CX85" s="14">
        <f t="shared" si="48"/>
        <v>0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Samuel Gonzalez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1</v>
      </c>
      <c r="J86" s="19" t="s">
        <v>62</v>
      </c>
      <c r="K86" s="19">
        <v>3</v>
      </c>
      <c r="L86" s="19">
        <v>0</v>
      </c>
      <c r="M86" s="19">
        <v>2</v>
      </c>
      <c r="N86" s="19">
        <v>3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1</v>
      </c>
      <c r="CR86" s="9">
        <f t="shared" si="42"/>
        <v>0</v>
      </c>
      <c r="CS86" s="9">
        <f t="shared" si="43"/>
        <v>9</v>
      </c>
      <c r="CT86" s="9">
        <f t="shared" si="44"/>
        <v>3</v>
      </c>
      <c r="CU86" s="9">
        <f t="shared" si="45"/>
        <v>0</v>
      </c>
      <c r="CV86" s="9">
        <f t="shared" si="46"/>
        <v>2</v>
      </c>
      <c r="CW86" s="9">
        <f t="shared" si="47"/>
        <v>3</v>
      </c>
      <c r="CX86" s="14">
        <f t="shared" si="48"/>
        <v>0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Samuel Perez</v>
      </c>
      <c r="B87" s="9">
        <f t="shared" si="39"/>
        <v>22</v>
      </c>
      <c r="C87" s="19">
        <v>1</v>
      </c>
      <c r="D87" s="19" t="s">
        <v>62</v>
      </c>
      <c r="E87" s="19">
        <v>2</v>
      </c>
      <c r="F87" s="19">
        <v>0</v>
      </c>
      <c r="G87" s="19">
        <v>3</v>
      </c>
      <c r="H87" s="19">
        <v>1</v>
      </c>
      <c r="I87" s="19">
        <v>1</v>
      </c>
      <c r="J87" s="19" t="s">
        <v>61</v>
      </c>
      <c r="K87" s="19">
        <v>2.2000000000000002</v>
      </c>
      <c r="L87" s="19">
        <v>0</v>
      </c>
      <c r="M87" s="19">
        <v>2</v>
      </c>
      <c r="N87" s="19">
        <v>2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2</v>
      </c>
      <c r="CQ87" s="9">
        <f t="shared" si="41"/>
        <v>1</v>
      </c>
      <c r="CR87" s="9">
        <f t="shared" si="42"/>
        <v>1</v>
      </c>
      <c r="CS87" s="9">
        <f t="shared" si="43"/>
        <v>14.000000000000002</v>
      </c>
      <c r="CT87" s="9">
        <f t="shared" si="44"/>
        <v>4.2</v>
      </c>
      <c r="CU87" s="9">
        <f t="shared" si="45"/>
        <v>0</v>
      </c>
      <c r="CV87" s="9">
        <f t="shared" si="46"/>
        <v>5</v>
      </c>
      <c r="CW87" s="9">
        <f t="shared" si="47"/>
        <v>3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Samuel Sanchez</v>
      </c>
      <c r="B88" s="9">
        <f t="shared" si="39"/>
        <v>23</v>
      </c>
      <c r="C88" s="19">
        <v>1</v>
      </c>
      <c r="D88" s="19" t="s">
        <v>61</v>
      </c>
      <c r="E88" s="19">
        <v>3</v>
      </c>
      <c r="F88" s="19">
        <v>3</v>
      </c>
      <c r="G88" s="19">
        <v>1</v>
      </c>
      <c r="H88" s="19">
        <v>4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0</v>
      </c>
      <c r="CR88" s="9">
        <f t="shared" si="42"/>
        <v>1</v>
      </c>
      <c r="CS88" s="9">
        <f t="shared" si="43"/>
        <v>9</v>
      </c>
      <c r="CT88" s="9">
        <f t="shared" si="44"/>
        <v>3</v>
      </c>
      <c r="CU88" s="9">
        <f t="shared" si="45"/>
        <v>3</v>
      </c>
      <c r="CV88" s="9">
        <f t="shared" si="46"/>
        <v>1</v>
      </c>
      <c r="CW88" s="9">
        <f t="shared" si="47"/>
        <v>4</v>
      </c>
      <c r="CX88" s="14">
        <f t="shared" si="48"/>
        <v>9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Samuel Ramirez</v>
      </c>
      <c r="B89" s="9">
        <f t="shared" si="39"/>
        <v>24</v>
      </c>
      <c r="C89" s="19">
        <v>1</v>
      </c>
      <c r="D89" s="19" t="s">
        <v>61</v>
      </c>
      <c r="E89" s="19">
        <v>3</v>
      </c>
      <c r="F89" s="19">
        <v>0</v>
      </c>
      <c r="G89" s="19">
        <v>5</v>
      </c>
      <c r="H89" s="19">
        <v>2</v>
      </c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0</v>
      </c>
      <c r="CR89" s="9">
        <f t="shared" si="42"/>
        <v>1</v>
      </c>
      <c r="CS89" s="9">
        <f t="shared" si="43"/>
        <v>9</v>
      </c>
      <c r="CT89" s="9">
        <f t="shared" si="44"/>
        <v>3</v>
      </c>
      <c r="CU89" s="9">
        <f t="shared" si="45"/>
        <v>0</v>
      </c>
      <c r="CV89" s="9">
        <f t="shared" si="46"/>
        <v>5</v>
      </c>
      <c r="CW89" s="9">
        <f t="shared" si="47"/>
        <v>2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Samuel Torres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0</v>
      </c>
      <c r="CQ90" s="9">
        <f t="shared" si="41"/>
        <v>0</v>
      </c>
      <c r="CR90" s="9">
        <f t="shared" si="42"/>
        <v>0</v>
      </c>
      <c r="CS90" s="9">
        <f t="shared" si="43"/>
        <v>0</v>
      </c>
      <c r="CT90" s="9">
        <f t="shared" si="44"/>
        <v>0</v>
      </c>
      <c r="CU90" s="9">
        <f t="shared" si="45"/>
        <v>0</v>
      </c>
      <c r="CV90" s="9">
        <f t="shared" si="46"/>
        <v>0</v>
      </c>
      <c r="CW90" s="9">
        <f t="shared" si="47"/>
        <v>0</v>
      </c>
      <c r="CX90" s="14">
        <f t="shared" si="48"/>
        <v>0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19</v>
      </c>
      <c r="CQ91" s="10">
        <f t="shared" si="49"/>
        <v>9</v>
      </c>
      <c r="CR91" s="10">
        <f t="shared" si="49"/>
        <v>10</v>
      </c>
      <c r="CS91" s="10">
        <f t="shared" si="49"/>
        <v>122</v>
      </c>
      <c r="CT91" s="10">
        <f t="shared" si="49"/>
        <v>37.4</v>
      </c>
      <c r="CU91" s="10">
        <f t="shared" si="49"/>
        <v>20</v>
      </c>
      <c r="CV91" s="10">
        <f t="shared" si="49"/>
        <v>67</v>
      </c>
      <c r="CW91" s="10">
        <f t="shared" si="49"/>
        <v>42</v>
      </c>
      <c r="CX91" s="10">
        <f t="shared" si="49"/>
        <v>108.075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5</v>
      </c>
      <c r="D96" s="19">
        <v>5</v>
      </c>
    </row>
    <row r="97" spans="1:7" x14ac:dyDescent="0.3">
      <c r="A97" s="9">
        <v>2</v>
      </c>
      <c r="B97" s="19" t="s">
        <v>61</v>
      </c>
      <c r="C97" s="19">
        <v>4</v>
      </c>
      <c r="D97" s="19">
        <v>6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9</v>
      </c>
      <c r="G111" s="10">
        <f>SUM(D96:D110)</f>
        <v>11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303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304</v>
      </c>
      <c r="B8" s="19">
        <v>1</v>
      </c>
      <c r="C8" s="19">
        <v>5</v>
      </c>
      <c r="D8" s="19">
        <v>3</v>
      </c>
      <c r="E8" s="19">
        <v>1</v>
      </c>
      <c r="F8" s="19">
        <v>0</v>
      </c>
      <c r="G8" s="19">
        <v>0</v>
      </c>
      <c r="H8" s="19">
        <v>0</v>
      </c>
      <c r="I8" s="19">
        <v>0</v>
      </c>
      <c r="J8" s="19">
        <v>2</v>
      </c>
      <c r="K8" s="19">
        <v>0</v>
      </c>
      <c r="L8" s="19">
        <v>1</v>
      </c>
      <c r="M8" s="19">
        <v>0</v>
      </c>
      <c r="N8" s="19">
        <v>0</v>
      </c>
      <c r="O8" s="19">
        <v>0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5</v>
      </c>
      <c r="S8" s="9"/>
      <c r="T8" s="19">
        <v>4</v>
      </c>
      <c r="U8" s="19">
        <v>2</v>
      </c>
      <c r="V8" s="19">
        <v>0</v>
      </c>
      <c r="W8" s="19">
        <v>0</v>
      </c>
      <c r="X8" s="19">
        <v>0</v>
      </c>
      <c r="Y8" s="19">
        <v>0</v>
      </c>
      <c r="Z8" s="19">
        <v>1</v>
      </c>
      <c r="AA8" s="19">
        <v>1</v>
      </c>
      <c r="AB8" s="19">
        <v>0</v>
      </c>
      <c r="AC8" s="19">
        <v>0</v>
      </c>
      <c r="AD8" s="19">
        <v>1</v>
      </c>
      <c r="AE8" s="19">
        <v>1</v>
      </c>
      <c r="AF8" s="19">
        <v>0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305</v>
      </c>
      <c r="B9" s="19">
        <v>2</v>
      </c>
      <c r="C9" s="19">
        <v>5</v>
      </c>
      <c r="D9" s="19">
        <v>4</v>
      </c>
      <c r="E9" s="19">
        <v>4</v>
      </c>
      <c r="F9" s="19">
        <v>0</v>
      </c>
      <c r="G9" s="19">
        <v>1</v>
      </c>
      <c r="H9" s="19">
        <v>0</v>
      </c>
      <c r="I9" s="19">
        <v>0</v>
      </c>
      <c r="J9" s="19">
        <v>2</v>
      </c>
      <c r="K9" s="19">
        <v>0</v>
      </c>
      <c r="L9" s="19">
        <v>1</v>
      </c>
      <c r="M9" s="19">
        <v>1</v>
      </c>
      <c r="N9" s="19">
        <v>1</v>
      </c>
      <c r="O9" s="19">
        <v>0</v>
      </c>
      <c r="P9" s="19">
        <v>0</v>
      </c>
      <c r="Q9" s="9">
        <f t="shared" si="0"/>
        <v>6</v>
      </c>
      <c r="R9" s="9">
        <f t="shared" si="1"/>
        <v>7</v>
      </c>
      <c r="S9" s="9"/>
      <c r="T9" s="19">
        <v>5</v>
      </c>
      <c r="U9" s="19">
        <v>2</v>
      </c>
      <c r="V9" s="19">
        <v>3</v>
      </c>
      <c r="W9" s="19">
        <v>0</v>
      </c>
      <c r="X9" s="19">
        <v>0</v>
      </c>
      <c r="Y9" s="19">
        <v>0</v>
      </c>
      <c r="Z9" s="19">
        <v>1</v>
      </c>
      <c r="AA9" s="19">
        <v>2</v>
      </c>
      <c r="AB9" s="19">
        <v>2</v>
      </c>
      <c r="AC9" s="19">
        <v>1</v>
      </c>
      <c r="AD9" s="19">
        <v>1</v>
      </c>
      <c r="AE9" s="19">
        <v>1</v>
      </c>
      <c r="AF9" s="19">
        <v>0</v>
      </c>
      <c r="AG9" s="19">
        <v>0</v>
      </c>
      <c r="AH9" s="9">
        <f t="shared" si="2"/>
        <v>3</v>
      </c>
      <c r="AI9" s="9">
        <f t="shared" si="3"/>
        <v>9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306</v>
      </c>
      <c r="B10" s="19">
        <v>3</v>
      </c>
      <c r="C10" s="19">
        <v>5</v>
      </c>
      <c r="D10" s="19">
        <v>1</v>
      </c>
      <c r="E10" s="19">
        <v>5</v>
      </c>
      <c r="F10" s="19">
        <v>0</v>
      </c>
      <c r="G10" s="19">
        <v>0</v>
      </c>
      <c r="H10" s="19">
        <v>0</v>
      </c>
      <c r="I10" s="19">
        <v>4</v>
      </c>
      <c r="J10" s="19">
        <v>2</v>
      </c>
      <c r="K10" s="19">
        <v>0</v>
      </c>
      <c r="L10" s="19">
        <v>1</v>
      </c>
      <c r="M10" s="19">
        <v>0</v>
      </c>
      <c r="N10" s="19">
        <v>1</v>
      </c>
      <c r="O10" s="19">
        <v>0</v>
      </c>
      <c r="P10" s="19">
        <v>0</v>
      </c>
      <c r="Q10" s="9">
        <f t="shared" si="0"/>
        <v>5</v>
      </c>
      <c r="R10" s="9">
        <f t="shared" si="1"/>
        <v>6</v>
      </c>
      <c r="S10" s="9"/>
      <c r="T10" s="19">
        <v>4</v>
      </c>
      <c r="U10" s="19">
        <v>4</v>
      </c>
      <c r="V10" s="19">
        <v>1</v>
      </c>
      <c r="W10" s="19">
        <v>0</v>
      </c>
      <c r="X10" s="19">
        <v>0</v>
      </c>
      <c r="Y10" s="19">
        <v>0</v>
      </c>
      <c r="Z10" s="19">
        <v>0</v>
      </c>
      <c r="AA10" s="19">
        <v>2</v>
      </c>
      <c r="AB10" s="19">
        <v>2</v>
      </c>
      <c r="AC10" s="19">
        <v>0</v>
      </c>
      <c r="AD10" s="19">
        <v>0</v>
      </c>
      <c r="AE10" s="19">
        <v>0</v>
      </c>
      <c r="AF10" s="19">
        <v>1</v>
      </c>
      <c r="AG10" s="19">
        <v>0</v>
      </c>
      <c r="AH10" s="9">
        <f t="shared" si="2"/>
        <v>1</v>
      </c>
      <c r="AI10" s="9">
        <f t="shared" si="3"/>
        <v>7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307</v>
      </c>
      <c r="B11" s="19">
        <v>4</v>
      </c>
      <c r="C11" s="19">
        <v>5</v>
      </c>
      <c r="D11" s="19">
        <v>1</v>
      </c>
      <c r="E11" s="19">
        <v>3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1</v>
      </c>
      <c r="M11" s="19">
        <v>0</v>
      </c>
      <c r="N11" s="19">
        <v>0</v>
      </c>
      <c r="O11" s="19">
        <v>1</v>
      </c>
      <c r="P11" s="19">
        <v>0</v>
      </c>
      <c r="Q11" s="9">
        <f t="shared" si="0"/>
        <v>3</v>
      </c>
      <c r="R11" s="9">
        <f t="shared" si="1"/>
        <v>6</v>
      </c>
      <c r="S11" s="9"/>
      <c r="T11" s="19">
        <v>3</v>
      </c>
      <c r="U11" s="19">
        <v>3</v>
      </c>
      <c r="V11" s="19">
        <v>1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1</v>
      </c>
      <c r="AC11" s="19">
        <v>0</v>
      </c>
      <c r="AD11" s="19">
        <v>1</v>
      </c>
      <c r="AE11" s="19">
        <v>0</v>
      </c>
      <c r="AF11" s="19">
        <v>0</v>
      </c>
      <c r="AG11" s="19">
        <v>0</v>
      </c>
      <c r="AH11" s="9">
        <f t="shared" si="2"/>
        <v>1</v>
      </c>
      <c r="AI11" s="9">
        <f t="shared" si="3"/>
        <v>5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308</v>
      </c>
      <c r="B12" s="19">
        <v>5</v>
      </c>
      <c r="C12" s="19">
        <v>5</v>
      </c>
      <c r="D12" s="19">
        <v>3</v>
      </c>
      <c r="E12" s="19">
        <v>3</v>
      </c>
      <c r="F12" s="19">
        <v>0</v>
      </c>
      <c r="G12" s="19">
        <v>0</v>
      </c>
      <c r="H12" s="19">
        <v>0</v>
      </c>
      <c r="I12" s="19">
        <v>1</v>
      </c>
      <c r="J12" s="19">
        <v>2</v>
      </c>
      <c r="K12" s="19">
        <v>1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9">
        <f t="shared" si="0"/>
        <v>3</v>
      </c>
      <c r="R12" s="9">
        <f t="shared" si="1"/>
        <v>6</v>
      </c>
      <c r="S12" s="9"/>
      <c r="T12" s="19">
        <v>4</v>
      </c>
      <c r="U12" s="19">
        <v>0</v>
      </c>
      <c r="V12" s="19">
        <v>4</v>
      </c>
      <c r="W12" s="19">
        <v>1</v>
      </c>
      <c r="X12" s="19">
        <v>0</v>
      </c>
      <c r="Y12" s="19">
        <v>0</v>
      </c>
      <c r="Z12" s="19">
        <v>1</v>
      </c>
      <c r="AA12" s="19">
        <v>2</v>
      </c>
      <c r="AB12" s="19">
        <v>2</v>
      </c>
      <c r="AC12" s="19">
        <v>1</v>
      </c>
      <c r="AD12" s="19">
        <v>1</v>
      </c>
      <c r="AE12" s="19">
        <v>1</v>
      </c>
      <c r="AF12" s="19">
        <v>0</v>
      </c>
      <c r="AG12" s="19">
        <v>0</v>
      </c>
      <c r="AH12" s="9">
        <f t="shared" si="2"/>
        <v>5</v>
      </c>
      <c r="AI12" s="9">
        <f t="shared" si="3"/>
        <v>8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309</v>
      </c>
      <c r="B13" s="19">
        <v>6</v>
      </c>
      <c r="C13" s="19">
        <v>3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1</v>
      </c>
      <c r="K13" s="19">
        <v>0</v>
      </c>
      <c r="L13" s="19">
        <v>1</v>
      </c>
      <c r="M13" s="19">
        <v>0</v>
      </c>
      <c r="N13" s="19">
        <v>0</v>
      </c>
      <c r="O13" s="19">
        <v>0</v>
      </c>
      <c r="P13" s="19">
        <v>0</v>
      </c>
      <c r="Q13" s="9">
        <f t="shared" si="0"/>
        <v>0</v>
      </c>
      <c r="R13" s="9">
        <f t="shared" si="1"/>
        <v>3</v>
      </c>
      <c r="S13" s="9"/>
      <c r="T13" s="19">
        <v>4</v>
      </c>
      <c r="U13" s="19">
        <v>0</v>
      </c>
      <c r="V13" s="19">
        <v>2</v>
      </c>
      <c r="W13" s="19">
        <v>0</v>
      </c>
      <c r="X13" s="19">
        <v>0</v>
      </c>
      <c r="Y13" s="19">
        <v>0</v>
      </c>
      <c r="Z13" s="19">
        <v>3</v>
      </c>
      <c r="AA13" s="19">
        <v>0</v>
      </c>
      <c r="AB13" s="19">
        <v>1</v>
      </c>
      <c r="AC13" s="19">
        <v>1</v>
      </c>
      <c r="AD13" s="19">
        <v>1</v>
      </c>
      <c r="AE13" s="19">
        <v>1</v>
      </c>
      <c r="AF13" s="19">
        <v>1</v>
      </c>
      <c r="AG13" s="19">
        <v>0</v>
      </c>
      <c r="AH13" s="9">
        <f t="shared" si="2"/>
        <v>2</v>
      </c>
      <c r="AI13" s="9">
        <f t="shared" si="3"/>
        <v>8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310</v>
      </c>
      <c r="B14" s="19">
        <v>7</v>
      </c>
      <c r="C14" s="19">
        <v>3</v>
      </c>
      <c r="D14" s="19">
        <v>2</v>
      </c>
      <c r="E14" s="19">
        <v>2</v>
      </c>
      <c r="F14" s="19">
        <v>0</v>
      </c>
      <c r="G14" s="19">
        <v>0</v>
      </c>
      <c r="H14" s="19">
        <v>0</v>
      </c>
      <c r="I14" s="19">
        <v>1</v>
      </c>
      <c r="J14" s="19">
        <v>0</v>
      </c>
      <c r="K14" s="19">
        <v>1</v>
      </c>
      <c r="L14" s="19">
        <v>0</v>
      </c>
      <c r="M14" s="19">
        <v>1</v>
      </c>
      <c r="N14" s="19">
        <v>0</v>
      </c>
      <c r="O14" s="19">
        <v>1</v>
      </c>
      <c r="P14" s="19">
        <v>0</v>
      </c>
      <c r="Q14" s="9">
        <f t="shared" si="0"/>
        <v>2</v>
      </c>
      <c r="R14" s="9">
        <f t="shared" si="1"/>
        <v>6</v>
      </c>
      <c r="S14" s="9"/>
      <c r="T14" s="19">
        <v>5</v>
      </c>
      <c r="U14" s="19">
        <v>5</v>
      </c>
      <c r="V14" s="19">
        <v>2</v>
      </c>
      <c r="W14" s="19">
        <v>0</v>
      </c>
      <c r="X14" s="19">
        <v>0</v>
      </c>
      <c r="Y14" s="19">
        <v>0</v>
      </c>
      <c r="Z14" s="19">
        <v>2</v>
      </c>
      <c r="AA14" s="19">
        <v>1</v>
      </c>
      <c r="AB14" s="19">
        <v>0</v>
      </c>
      <c r="AC14" s="19">
        <v>1</v>
      </c>
      <c r="AD14" s="19">
        <v>0</v>
      </c>
      <c r="AE14" s="19">
        <v>0</v>
      </c>
      <c r="AF14" s="19">
        <v>0</v>
      </c>
      <c r="AG14" s="19">
        <v>0</v>
      </c>
      <c r="AH14" s="9">
        <f t="shared" si="2"/>
        <v>2</v>
      </c>
      <c r="AI14" s="9">
        <f t="shared" si="3"/>
        <v>5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311</v>
      </c>
      <c r="B15" s="19">
        <v>8</v>
      </c>
      <c r="C15" s="19">
        <v>2</v>
      </c>
      <c r="D15" s="19">
        <v>2</v>
      </c>
      <c r="E15" s="19">
        <v>1</v>
      </c>
      <c r="F15" s="19">
        <v>0</v>
      </c>
      <c r="G15" s="19">
        <v>0</v>
      </c>
      <c r="H15" s="19">
        <v>0</v>
      </c>
      <c r="I15" s="19">
        <v>2</v>
      </c>
      <c r="J15" s="19">
        <v>2</v>
      </c>
      <c r="K15" s="19">
        <v>2</v>
      </c>
      <c r="L15" s="19">
        <v>0</v>
      </c>
      <c r="M15" s="19">
        <v>1</v>
      </c>
      <c r="N15" s="19">
        <v>0</v>
      </c>
      <c r="O15" s="19">
        <v>1</v>
      </c>
      <c r="P15" s="19">
        <v>0</v>
      </c>
      <c r="Q15" s="9">
        <f t="shared" si="0"/>
        <v>1</v>
      </c>
      <c r="R15" s="9">
        <f t="shared" si="1"/>
        <v>6</v>
      </c>
      <c r="S15" s="9"/>
      <c r="T15" s="19">
        <v>3</v>
      </c>
      <c r="U15" s="19">
        <v>2</v>
      </c>
      <c r="V15" s="19">
        <v>3</v>
      </c>
      <c r="W15" s="19">
        <v>0</v>
      </c>
      <c r="X15" s="19">
        <v>0</v>
      </c>
      <c r="Y15" s="19">
        <v>0</v>
      </c>
      <c r="Z15" s="19">
        <v>4</v>
      </c>
      <c r="AA15" s="19">
        <v>2</v>
      </c>
      <c r="AB15" s="19">
        <v>0</v>
      </c>
      <c r="AC15" s="19">
        <v>1</v>
      </c>
      <c r="AD15" s="19">
        <v>1</v>
      </c>
      <c r="AE15" s="19">
        <v>0</v>
      </c>
      <c r="AF15" s="19">
        <v>1</v>
      </c>
      <c r="AG15" s="19">
        <v>0</v>
      </c>
      <c r="AH15" s="9">
        <f t="shared" si="2"/>
        <v>3</v>
      </c>
      <c r="AI15" s="9">
        <f t="shared" si="3"/>
        <v>5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312</v>
      </c>
      <c r="B16" s="19">
        <v>9</v>
      </c>
      <c r="C16" s="19">
        <v>2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1</v>
      </c>
      <c r="J16" s="19">
        <v>0</v>
      </c>
      <c r="K16" s="19">
        <v>2</v>
      </c>
      <c r="L16" s="19">
        <v>0</v>
      </c>
      <c r="M16" s="19">
        <v>0</v>
      </c>
      <c r="N16" s="19">
        <v>1</v>
      </c>
      <c r="O16" s="19">
        <v>0</v>
      </c>
      <c r="P16" s="19">
        <v>0</v>
      </c>
      <c r="Q16" s="9">
        <f t="shared" si="0"/>
        <v>0</v>
      </c>
      <c r="R16" s="9">
        <f t="shared" si="1"/>
        <v>5</v>
      </c>
      <c r="S16" s="9"/>
      <c r="T16" s="19">
        <v>3</v>
      </c>
      <c r="U16" s="19">
        <v>2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2</v>
      </c>
      <c r="AB16" s="19">
        <v>2</v>
      </c>
      <c r="AC16" s="19">
        <v>1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0</v>
      </c>
      <c r="AI16" s="9">
        <f t="shared" si="3"/>
        <v>5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313</v>
      </c>
      <c r="B17" s="19">
        <v>10</v>
      </c>
      <c r="C17" s="19">
        <v>5</v>
      </c>
      <c r="D17" s="19">
        <v>4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1</v>
      </c>
      <c r="M17" s="19">
        <v>0</v>
      </c>
      <c r="N17" s="19">
        <v>0</v>
      </c>
      <c r="O17" s="19">
        <v>0</v>
      </c>
      <c r="P17" s="19">
        <v>0</v>
      </c>
      <c r="Q17" s="9">
        <f t="shared" si="0"/>
        <v>0</v>
      </c>
      <c r="R17" s="9">
        <f t="shared" si="1"/>
        <v>5</v>
      </c>
      <c r="S17" s="9"/>
      <c r="T17" s="19">
        <v>4</v>
      </c>
      <c r="U17" s="19">
        <v>1</v>
      </c>
      <c r="V17" s="19">
        <v>2</v>
      </c>
      <c r="W17" s="19">
        <v>0</v>
      </c>
      <c r="X17" s="19">
        <v>0</v>
      </c>
      <c r="Y17" s="19">
        <v>0</v>
      </c>
      <c r="Z17" s="19">
        <v>1</v>
      </c>
      <c r="AA17" s="19">
        <v>0</v>
      </c>
      <c r="AB17" s="19">
        <v>0</v>
      </c>
      <c r="AC17" s="19">
        <v>1</v>
      </c>
      <c r="AD17" s="19">
        <v>0</v>
      </c>
      <c r="AE17" s="19">
        <v>0</v>
      </c>
      <c r="AF17" s="19">
        <v>0</v>
      </c>
      <c r="AG17" s="19">
        <v>0</v>
      </c>
      <c r="AH17" s="9">
        <f t="shared" si="2"/>
        <v>2</v>
      </c>
      <c r="AI17" s="9">
        <f t="shared" si="3"/>
        <v>4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314</v>
      </c>
      <c r="B18" s="19">
        <v>11</v>
      </c>
      <c r="C18" s="19">
        <v>5</v>
      </c>
      <c r="D18" s="19">
        <v>1</v>
      </c>
      <c r="E18" s="19">
        <v>5</v>
      </c>
      <c r="F18" s="19">
        <v>0</v>
      </c>
      <c r="G18" s="19">
        <v>0</v>
      </c>
      <c r="H18" s="19">
        <v>0</v>
      </c>
      <c r="I18" s="19">
        <v>5</v>
      </c>
      <c r="J18" s="19">
        <v>2</v>
      </c>
      <c r="K18" s="19">
        <v>2</v>
      </c>
      <c r="L18" s="19">
        <v>1</v>
      </c>
      <c r="M18" s="19">
        <v>1</v>
      </c>
      <c r="N18" s="19">
        <v>0</v>
      </c>
      <c r="O18" s="19">
        <v>0</v>
      </c>
      <c r="P18" s="19">
        <v>0</v>
      </c>
      <c r="Q18" s="9">
        <f t="shared" si="0"/>
        <v>5</v>
      </c>
      <c r="R18" s="9">
        <f t="shared" si="1"/>
        <v>8</v>
      </c>
      <c r="S18" s="9"/>
      <c r="T18" s="19">
        <v>2</v>
      </c>
      <c r="U18" s="19">
        <v>1</v>
      </c>
      <c r="V18" s="19">
        <v>1</v>
      </c>
      <c r="W18" s="19">
        <v>0</v>
      </c>
      <c r="X18" s="19">
        <v>1</v>
      </c>
      <c r="Y18" s="19">
        <v>0</v>
      </c>
      <c r="Z18" s="19">
        <v>2</v>
      </c>
      <c r="AA18" s="19">
        <v>1</v>
      </c>
      <c r="AB18" s="19">
        <v>1</v>
      </c>
      <c r="AC18" s="19">
        <v>0</v>
      </c>
      <c r="AD18" s="19">
        <v>1</v>
      </c>
      <c r="AE18" s="19">
        <v>0</v>
      </c>
      <c r="AF18" s="19">
        <v>0</v>
      </c>
      <c r="AG18" s="19">
        <v>0</v>
      </c>
      <c r="AH18" s="9">
        <f t="shared" si="2"/>
        <v>3</v>
      </c>
      <c r="AI18" s="9">
        <f t="shared" si="3"/>
        <v>4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315</v>
      </c>
      <c r="B19" s="19">
        <v>12</v>
      </c>
      <c r="C19" s="19">
        <v>3</v>
      </c>
      <c r="D19" s="19">
        <v>1</v>
      </c>
      <c r="E19" s="19">
        <v>1</v>
      </c>
      <c r="F19" s="19">
        <v>0</v>
      </c>
      <c r="G19" s="19">
        <v>0</v>
      </c>
      <c r="H19" s="19">
        <v>0</v>
      </c>
      <c r="I19" s="19">
        <v>0</v>
      </c>
      <c r="J19" s="19">
        <v>2</v>
      </c>
      <c r="K19" s="19">
        <v>2</v>
      </c>
      <c r="L19" s="19">
        <v>1</v>
      </c>
      <c r="M19" s="19">
        <v>1</v>
      </c>
      <c r="N19" s="19">
        <v>0</v>
      </c>
      <c r="O19" s="19">
        <v>0</v>
      </c>
      <c r="P19" s="19">
        <v>0</v>
      </c>
      <c r="Q19" s="9">
        <f t="shared" si="0"/>
        <v>1</v>
      </c>
      <c r="R19" s="9">
        <f t="shared" si="1"/>
        <v>6</v>
      </c>
      <c r="S19" s="9"/>
      <c r="T19" s="19">
        <v>2</v>
      </c>
      <c r="U19" s="19">
        <v>1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1</v>
      </c>
      <c r="AB19" s="19">
        <v>0</v>
      </c>
      <c r="AC19" s="19">
        <v>0</v>
      </c>
      <c r="AD19" s="19">
        <v>0</v>
      </c>
      <c r="AE19" s="19">
        <v>1</v>
      </c>
      <c r="AF19" s="19">
        <v>0</v>
      </c>
      <c r="AG19" s="19">
        <v>0</v>
      </c>
      <c r="AH19" s="9">
        <f t="shared" si="2"/>
        <v>0</v>
      </c>
      <c r="AI19" s="9">
        <f t="shared" si="3"/>
        <v>3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316</v>
      </c>
      <c r="B20" s="19">
        <v>13</v>
      </c>
      <c r="C20" s="19">
        <v>3</v>
      </c>
      <c r="D20" s="19">
        <v>3</v>
      </c>
      <c r="E20" s="19">
        <v>3</v>
      </c>
      <c r="F20" s="19">
        <v>0</v>
      </c>
      <c r="G20" s="19">
        <v>0</v>
      </c>
      <c r="H20" s="19">
        <v>0</v>
      </c>
      <c r="I20" s="19">
        <v>1</v>
      </c>
      <c r="J20" s="19">
        <v>0</v>
      </c>
      <c r="K20" s="19">
        <v>0</v>
      </c>
      <c r="L20" s="19">
        <v>0</v>
      </c>
      <c r="M20" s="19">
        <v>1</v>
      </c>
      <c r="N20" s="19">
        <v>0</v>
      </c>
      <c r="O20" s="19">
        <v>1</v>
      </c>
      <c r="P20" s="19">
        <v>0</v>
      </c>
      <c r="Q20" s="9">
        <f t="shared" si="0"/>
        <v>3</v>
      </c>
      <c r="R20" s="9">
        <f t="shared" si="1"/>
        <v>5</v>
      </c>
      <c r="S20" s="9"/>
      <c r="T20" s="19">
        <v>3</v>
      </c>
      <c r="U20" s="19">
        <v>2</v>
      </c>
      <c r="V20" s="19">
        <v>0</v>
      </c>
      <c r="W20" s="19">
        <v>0</v>
      </c>
      <c r="X20" s="19">
        <v>0</v>
      </c>
      <c r="Y20" s="19">
        <v>0</v>
      </c>
      <c r="Z20" s="19">
        <v>1</v>
      </c>
      <c r="AA20" s="19">
        <v>2</v>
      </c>
      <c r="AB20" s="19">
        <v>2</v>
      </c>
      <c r="AC20" s="19">
        <v>0</v>
      </c>
      <c r="AD20" s="19">
        <v>1</v>
      </c>
      <c r="AE20" s="19">
        <v>0</v>
      </c>
      <c r="AF20" s="19">
        <v>0</v>
      </c>
      <c r="AG20" s="19">
        <v>0</v>
      </c>
      <c r="AH20" s="9">
        <f t="shared" si="2"/>
        <v>0</v>
      </c>
      <c r="AI20" s="9">
        <f t="shared" si="3"/>
        <v>6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317</v>
      </c>
      <c r="B21" s="19">
        <v>14</v>
      </c>
      <c r="C21" s="19">
        <v>4</v>
      </c>
      <c r="D21" s="19">
        <v>2</v>
      </c>
      <c r="E21" s="19">
        <v>3</v>
      </c>
      <c r="F21" s="19">
        <v>1</v>
      </c>
      <c r="G21" s="19">
        <v>0</v>
      </c>
      <c r="H21" s="19">
        <v>0</v>
      </c>
      <c r="I21" s="19">
        <v>2</v>
      </c>
      <c r="J21" s="19">
        <v>0</v>
      </c>
      <c r="K21" s="19">
        <v>2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9">
        <f t="shared" si="0"/>
        <v>4</v>
      </c>
      <c r="R21" s="9">
        <f t="shared" si="1"/>
        <v>6</v>
      </c>
      <c r="S21" s="9"/>
      <c r="T21" s="19">
        <v>4</v>
      </c>
      <c r="U21" s="19">
        <v>4</v>
      </c>
      <c r="V21" s="19">
        <v>3</v>
      </c>
      <c r="W21" s="19">
        <v>0</v>
      </c>
      <c r="X21" s="19">
        <v>0</v>
      </c>
      <c r="Y21" s="19">
        <v>0</v>
      </c>
      <c r="Z21" s="19">
        <v>1</v>
      </c>
      <c r="AA21" s="19">
        <v>1</v>
      </c>
      <c r="AB21" s="19">
        <v>1</v>
      </c>
      <c r="AC21" s="19">
        <v>1</v>
      </c>
      <c r="AD21" s="19">
        <v>0</v>
      </c>
      <c r="AE21" s="19">
        <v>1</v>
      </c>
      <c r="AF21" s="19">
        <v>0</v>
      </c>
      <c r="AG21" s="19">
        <v>0</v>
      </c>
      <c r="AH21" s="9">
        <f t="shared" si="2"/>
        <v>3</v>
      </c>
      <c r="AI21" s="9">
        <f t="shared" si="3"/>
        <v>6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318</v>
      </c>
      <c r="B22" s="19">
        <v>15</v>
      </c>
      <c r="C22" s="19">
        <v>3</v>
      </c>
      <c r="D22" s="19">
        <v>1</v>
      </c>
      <c r="E22" s="19">
        <v>0</v>
      </c>
      <c r="F22" s="19">
        <v>0</v>
      </c>
      <c r="G22" s="19">
        <v>0</v>
      </c>
      <c r="H22" s="19">
        <v>0</v>
      </c>
      <c r="I22" s="19">
        <v>1</v>
      </c>
      <c r="J22" s="19">
        <v>2</v>
      </c>
      <c r="K22" s="19">
        <v>0</v>
      </c>
      <c r="L22" s="19">
        <v>0</v>
      </c>
      <c r="M22" s="19">
        <v>1</v>
      </c>
      <c r="N22" s="19">
        <v>1</v>
      </c>
      <c r="O22" s="19">
        <v>1</v>
      </c>
      <c r="P22" s="19">
        <v>0</v>
      </c>
      <c r="Q22" s="9">
        <f t="shared" si="0"/>
        <v>0</v>
      </c>
      <c r="R22" s="9">
        <f t="shared" si="1"/>
        <v>6</v>
      </c>
      <c r="S22" s="9"/>
      <c r="T22" s="19">
        <v>5</v>
      </c>
      <c r="U22" s="19">
        <v>3</v>
      </c>
      <c r="V22" s="19">
        <v>2</v>
      </c>
      <c r="W22" s="19">
        <v>0</v>
      </c>
      <c r="X22" s="19">
        <v>0</v>
      </c>
      <c r="Y22" s="19">
        <v>0</v>
      </c>
      <c r="Z22" s="19">
        <v>1</v>
      </c>
      <c r="AA22" s="19">
        <v>0</v>
      </c>
      <c r="AB22" s="19">
        <v>0</v>
      </c>
      <c r="AC22" s="19">
        <v>0</v>
      </c>
      <c r="AD22" s="19">
        <v>1</v>
      </c>
      <c r="AE22" s="19">
        <v>0</v>
      </c>
      <c r="AF22" s="19">
        <v>0</v>
      </c>
      <c r="AG22" s="19">
        <v>0</v>
      </c>
      <c r="AH22" s="9">
        <f t="shared" si="2"/>
        <v>2</v>
      </c>
      <c r="AI22" s="9">
        <f t="shared" si="3"/>
        <v>6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319</v>
      </c>
      <c r="B23" s="19">
        <v>16</v>
      </c>
      <c r="C23" s="19">
        <v>2</v>
      </c>
      <c r="D23" s="19">
        <v>1</v>
      </c>
      <c r="E23" s="19">
        <v>2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1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2</v>
      </c>
      <c r="R23" s="9">
        <f t="shared" si="1"/>
        <v>3</v>
      </c>
      <c r="S23" s="9"/>
      <c r="T23" s="19">
        <v>5</v>
      </c>
      <c r="U23" s="19">
        <v>3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1</v>
      </c>
      <c r="AB23" s="19">
        <v>1</v>
      </c>
      <c r="AC23" s="19">
        <v>1</v>
      </c>
      <c r="AD23" s="19">
        <v>0</v>
      </c>
      <c r="AE23" s="19">
        <v>1</v>
      </c>
      <c r="AF23" s="19">
        <v>1</v>
      </c>
      <c r="AG23" s="19">
        <v>0</v>
      </c>
      <c r="AH23" s="9">
        <f t="shared" si="2"/>
        <v>0</v>
      </c>
      <c r="AI23" s="9">
        <f t="shared" si="3"/>
        <v>8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320</v>
      </c>
      <c r="B24" s="19">
        <v>17</v>
      </c>
      <c r="C24" s="19">
        <v>2</v>
      </c>
      <c r="D24" s="19">
        <v>1</v>
      </c>
      <c r="E24" s="19">
        <v>2</v>
      </c>
      <c r="F24" s="19">
        <v>0</v>
      </c>
      <c r="G24" s="19">
        <v>0</v>
      </c>
      <c r="H24" s="19">
        <v>0</v>
      </c>
      <c r="I24" s="19">
        <v>0</v>
      </c>
      <c r="J24" s="19">
        <v>1</v>
      </c>
      <c r="K24" s="19">
        <v>0</v>
      </c>
      <c r="L24" s="19">
        <v>1</v>
      </c>
      <c r="M24" s="19">
        <v>1</v>
      </c>
      <c r="N24" s="19">
        <v>1</v>
      </c>
      <c r="O24" s="19">
        <v>1</v>
      </c>
      <c r="P24" s="19">
        <v>0</v>
      </c>
      <c r="Q24" s="9">
        <f t="shared" si="0"/>
        <v>2</v>
      </c>
      <c r="R24" s="9">
        <f t="shared" si="1"/>
        <v>5</v>
      </c>
      <c r="S24" s="9"/>
      <c r="T24" s="19">
        <v>3</v>
      </c>
      <c r="U24" s="19">
        <v>3</v>
      </c>
      <c r="V24" s="19">
        <v>1</v>
      </c>
      <c r="W24" s="19">
        <v>0</v>
      </c>
      <c r="X24" s="19">
        <v>0</v>
      </c>
      <c r="Y24" s="19">
        <v>0</v>
      </c>
      <c r="Z24" s="19">
        <v>1</v>
      </c>
      <c r="AA24" s="19">
        <v>2</v>
      </c>
      <c r="AB24" s="19">
        <v>0</v>
      </c>
      <c r="AC24" s="19">
        <v>1</v>
      </c>
      <c r="AD24" s="19">
        <v>0</v>
      </c>
      <c r="AE24" s="19">
        <v>1</v>
      </c>
      <c r="AF24" s="19">
        <v>1</v>
      </c>
      <c r="AG24" s="19">
        <v>0</v>
      </c>
      <c r="AH24" s="9">
        <f t="shared" si="2"/>
        <v>1</v>
      </c>
      <c r="AI24" s="9">
        <f t="shared" si="3"/>
        <v>5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321</v>
      </c>
      <c r="B25" s="19">
        <v>18</v>
      </c>
      <c r="C25" s="19">
        <v>5</v>
      </c>
      <c r="D25" s="19">
        <v>0</v>
      </c>
      <c r="E25" s="19">
        <v>5</v>
      </c>
      <c r="F25" s="19">
        <v>0</v>
      </c>
      <c r="G25" s="19">
        <v>0</v>
      </c>
      <c r="H25" s="19">
        <v>0</v>
      </c>
      <c r="I25" s="19">
        <v>4</v>
      </c>
      <c r="J25" s="19">
        <v>1</v>
      </c>
      <c r="K25" s="19">
        <v>2</v>
      </c>
      <c r="L25" s="19">
        <v>1</v>
      </c>
      <c r="M25" s="19">
        <v>0</v>
      </c>
      <c r="N25" s="19">
        <v>0</v>
      </c>
      <c r="O25" s="19">
        <v>0</v>
      </c>
      <c r="P25" s="19">
        <v>0</v>
      </c>
      <c r="Q25" s="9">
        <f t="shared" si="0"/>
        <v>5</v>
      </c>
      <c r="R25" s="9">
        <f t="shared" si="1"/>
        <v>7</v>
      </c>
      <c r="S25" s="9"/>
      <c r="T25" s="19">
        <v>4</v>
      </c>
      <c r="U25" s="19">
        <v>2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1</v>
      </c>
      <c r="AB25" s="19">
        <v>0</v>
      </c>
      <c r="AC25" s="19">
        <v>0</v>
      </c>
      <c r="AD25" s="19">
        <v>1</v>
      </c>
      <c r="AE25" s="19">
        <v>1</v>
      </c>
      <c r="AF25" s="19">
        <v>0</v>
      </c>
      <c r="AG25" s="19">
        <v>0</v>
      </c>
      <c r="AH25" s="9">
        <f t="shared" si="2"/>
        <v>0</v>
      </c>
      <c r="AI25" s="9">
        <f t="shared" si="3"/>
        <v>6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322</v>
      </c>
      <c r="B26" s="19">
        <v>19</v>
      </c>
      <c r="C26" s="19">
        <v>5</v>
      </c>
      <c r="D26" s="19">
        <v>3</v>
      </c>
      <c r="E26" s="19">
        <v>2</v>
      </c>
      <c r="F26" s="19">
        <v>1</v>
      </c>
      <c r="G26" s="19">
        <v>0</v>
      </c>
      <c r="H26" s="19">
        <v>0</v>
      </c>
      <c r="I26" s="19">
        <v>1</v>
      </c>
      <c r="J26" s="19">
        <v>1</v>
      </c>
      <c r="K26" s="19">
        <v>1</v>
      </c>
      <c r="L26" s="19">
        <v>1</v>
      </c>
      <c r="M26" s="19">
        <v>1</v>
      </c>
      <c r="N26" s="19">
        <v>0</v>
      </c>
      <c r="O26" s="19">
        <v>0</v>
      </c>
      <c r="P26" s="19">
        <v>0</v>
      </c>
      <c r="Q26" s="9">
        <f t="shared" si="0"/>
        <v>3</v>
      </c>
      <c r="R26" s="9">
        <f t="shared" si="1"/>
        <v>7</v>
      </c>
      <c r="S26" s="9"/>
      <c r="T26" s="19">
        <v>3</v>
      </c>
      <c r="U26" s="19">
        <v>2</v>
      </c>
      <c r="V26" s="19">
        <v>1</v>
      </c>
      <c r="W26" s="19">
        <v>0</v>
      </c>
      <c r="X26" s="19">
        <v>0</v>
      </c>
      <c r="Y26" s="19">
        <v>0</v>
      </c>
      <c r="Z26" s="19">
        <v>0</v>
      </c>
      <c r="AA26" s="19">
        <v>2</v>
      </c>
      <c r="AB26" s="19">
        <v>1</v>
      </c>
      <c r="AC26" s="19">
        <v>0</v>
      </c>
      <c r="AD26" s="19">
        <v>0</v>
      </c>
      <c r="AE26" s="19">
        <v>1</v>
      </c>
      <c r="AF26" s="19">
        <v>1</v>
      </c>
      <c r="AG26" s="19">
        <v>0</v>
      </c>
      <c r="AH26" s="9">
        <f t="shared" si="2"/>
        <v>1</v>
      </c>
      <c r="AI26" s="9">
        <f t="shared" si="3"/>
        <v>6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323</v>
      </c>
      <c r="B27" s="19">
        <v>20</v>
      </c>
      <c r="C27" s="19">
        <v>2</v>
      </c>
      <c r="D27" s="19">
        <v>1</v>
      </c>
      <c r="E27" s="19">
        <v>1</v>
      </c>
      <c r="F27" s="19">
        <v>0</v>
      </c>
      <c r="G27" s="19">
        <v>0</v>
      </c>
      <c r="H27" s="19">
        <v>0</v>
      </c>
      <c r="I27" s="19">
        <v>1</v>
      </c>
      <c r="J27" s="19">
        <v>0</v>
      </c>
      <c r="K27" s="19">
        <v>1</v>
      </c>
      <c r="L27" s="19">
        <v>1</v>
      </c>
      <c r="M27" s="19">
        <v>1</v>
      </c>
      <c r="N27" s="19">
        <v>0</v>
      </c>
      <c r="O27" s="19">
        <v>1</v>
      </c>
      <c r="P27" s="19">
        <v>0</v>
      </c>
      <c r="Q27" s="9">
        <f t="shared" si="0"/>
        <v>1</v>
      </c>
      <c r="R27" s="9">
        <f t="shared" si="1"/>
        <v>5</v>
      </c>
      <c r="S27" s="9"/>
      <c r="T27" s="19">
        <v>5</v>
      </c>
      <c r="U27" s="19">
        <v>5</v>
      </c>
      <c r="V27" s="19">
        <v>5</v>
      </c>
      <c r="W27" s="19">
        <v>0</v>
      </c>
      <c r="X27" s="19">
        <v>0</v>
      </c>
      <c r="Y27" s="19">
        <v>0</v>
      </c>
      <c r="Z27" s="19">
        <v>5</v>
      </c>
      <c r="AA27" s="19">
        <v>2</v>
      </c>
      <c r="AB27" s="19">
        <v>0</v>
      </c>
      <c r="AC27" s="19">
        <v>1</v>
      </c>
      <c r="AD27" s="19">
        <v>0</v>
      </c>
      <c r="AE27" s="19">
        <v>1</v>
      </c>
      <c r="AF27" s="19">
        <v>1</v>
      </c>
      <c r="AG27" s="19">
        <v>0</v>
      </c>
      <c r="AH27" s="9">
        <f t="shared" si="2"/>
        <v>5</v>
      </c>
      <c r="AI27" s="9">
        <f t="shared" si="3"/>
        <v>7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324</v>
      </c>
      <c r="B28" s="19">
        <v>21</v>
      </c>
      <c r="C28" s="19">
        <v>2</v>
      </c>
      <c r="D28" s="19">
        <v>1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2</v>
      </c>
      <c r="K28" s="19">
        <v>2</v>
      </c>
      <c r="L28" s="19">
        <v>1</v>
      </c>
      <c r="M28" s="19">
        <v>0</v>
      </c>
      <c r="N28" s="19">
        <v>0</v>
      </c>
      <c r="O28" s="19">
        <v>0</v>
      </c>
      <c r="P28" s="19">
        <v>0</v>
      </c>
      <c r="Q28" s="9">
        <f t="shared" si="0"/>
        <v>0</v>
      </c>
      <c r="R28" s="9">
        <f t="shared" si="1"/>
        <v>4</v>
      </c>
      <c r="S28" s="9"/>
      <c r="T28" s="19">
        <v>5</v>
      </c>
      <c r="U28" s="19">
        <v>5</v>
      </c>
      <c r="V28" s="19">
        <v>5</v>
      </c>
      <c r="W28" s="19">
        <v>0</v>
      </c>
      <c r="X28" s="19">
        <v>0</v>
      </c>
      <c r="Y28" s="19">
        <v>0</v>
      </c>
      <c r="Z28" s="19">
        <v>2</v>
      </c>
      <c r="AA28" s="19">
        <v>1</v>
      </c>
      <c r="AB28" s="19">
        <v>1</v>
      </c>
      <c r="AC28" s="19">
        <v>0</v>
      </c>
      <c r="AD28" s="19">
        <v>0</v>
      </c>
      <c r="AE28" s="19">
        <v>1</v>
      </c>
      <c r="AF28" s="19">
        <v>0</v>
      </c>
      <c r="AG28" s="19">
        <v>0</v>
      </c>
      <c r="AH28" s="9">
        <f t="shared" si="2"/>
        <v>5</v>
      </c>
      <c r="AI28" s="9">
        <f t="shared" si="3"/>
        <v>7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325</v>
      </c>
      <c r="B29" s="19">
        <v>22</v>
      </c>
      <c r="C29" s="19">
        <v>2</v>
      </c>
      <c r="D29" s="19">
        <v>1</v>
      </c>
      <c r="E29" s="19">
        <v>0</v>
      </c>
      <c r="F29" s="19">
        <v>0</v>
      </c>
      <c r="G29" s="19">
        <v>0</v>
      </c>
      <c r="H29" s="19">
        <v>0</v>
      </c>
      <c r="I29" s="19">
        <v>1</v>
      </c>
      <c r="J29" s="19">
        <v>0</v>
      </c>
      <c r="K29" s="19">
        <v>1</v>
      </c>
      <c r="L29" s="19">
        <v>0</v>
      </c>
      <c r="M29" s="19">
        <v>1</v>
      </c>
      <c r="N29" s="19">
        <v>1</v>
      </c>
      <c r="O29" s="19">
        <v>1</v>
      </c>
      <c r="P29" s="19">
        <v>0</v>
      </c>
      <c r="Q29" s="9">
        <f t="shared" si="0"/>
        <v>0</v>
      </c>
      <c r="R29" s="9">
        <f t="shared" si="1"/>
        <v>6</v>
      </c>
      <c r="S29" s="9"/>
      <c r="T29" s="19">
        <v>2</v>
      </c>
      <c r="U29" s="19">
        <v>2</v>
      </c>
      <c r="V29" s="19">
        <v>2</v>
      </c>
      <c r="W29" s="19">
        <v>0</v>
      </c>
      <c r="X29" s="19">
        <v>0</v>
      </c>
      <c r="Y29" s="19">
        <v>0</v>
      </c>
      <c r="Z29" s="19">
        <v>1</v>
      </c>
      <c r="AA29" s="19">
        <v>1</v>
      </c>
      <c r="AB29" s="19">
        <v>2</v>
      </c>
      <c r="AC29" s="19">
        <v>1</v>
      </c>
      <c r="AD29" s="19">
        <v>1</v>
      </c>
      <c r="AE29" s="19">
        <v>0</v>
      </c>
      <c r="AF29" s="19">
        <v>0</v>
      </c>
      <c r="AG29" s="19">
        <v>0</v>
      </c>
      <c r="AH29" s="9">
        <f t="shared" si="2"/>
        <v>2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326</v>
      </c>
      <c r="B30" s="19">
        <v>23</v>
      </c>
      <c r="C30" s="19">
        <v>3</v>
      </c>
      <c r="D30" s="19">
        <v>1</v>
      </c>
      <c r="E30" s="19">
        <v>0</v>
      </c>
      <c r="F30" s="19">
        <v>0</v>
      </c>
      <c r="G30" s="19">
        <v>0</v>
      </c>
      <c r="H30" s="19">
        <v>0</v>
      </c>
      <c r="I30" s="19">
        <v>1</v>
      </c>
      <c r="J30" s="19">
        <v>0</v>
      </c>
      <c r="K30" s="19">
        <v>0</v>
      </c>
      <c r="L30" s="19">
        <v>1</v>
      </c>
      <c r="M30" s="19">
        <v>0</v>
      </c>
      <c r="N30" s="19">
        <v>1</v>
      </c>
      <c r="O30" s="19">
        <v>1</v>
      </c>
      <c r="P30" s="19">
        <v>0</v>
      </c>
      <c r="Q30" s="9">
        <f t="shared" si="0"/>
        <v>0</v>
      </c>
      <c r="R30" s="9">
        <f t="shared" si="1"/>
        <v>5</v>
      </c>
      <c r="S30" s="9"/>
      <c r="T30" s="19">
        <v>3</v>
      </c>
      <c r="U30" s="19">
        <v>1</v>
      </c>
      <c r="V30" s="19">
        <v>3</v>
      </c>
      <c r="W30" s="19">
        <v>0</v>
      </c>
      <c r="X30" s="19">
        <v>0</v>
      </c>
      <c r="Y30" s="19">
        <v>1</v>
      </c>
      <c r="Z30" s="19">
        <v>3</v>
      </c>
      <c r="AA30" s="19">
        <v>0</v>
      </c>
      <c r="AB30" s="19">
        <v>1</v>
      </c>
      <c r="AC30" s="19">
        <v>0</v>
      </c>
      <c r="AD30" s="19">
        <v>1</v>
      </c>
      <c r="AE30" s="19">
        <v>0</v>
      </c>
      <c r="AF30" s="19">
        <v>1</v>
      </c>
      <c r="AG30" s="19">
        <v>0</v>
      </c>
      <c r="AH30" s="9">
        <f t="shared" si="2"/>
        <v>6</v>
      </c>
      <c r="AI30" s="9">
        <f t="shared" si="3"/>
        <v>6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327</v>
      </c>
      <c r="B31" s="19">
        <v>24</v>
      </c>
      <c r="C31" s="19">
        <v>4</v>
      </c>
      <c r="D31" s="19">
        <v>3</v>
      </c>
      <c r="E31" s="19">
        <v>3</v>
      </c>
      <c r="F31" s="19">
        <v>0</v>
      </c>
      <c r="G31" s="19">
        <v>0</v>
      </c>
      <c r="H31" s="19">
        <v>0</v>
      </c>
      <c r="I31" s="19">
        <v>3</v>
      </c>
      <c r="J31" s="19">
        <v>2</v>
      </c>
      <c r="K31" s="19">
        <v>2</v>
      </c>
      <c r="L31" s="19">
        <v>1</v>
      </c>
      <c r="M31" s="19">
        <v>0</v>
      </c>
      <c r="N31" s="19">
        <v>0</v>
      </c>
      <c r="O31" s="19">
        <v>0</v>
      </c>
      <c r="P31" s="19">
        <v>0</v>
      </c>
      <c r="Q31" s="9">
        <f t="shared" si="0"/>
        <v>3</v>
      </c>
      <c r="R31" s="9">
        <f t="shared" si="1"/>
        <v>6</v>
      </c>
      <c r="S31" s="9"/>
      <c r="T31" s="19">
        <v>3</v>
      </c>
      <c r="U31" s="19">
        <v>3</v>
      </c>
      <c r="V31" s="19">
        <v>1</v>
      </c>
      <c r="W31" s="19">
        <v>0</v>
      </c>
      <c r="X31" s="19">
        <v>0</v>
      </c>
      <c r="Y31" s="19">
        <v>0</v>
      </c>
      <c r="Z31" s="19">
        <v>2</v>
      </c>
      <c r="AA31" s="19">
        <v>0</v>
      </c>
      <c r="AB31" s="19">
        <v>0</v>
      </c>
      <c r="AC31" s="19">
        <v>1</v>
      </c>
      <c r="AD31" s="19">
        <v>0</v>
      </c>
      <c r="AE31" s="19">
        <v>1</v>
      </c>
      <c r="AF31" s="19">
        <v>1</v>
      </c>
      <c r="AG31" s="19">
        <v>0</v>
      </c>
      <c r="AH31" s="9">
        <f t="shared" si="2"/>
        <v>1</v>
      </c>
      <c r="AI31" s="9">
        <f t="shared" si="3"/>
        <v>5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328</v>
      </c>
      <c r="B32" s="19">
        <v>25</v>
      </c>
      <c r="C32" s="19">
        <v>3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1</v>
      </c>
      <c r="J32" s="19">
        <v>0</v>
      </c>
      <c r="K32" s="19">
        <v>0</v>
      </c>
      <c r="L32" s="19">
        <v>1</v>
      </c>
      <c r="M32" s="19">
        <v>0</v>
      </c>
      <c r="N32" s="19">
        <v>1</v>
      </c>
      <c r="O32" s="19">
        <v>1</v>
      </c>
      <c r="P32" s="19">
        <v>0</v>
      </c>
      <c r="Q32" s="9">
        <f t="shared" si="0"/>
        <v>0</v>
      </c>
      <c r="R32" s="9">
        <f t="shared" si="1"/>
        <v>5</v>
      </c>
      <c r="S32" s="9"/>
      <c r="T32" s="19">
        <v>2</v>
      </c>
      <c r="U32" s="19">
        <v>1</v>
      </c>
      <c r="V32" s="19">
        <v>0</v>
      </c>
      <c r="W32" s="19">
        <v>0</v>
      </c>
      <c r="X32" s="19">
        <v>0</v>
      </c>
      <c r="Y32" s="19">
        <v>0</v>
      </c>
      <c r="Z32" s="19">
        <v>1</v>
      </c>
      <c r="AA32" s="19">
        <v>1</v>
      </c>
      <c r="AB32" s="19">
        <v>1</v>
      </c>
      <c r="AC32" s="19">
        <v>0</v>
      </c>
      <c r="AD32" s="19">
        <v>1</v>
      </c>
      <c r="AE32" s="19">
        <v>1</v>
      </c>
      <c r="AF32" s="19">
        <v>0</v>
      </c>
      <c r="AG32" s="19">
        <v>0</v>
      </c>
      <c r="AH32" s="9">
        <f t="shared" si="2"/>
        <v>0</v>
      </c>
      <c r="AI32" s="9">
        <f t="shared" si="3"/>
        <v>5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88</v>
      </c>
      <c r="D33" s="10">
        <f t="shared" si="4"/>
        <v>40</v>
      </c>
      <c r="E33" s="10">
        <f t="shared" si="4"/>
        <v>46</v>
      </c>
      <c r="F33" s="10">
        <f t="shared" si="4"/>
        <v>2</v>
      </c>
      <c r="G33" s="10">
        <f t="shared" si="4"/>
        <v>1</v>
      </c>
      <c r="H33" s="10">
        <f t="shared" si="4"/>
        <v>0</v>
      </c>
      <c r="I33" s="10">
        <f t="shared" si="4"/>
        <v>30</v>
      </c>
      <c r="J33" s="10">
        <f t="shared" si="4"/>
        <v>24</v>
      </c>
      <c r="K33" s="10">
        <f t="shared" si="4"/>
        <v>21</v>
      </c>
      <c r="L33" s="10">
        <f t="shared" si="4"/>
        <v>17</v>
      </c>
      <c r="M33" s="10">
        <f t="shared" si="4"/>
        <v>11</v>
      </c>
      <c r="N33" s="10">
        <f t="shared" si="4"/>
        <v>8</v>
      </c>
      <c r="O33" s="10">
        <f t="shared" si="4"/>
        <v>11</v>
      </c>
      <c r="P33" s="10">
        <f t="shared" si="4"/>
        <v>0</v>
      </c>
      <c r="Q33" s="10">
        <f t="shared" si="4"/>
        <v>50</v>
      </c>
      <c r="R33" s="10">
        <f t="shared" si="4"/>
        <v>139</v>
      </c>
      <c r="S33" s="10"/>
      <c r="T33" s="10">
        <f t="shared" ref="T33:AI33" si="5">SUM(T8:T32)</f>
        <v>90</v>
      </c>
      <c r="U33" s="10">
        <f t="shared" si="5"/>
        <v>59</v>
      </c>
      <c r="V33" s="10">
        <f t="shared" si="5"/>
        <v>42</v>
      </c>
      <c r="W33" s="10">
        <f t="shared" si="5"/>
        <v>1</v>
      </c>
      <c r="X33" s="10">
        <f t="shared" si="5"/>
        <v>1</v>
      </c>
      <c r="Y33" s="10">
        <f t="shared" si="5"/>
        <v>1</v>
      </c>
      <c r="Z33" s="10">
        <f t="shared" si="5"/>
        <v>33</v>
      </c>
      <c r="AA33" s="10">
        <f t="shared" si="5"/>
        <v>28</v>
      </c>
      <c r="AB33" s="10">
        <f t="shared" si="5"/>
        <v>21</v>
      </c>
      <c r="AC33" s="10">
        <f t="shared" si="5"/>
        <v>13</v>
      </c>
      <c r="AD33" s="10">
        <f t="shared" si="5"/>
        <v>13</v>
      </c>
      <c r="AE33" s="10">
        <f t="shared" si="5"/>
        <v>14</v>
      </c>
      <c r="AF33" s="10">
        <f t="shared" si="5"/>
        <v>9</v>
      </c>
      <c r="AG33" s="10">
        <f t="shared" si="5"/>
        <v>0</v>
      </c>
      <c r="AH33" s="10">
        <f t="shared" si="5"/>
        <v>48</v>
      </c>
      <c r="AI33" s="10">
        <f t="shared" si="5"/>
        <v>147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Samuel Flores</v>
      </c>
      <c r="B37" s="9">
        <f t="shared" si="19"/>
        <v>1</v>
      </c>
      <c r="C37" s="9">
        <f t="shared" ref="C37:C61" si="20">C8+T8+AK8+BB8+BS8+CJ8+DA8+DR8+EI8+EZ8+FQ8+GH8+GY8+HP8+IG8</f>
        <v>9</v>
      </c>
      <c r="D37" s="9">
        <f t="shared" ref="D37:D61" si="21">D8+U8+AL8+BC8+BT8+CK8+DB8+DS8+EJ8+FA8+FR8+GI8+GZ8+HQ8+IH8</f>
        <v>5</v>
      </c>
      <c r="E37" s="9">
        <f t="shared" ref="E37:E61" si="22">E8+V8+AM8+BD8+BU8+CL8+DC8+DT8+EK8+FB8+FS8+GJ8+HA8+HR8+II8</f>
        <v>1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1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0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0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1</v>
      </c>
      <c r="R37" s="9">
        <f t="shared" ref="R37:R61" si="35">R8+AI8+AZ8+BQ8+CH8+CY8+DP8+EG8+EX8+FO8+GF8+GW8+HN8+IE8+IV8</f>
        <v>11</v>
      </c>
      <c r="S37" s="9"/>
      <c r="T37" s="11">
        <f t="shared" ref="T37:T62" si="36">IFERROR(E37/C37,0)</f>
        <v>0.1111111111111111</v>
      </c>
      <c r="U37" s="11">
        <f t="shared" ref="U37:U62" si="37">IFERROR(Q37/C37,0)</f>
        <v>0.1111111111111111</v>
      </c>
    </row>
    <row r="38" spans="1:256" x14ac:dyDescent="0.3">
      <c r="A38" s="9" t="str">
        <f t="shared" si="19"/>
        <v>Samuel Rivera</v>
      </c>
      <c r="B38" s="9">
        <f t="shared" si="19"/>
        <v>2</v>
      </c>
      <c r="C38" s="9">
        <f t="shared" si="20"/>
        <v>10</v>
      </c>
      <c r="D38" s="9">
        <f t="shared" si="21"/>
        <v>6</v>
      </c>
      <c r="E38" s="9">
        <f t="shared" si="22"/>
        <v>7</v>
      </c>
      <c r="F38" s="9">
        <f t="shared" si="23"/>
        <v>0</v>
      </c>
      <c r="G38" s="9">
        <f t="shared" si="24"/>
        <v>1</v>
      </c>
      <c r="H38" s="9">
        <f t="shared" si="25"/>
        <v>0</v>
      </c>
      <c r="I38" s="9">
        <f t="shared" si="26"/>
        <v>1</v>
      </c>
      <c r="J38" s="9">
        <f t="shared" si="27"/>
        <v>4</v>
      </c>
      <c r="K38" s="9">
        <f t="shared" si="28"/>
        <v>2</v>
      </c>
      <c r="L38" s="9">
        <f t="shared" si="29"/>
        <v>2</v>
      </c>
      <c r="M38" s="9">
        <f t="shared" si="30"/>
        <v>2</v>
      </c>
      <c r="N38" s="9">
        <f t="shared" si="31"/>
        <v>2</v>
      </c>
      <c r="O38" s="9">
        <f t="shared" si="32"/>
        <v>0</v>
      </c>
      <c r="P38" s="9">
        <f t="shared" si="33"/>
        <v>0</v>
      </c>
      <c r="Q38" s="9">
        <f t="shared" si="34"/>
        <v>9</v>
      </c>
      <c r="R38" s="9">
        <f t="shared" si="35"/>
        <v>16</v>
      </c>
      <c r="S38" s="9"/>
      <c r="T38" s="11">
        <f t="shared" si="36"/>
        <v>0.7</v>
      </c>
      <c r="U38" s="11">
        <f t="shared" si="37"/>
        <v>0.9</v>
      </c>
    </row>
    <row r="39" spans="1:256" x14ac:dyDescent="0.3">
      <c r="A39" s="9" t="str">
        <f t="shared" si="19"/>
        <v>Samuel Gomez</v>
      </c>
      <c r="B39" s="9">
        <f t="shared" si="19"/>
        <v>3</v>
      </c>
      <c r="C39" s="9">
        <f t="shared" si="20"/>
        <v>9</v>
      </c>
      <c r="D39" s="9">
        <f t="shared" si="21"/>
        <v>5</v>
      </c>
      <c r="E39" s="9">
        <f t="shared" si="22"/>
        <v>6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4</v>
      </c>
      <c r="K39" s="9">
        <f t="shared" si="28"/>
        <v>2</v>
      </c>
      <c r="L39" s="9">
        <f t="shared" si="29"/>
        <v>1</v>
      </c>
      <c r="M39" s="9">
        <f t="shared" si="30"/>
        <v>0</v>
      </c>
      <c r="N39" s="9">
        <f t="shared" si="31"/>
        <v>1</v>
      </c>
      <c r="O39" s="9">
        <f t="shared" si="32"/>
        <v>1</v>
      </c>
      <c r="P39" s="9">
        <f t="shared" si="33"/>
        <v>0</v>
      </c>
      <c r="Q39" s="9">
        <f t="shared" si="34"/>
        <v>6</v>
      </c>
      <c r="R39" s="9">
        <f t="shared" si="35"/>
        <v>13</v>
      </c>
      <c r="S39" s="9"/>
      <c r="T39" s="11">
        <f t="shared" si="36"/>
        <v>0.66666666666666663</v>
      </c>
      <c r="U39" s="11">
        <f t="shared" si="37"/>
        <v>0.66666666666666663</v>
      </c>
    </row>
    <row r="40" spans="1:256" x14ac:dyDescent="0.3">
      <c r="A40" s="9" t="str">
        <f t="shared" si="19"/>
        <v>Samuel Diaz</v>
      </c>
      <c r="B40" s="9">
        <f t="shared" si="19"/>
        <v>4</v>
      </c>
      <c r="C40" s="9">
        <f t="shared" si="20"/>
        <v>8</v>
      </c>
      <c r="D40" s="9">
        <f t="shared" si="21"/>
        <v>4</v>
      </c>
      <c r="E40" s="9">
        <f t="shared" si="22"/>
        <v>4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0</v>
      </c>
      <c r="J40" s="9">
        <f t="shared" si="27"/>
        <v>0</v>
      </c>
      <c r="K40" s="9">
        <f t="shared" si="28"/>
        <v>1</v>
      </c>
      <c r="L40" s="9">
        <f t="shared" si="29"/>
        <v>1</v>
      </c>
      <c r="M40" s="9">
        <f t="shared" si="30"/>
        <v>1</v>
      </c>
      <c r="N40" s="9">
        <f t="shared" si="31"/>
        <v>0</v>
      </c>
      <c r="O40" s="9">
        <f t="shared" si="32"/>
        <v>1</v>
      </c>
      <c r="P40" s="9">
        <f t="shared" si="33"/>
        <v>0</v>
      </c>
      <c r="Q40" s="9">
        <f t="shared" si="34"/>
        <v>4</v>
      </c>
      <c r="R40" s="9">
        <f t="shared" si="35"/>
        <v>11</v>
      </c>
      <c r="S40" s="9"/>
      <c r="T40" s="11">
        <f t="shared" si="36"/>
        <v>0.5</v>
      </c>
      <c r="U40" s="11">
        <f t="shared" si="37"/>
        <v>0.5</v>
      </c>
    </row>
    <row r="41" spans="1:256" x14ac:dyDescent="0.3">
      <c r="A41" s="9" t="str">
        <f t="shared" si="19"/>
        <v>Samuel Reyes</v>
      </c>
      <c r="B41" s="9">
        <f t="shared" si="19"/>
        <v>5</v>
      </c>
      <c r="C41" s="9">
        <f t="shared" si="20"/>
        <v>9</v>
      </c>
      <c r="D41" s="9">
        <f t="shared" si="21"/>
        <v>3</v>
      </c>
      <c r="E41" s="9">
        <f t="shared" si="22"/>
        <v>7</v>
      </c>
      <c r="F41" s="9">
        <f t="shared" si="23"/>
        <v>1</v>
      </c>
      <c r="G41" s="9">
        <f t="shared" si="24"/>
        <v>0</v>
      </c>
      <c r="H41" s="9">
        <f t="shared" si="25"/>
        <v>0</v>
      </c>
      <c r="I41" s="9">
        <f t="shared" si="26"/>
        <v>2</v>
      </c>
      <c r="J41" s="9">
        <f t="shared" si="27"/>
        <v>4</v>
      </c>
      <c r="K41" s="9">
        <f t="shared" si="28"/>
        <v>3</v>
      </c>
      <c r="L41" s="9">
        <f t="shared" si="29"/>
        <v>1</v>
      </c>
      <c r="M41" s="9">
        <f t="shared" si="30"/>
        <v>1</v>
      </c>
      <c r="N41" s="9">
        <f t="shared" si="31"/>
        <v>1</v>
      </c>
      <c r="O41" s="9">
        <f t="shared" si="32"/>
        <v>0</v>
      </c>
      <c r="P41" s="9">
        <f t="shared" si="33"/>
        <v>0</v>
      </c>
      <c r="Q41" s="9">
        <f t="shared" si="34"/>
        <v>8</v>
      </c>
      <c r="R41" s="9">
        <f t="shared" si="35"/>
        <v>14</v>
      </c>
      <c r="S41" s="9"/>
      <c r="T41" s="11">
        <f t="shared" si="36"/>
        <v>0.77777777777777779</v>
      </c>
      <c r="U41" s="11">
        <f t="shared" si="37"/>
        <v>0.88888888888888884</v>
      </c>
    </row>
    <row r="42" spans="1:256" x14ac:dyDescent="0.3">
      <c r="A42" s="9" t="str">
        <f t="shared" si="19"/>
        <v>Samuel Morales</v>
      </c>
      <c r="B42" s="9">
        <f t="shared" si="19"/>
        <v>6</v>
      </c>
      <c r="C42" s="9">
        <f t="shared" si="20"/>
        <v>7</v>
      </c>
      <c r="D42" s="9">
        <f t="shared" si="21"/>
        <v>0</v>
      </c>
      <c r="E42" s="9">
        <f t="shared" si="22"/>
        <v>2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3</v>
      </c>
      <c r="J42" s="9">
        <f t="shared" si="27"/>
        <v>1</v>
      </c>
      <c r="K42" s="9">
        <f t="shared" si="28"/>
        <v>1</v>
      </c>
      <c r="L42" s="9">
        <f t="shared" si="29"/>
        <v>2</v>
      </c>
      <c r="M42" s="9">
        <f t="shared" si="30"/>
        <v>1</v>
      </c>
      <c r="N42" s="9">
        <f t="shared" si="31"/>
        <v>1</v>
      </c>
      <c r="O42" s="9">
        <f t="shared" si="32"/>
        <v>1</v>
      </c>
      <c r="P42" s="9">
        <f t="shared" si="33"/>
        <v>0</v>
      </c>
      <c r="Q42" s="9">
        <f t="shared" si="34"/>
        <v>2</v>
      </c>
      <c r="R42" s="9">
        <f t="shared" si="35"/>
        <v>11</v>
      </c>
      <c r="S42" s="9"/>
      <c r="T42" s="11">
        <f t="shared" si="36"/>
        <v>0.2857142857142857</v>
      </c>
      <c r="U42" s="11">
        <f t="shared" si="37"/>
        <v>0.2857142857142857</v>
      </c>
    </row>
    <row r="43" spans="1:256" x14ac:dyDescent="0.3">
      <c r="A43" s="9" t="str">
        <f t="shared" si="19"/>
        <v>Samuel Cruz</v>
      </c>
      <c r="B43" s="9">
        <f t="shared" si="19"/>
        <v>7</v>
      </c>
      <c r="C43" s="9">
        <f t="shared" si="20"/>
        <v>8</v>
      </c>
      <c r="D43" s="9">
        <f t="shared" si="21"/>
        <v>7</v>
      </c>
      <c r="E43" s="9">
        <f t="shared" si="22"/>
        <v>4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3</v>
      </c>
      <c r="J43" s="9">
        <f t="shared" si="27"/>
        <v>1</v>
      </c>
      <c r="K43" s="9">
        <f t="shared" si="28"/>
        <v>1</v>
      </c>
      <c r="L43" s="9">
        <f t="shared" si="29"/>
        <v>1</v>
      </c>
      <c r="M43" s="9">
        <f t="shared" si="30"/>
        <v>1</v>
      </c>
      <c r="N43" s="9">
        <f t="shared" si="31"/>
        <v>0</v>
      </c>
      <c r="O43" s="9">
        <f t="shared" si="32"/>
        <v>1</v>
      </c>
      <c r="P43" s="9">
        <f t="shared" si="33"/>
        <v>0</v>
      </c>
      <c r="Q43" s="9">
        <f t="shared" si="34"/>
        <v>4</v>
      </c>
      <c r="R43" s="9">
        <f t="shared" si="35"/>
        <v>11</v>
      </c>
      <c r="S43" s="9"/>
      <c r="T43" s="11">
        <f t="shared" si="36"/>
        <v>0.5</v>
      </c>
      <c r="U43" s="11">
        <f t="shared" si="37"/>
        <v>0.5</v>
      </c>
    </row>
    <row r="44" spans="1:256" x14ac:dyDescent="0.3">
      <c r="A44" s="9" t="str">
        <f t="shared" si="19"/>
        <v>Samuel Ortiz</v>
      </c>
      <c r="B44" s="9">
        <f t="shared" si="19"/>
        <v>8</v>
      </c>
      <c r="C44" s="9">
        <f t="shared" si="20"/>
        <v>5</v>
      </c>
      <c r="D44" s="9">
        <f t="shared" si="21"/>
        <v>4</v>
      </c>
      <c r="E44" s="9">
        <f t="shared" si="22"/>
        <v>4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6</v>
      </c>
      <c r="J44" s="9">
        <f t="shared" si="27"/>
        <v>4</v>
      </c>
      <c r="K44" s="9">
        <f t="shared" si="28"/>
        <v>2</v>
      </c>
      <c r="L44" s="9">
        <f t="shared" si="29"/>
        <v>1</v>
      </c>
      <c r="M44" s="9">
        <f t="shared" si="30"/>
        <v>2</v>
      </c>
      <c r="N44" s="9">
        <f t="shared" si="31"/>
        <v>0</v>
      </c>
      <c r="O44" s="9">
        <f t="shared" si="32"/>
        <v>2</v>
      </c>
      <c r="P44" s="9">
        <f t="shared" si="33"/>
        <v>0</v>
      </c>
      <c r="Q44" s="9">
        <f t="shared" si="34"/>
        <v>4</v>
      </c>
      <c r="R44" s="9">
        <f t="shared" si="35"/>
        <v>11</v>
      </c>
      <c r="S44" s="9"/>
      <c r="T44" s="11">
        <f t="shared" si="36"/>
        <v>0.8</v>
      </c>
      <c r="U44" s="11">
        <f t="shared" si="37"/>
        <v>0.8</v>
      </c>
    </row>
    <row r="45" spans="1:256" x14ac:dyDescent="0.3">
      <c r="A45" s="9" t="str">
        <f t="shared" si="19"/>
        <v>Samuel Gutierrez</v>
      </c>
      <c r="B45" s="9">
        <f t="shared" si="19"/>
        <v>9</v>
      </c>
      <c r="C45" s="9">
        <f t="shared" si="20"/>
        <v>5</v>
      </c>
      <c r="D45" s="9">
        <f t="shared" si="21"/>
        <v>2</v>
      </c>
      <c r="E45" s="9">
        <f t="shared" si="22"/>
        <v>0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1</v>
      </c>
      <c r="J45" s="9">
        <f t="shared" si="27"/>
        <v>2</v>
      </c>
      <c r="K45" s="9">
        <f t="shared" si="28"/>
        <v>4</v>
      </c>
      <c r="L45" s="9">
        <f t="shared" si="29"/>
        <v>1</v>
      </c>
      <c r="M45" s="9">
        <f t="shared" si="30"/>
        <v>0</v>
      </c>
      <c r="N45" s="9">
        <f t="shared" si="31"/>
        <v>1</v>
      </c>
      <c r="O45" s="9">
        <f t="shared" si="32"/>
        <v>0</v>
      </c>
      <c r="P45" s="9">
        <f t="shared" si="33"/>
        <v>0</v>
      </c>
      <c r="Q45" s="9">
        <f t="shared" si="34"/>
        <v>0</v>
      </c>
      <c r="R45" s="9">
        <f t="shared" si="35"/>
        <v>10</v>
      </c>
      <c r="S45" s="9"/>
      <c r="T45" s="11">
        <f t="shared" si="36"/>
        <v>0</v>
      </c>
      <c r="U45" s="11">
        <f t="shared" si="37"/>
        <v>0</v>
      </c>
    </row>
    <row r="46" spans="1:256" x14ac:dyDescent="0.3">
      <c r="A46" s="9" t="str">
        <f t="shared" si="19"/>
        <v>Samuel Castillo</v>
      </c>
      <c r="B46" s="9">
        <f t="shared" si="19"/>
        <v>10</v>
      </c>
      <c r="C46" s="9">
        <f t="shared" si="20"/>
        <v>9</v>
      </c>
      <c r="D46" s="9">
        <f t="shared" si="21"/>
        <v>5</v>
      </c>
      <c r="E46" s="9">
        <f t="shared" si="22"/>
        <v>2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1</v>
      </c>
      <c r="J46" s="9">
        <f t="shared" si="27"/>
        <v>0</v>
      </c>
      <c r="K46" s="9">
        <f t="shared" si="28"/>
        <v>0</v>
      </c>
      <c r="L46" s="9">
        <f t="shared" si="29"/>
        <v>2</v>
      </c>
      <c r="M46" s="9">
        <f t="shared" si="30"/>
        <v>0</v>
      </c>
      <c r="N46" s="9">
        <f t="shared" si="31"/>
        <v>0</v>
      </c>
      <c r="O46" s="9">
        <f t="shared" si="32"/>
        <v>0</v>
      </c>
      <c r="P46" s="9">
        <f t="shared" si="33"/>
        <v>0</v>
      </c>
      <c r="Q46" s="9">
        <f t="shared" si="34"/>
        <v>2</v>
      </c>
      <c r="R46" s="9">
        <f t="shared" si="35"/>
        <v>9</v>
      </c>
      <c r="S46" s="9"/>
      <c r="T46" s="11">
        <f t="shared" si="36"/>
        <v>0.22222222222222221</v>
      </c>
      <c r="U46" s="11">
        <f t="shared" si="37"/>
        <v>0.22222222222222221</v>
      </c>
    </row>
    <row r="47" spans="1:256" x14ac:dyDescent="0.3">
      <c r="A47" s="9" t="str">
        <f t="shared" si="19"/>
        <v>Daniel Garcia</v>
      </c>
      <c r="B47" s="9">
        <f t="shared" si="19"/>
        <v>11</v>
      </c>
      <c r="C47" s="9">
        <f t="shared" si="20"/>
        <v>7</v>
      </c>
      <c r="D47" s="9">
        <f t="shared" si="21"/>
        <v>2</v>
      </c>
      <c r="E47" s="9">
        <f t="shared" si="22"/>
        <v>6</v>
      </c>
      <c r="F47" s="9">
        <f t="shared" si="23"/>
        <v>0</v>
      </c>
      <c r="G47" s="9">
        <f t="shared" si="24"/>
        <v>1</v>
      </c>
      <c r="H47" s="9">
        <f t="shared" si="25"/>
        <v>0</v>
      </c>
      <c r="I47" s="9">
        <f t="shared" si="26"/>
        <v>7</v>
      </c>
      <c r="J47" s="9">
        <f t="shared" si="27"/>
        <v>3</v>
      </c>
      <c r="K47" s="9">
        <f t="shared" si="28"/>
        <v>3</v>
      </c>
      <c r="L47" s="9">
        <f t="shared" si="29"/>
        <v>1</v>
      </c>
      <c r="M47" s="9">
        <f t="shared" si="30"/>
        <v>2</v>
      </c>
      <c r="N47" s="9">
        <f t="shared" si="31"/>
        <v>0</v>
      </c>
      <c r="O47" s="9">
        <f t="shared" si="32"/>
        <v>0</v>
      </c>
      <c r="P47" s="9">
        <f t="shared" si="33"/>
        <v>0</v>
      </c>
      <c r="Q47" s="9">
        <f t="shared" si="34"/>
        <v>8</v>
      </c>
      <c r="R47" s="9">
        <f t="shared" si="35"/>
        <v>12</v>
      </c>
      <c r="S47" s="9"/>
      <c r="T47" s="11">
        <f t="shared" si="36"/>
        <v>0.8571428571428571</v>
      </c>
      <c r="U47" s="11">
        <f t="shared" si="37"/>
        <v>1.1428571428571428</v>
      </c>
    </row>
    <row r="48" spans="1:256" x14ac:dyDescent="0.3">
      <c r="A48" s="9" t="str">
        <f t="shared" si="19"/>
        <v>Daniel Rodriguez</v>
      </c>
      <c r="B48" s="9">
        <f t="shared" si="19"/>
        <v>12</v>
      </c>
      <c r="C48" s="9">
        <f t="shared" si="20"/>
        <v>5</v>
      </c>
      <c r="D48" s="9">
        <f t="shared" si="21"/>
        <v>2</v>
      </c>
      <c r="E48" s="9">
        <f t="shared" si="22"/>
        <v>1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0</v>
      </c>
      <c r="J48" s="9">
        <f t="shared" si="27"/>
        <v>3</v>
      </c>
      <c r="K48" s="9">
        <f t="shared" si="28"/>
        <v>2</v>
      </c>
      <c r="L48" s="9">
        <f t="shared" si="29"/>
        <v>1</v>
      </c>
      <c r="M48" s="9">
        <f t="shared" si="30"/>
        <v>1</v>
      </c>
      <c r="N48" s="9">
        <f t="shared" si="31"/>
        <v>1</v>
      </c>
      <c r="O48" s="9">
        <f t="shared" si="32"/>
        <v>0</v>
      </c>
      <c r="P48" s="9">
        <f t="shared" si="33"/>
        <v>0</v>
      </c>
      <c r="Q48" s="9">
        <f t="shared" si="34"/>
        <v>1</v>
      </c>
      <c r="R48" s="9">
        <f t="shared" si="35"/>
        <v>9</v>
      </c>
      <c r="S48" s="9"/>
      <c r="T48" s="11">
        <f t="shared" si="36"/>
        <v>0.2</v>
      </c>
      <c r="U48" s="11">
        <f t="shared" si="37"/>
        <v>0.2</v>
      </c>
    </row>
    <row r="49" spans="1:21" x14ac:dyDescent="0.3">
      <c r="A49" s="9" t="str">
        <f t="shared" si="19"/>
        <v>Daniel Martinez</v>
      </c>
      <c r="B49" s="9">
        <f t="shared" si="19"/>
        <v>13</v>
      </c>
      <c r="C49" s="9">
        <f t="shared" si="20"/>
        <v>6</v>
      </c>
      <c r="D49" s="9">
        <f t="shared" si="21"/>
        <v>5</v>
      </c>
      <c r="E49" s="9">
        <f t="shared" si="22"/>
        <v>3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2</v>
      </c>
      <c r="J49" s="9">
        <f t="shared" si="27"/>
        <v>2</v>
      </c>
      <c r="K49" s="9">
        <f t="shared" si="28"/>
        <v>2</v>
      </c>
      <c r="L49" s="9">
        <f t="shared" si="29"/>
        <v>0</v>
      </c>
      <c r="M49" s="9">
        <f t="shared" si="30"/>
        <v>2</v>
      </c>
      <c r="N49" s="9">
        <f t="shared" si="31"/>
        <v>0</v>
      </c>
      <c r="O49" s="9">
        <f t="shared" si="32"/>
        <v>1</v>
      </c>
      <c r="P49" s="9">
        <f t="shared" si="33"/>
        <v>0</v>
      </c>
      <c r="Q49" s="9">
        <f t="shared" si="34"/>
        <v>3</v>
      </c>
      <c r="R49" s="9">
        <f t="shared" si="35"/>
        <v>11</v>
      </c>
      <c r="S49" s="9"/>
      <c r="T49" s="11">
        <f t="shared" si="36"/>
        <v>0.5</v>
      </c>
      <c r="U49" s="11">
        <f t="shared" si="37"/>
        <v>0.5</v>
      </c>
    </row>
    <row r="50" spans="1:21" x14ac:dyDescent="0.3">
      <c r="A50" s="9" t="str">
        <f t="shared" si="19"/>
        <v>Daniel Hernandez</v>
      </c>
      <c r="B50" s="9">
        <f t="shared" si="19"/>
        <v>14</v>
      </c>
      <c r="C50" s="9">
        <f t="shared" si="20"/>
        <v>8</v>
      </c>
      <c r="D50" s="9">
        <f t="shared" si="21"/>
        <v>6</v>
      </c>
      <c r="E50" s="9">
        <f t="shared" si="22"/>
        <v>6</v>
      </c>
      <c r="F50" s="9">
        <f t="shared" si="23"/>
        <v>1</v>
      </c>
      <c r="G50" s="9">
        <f t="shared" si="24"/>
        <v>0</v>
      </c>
      <c r="H50" s="9">
        <f t="shared" si="25"/>
        <v>0</v>
      </c>
      <c r="I50" s="9">
        <f t="shared" si="26"/>
        <v>3</v>
      </c>
      <c r="J50" s="9">
        <f t="shared" si="27"/>
        <v>1</v>
      </c>
      <c r="K50" s="9">
        <f t="shared" si="28"/>
        <v>3</v>
      </c>
      <c r="L50" s="9">
        <f t="shared" si="29"/>
        <v>1</v>
      </c>
      <c r="M50" s="9">
        <f t="shared" si="30"/>
        <v>0</v>
      </c>
      <c r="N50" s="9">
        <f t="shared" si="31"/>
        <v>1</v>
      </c>
      <c r="O50" s="9">
        <f t="shared" si="32"/>
        <v>0</v>
      </c>
      <c r="P50" s="9">
        <f t="shared" si="33"/>
        <v>0</v>
      </c>
      <c r="Q50" s="9">
        <f t="shared" si="34"/>
        <v>7</v>
      </c>
      <c r="R50" s="9">
        <f t="shared" si="35"/>
        <v>12</v>
      </c>
      <c r="S50" s="9"/>
      <c r="T50" s="11">
        <f t="shared" si="36"/>
        <v>0.75</v>
      </c>
      <c r="U50" s="11">
        <f t="shared" si="37"/>
        <v>0.875</v>
      </c>
    </row>
    <row r="51" spans="1:21" x14ac:dyDescent="0.3">
      <c r="A51" s="9" t="str">
        <f t="shared" si="19"/>
        <v>Daniel Lopez</v>
      </c>
      <c r="B51" s="9">
        <f t="shared" si="19"/>
        <v>15</v>
      </c>
      <c r="C51" s="9">
        <f t="shared" si="20"/>
        <v>8</v>
      </c>
      <c r="D51" s="9">
        <f t="shared" si="21"/>
        <v>4</v>
      </c>
      <c r="E51" s="9">
        <f t="shared" si="22"/>
        <v>2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2</v>
      </c>
      <c r="J51" s="9">
        <f t="shared" si="27"/>
        <v>2</v>
      </c>
      <c r="K51" s="9">
        <f t="shared" si="28"/>
        <v>0</v>
      </c>
      <c r="L51" s="9">
        <f t="shared" si="29"/>
        <v>0</v>
      </c>
      <c r="M51" s="9">
        <f t="shared" si="30"/>
        <v>2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2</v>
      </c>
      <c r="R51" s="9">
        <f t="shared" si="35"/>
        <v>12</v>
      </c>
      <c r="S51" s="9"/>
      <c r="T51" s="11">
        <f t="shared" si="36"/>
        <v>0.25</v>
      </c>
      <c r="U51" s="11">
        <f t="shared" si="37"/>
        <v>0.25</v>
      </c>
    </row>
    <row r="52" spans="1:21" x14ac:dyDescent="0.3">
      <c r="A52" s="9" t="str">
        <f t="shared" si="19"/>
        <v>Daniel Gonzalez</v>
      </c>
      <c r="B52" s="9">
        <f t="shared" si="19"/>
        <v>16</v>
      </c>
      <c r="C52" s="9">
        <f t="shared" si="20"/>
        <v>7</v>
      </c>
      <c r="D52" s="9">
        <f t="shared" si="21"/>
        <v>4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0</v>
      </c>
      <c r="J52" s="9">
        <f t="shared" si="27"/>
        <v>1</v>
      </c>
      <c r="K52" s="9">
        <f t="shared" si="28"/>
        <v>1</v>
      </c>
      <c r="L52" s="9">
        <f t="shared" si="29"/>
        <v>2</v>
      </c>
      <c r="M52" s="9">
        <f t="shared" si="30"/>
        <v>0</v>
      </c>
      <c r="N52" s="9">
        <f t="shared" si="31"/>
        <v>1</v>
      </c>
      <c r="O52" s="9">
        <f t="shared" si="32"/>
        <v>2</v>
      </c>
      <c r="P52" s="9">
        <f t="shared" si="33"/>
        <v>0</v>
      </c>
      <c r="Q52" s="9">
        <f t="shared" si="34"/>
        <v>2</v>
      </c>
      <c r="R52" s="9">
        <f t="shared" si="35"/>
        <v>11</v>
      </c>
      <c r="S52" s="9"/>
      <c r="T52" s="11">
        <f t="shared" si="36"/>
        <v>0.2857142857142857</v>
      </c>
      <c r="U52" s="11">
        <f t="shared" si="37"/>
        <v>0.2857142857142857</v>
      </c>
    </row>
    <row r="53" spans="1:21" x14ac:dyDescent="0.3">
      <c r="A53" s="9" t="str">
        <f t="shared" si="19"/>
        <v>Daniel Perez</v>
      </c>
      <c r="B53" s="9">
        <f t="shared" si="19"/>
        <v>17</v>
      </c>
      <c r="C53" s="9">
        <f t="shared" si="20"/>
        <v>5</v>
      </c>
      <c r="D53" s="9">
        <f t="shared" si="21"/>
        <v>4</v>
      </c>
      <c r="E53" s="9">
        <f t="shared" si="22"/>
        <v>3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1</v>
      </c>
      <c r="J53" s="9">
        <f t="shared" si="27"/>
        <v>3</v>
      </c>
      <c r="K53" s="9">
        <f t="shared" si="28"/>
        <v>0</v>
      </c>
      <c r="L53" s="9">
        <f t="shared" si="29"/>
        <v>2</v>
      </c>
      <c r="M53" s="9">
        <f t="shared" si="30"/>
        <v>1</v>
      </c>
      <c r="N53" s="9">
        <f t="shared" si="31"/>
        <v>2</v>
      </c>
      <c r="O53" s="9">
        <f t="shared" si="32"/>
        <v>2</v>
      </c>
      <c r="P53" s="9">
        <f t="shared" si="33"/>
        <v>0</v>
      </c>
      <c r="Q53" s="9">
        <f t="shared" si="34"/>
        <v>3</v>
      </c>
      <c r="R53" s="9">
        <f t="shared" si="35"/>
        <v>10</v>
      </c>
      <c r="S53" s="9"/>
      <c r="T53" s="11">
        <f t="shared" si="36"/>
        <v>0.6</v>
      </c>
      <c r="U53" s="11">
        <f t="shared" si="37"/>
        <v>0.6</v>
      </c>
    </row>
    <row r="54" spans="1:21" x14ac:dyDescent="0.3">
      <c r="A54" s="9" t="str">
        <f t="shared" si="19"/>
        <v>Daniel Sanchez</v>
      </c>
      <c r="B54" s="9">
        <f t="shared" si="19"/>
        <v>18</v>
      </c>
      <c r="C54" s="9">
        <f t="shared" si="20"/>
        <v>9</v>
      </c>
      <c r="D54" s="9">
        <f t="shared" si="21"/>
        <v>2</v>
      </c>
      <c r="E54" s="9">
        <f t="shared" si="22"/>
        <v>5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4</v>
      </c>
      <c r="J54" s="9">
        <f t="shared" si="27"/>
        <v>2</v>
      </c>
      <c r="K54" s="9">
        <f t="shared" si="28"/>
        <v>2</v>
      </c>
      <c r="L54" s="9">
        <f t="shared" si="29"/>
        <v>1</v>
      </c>
      <c r="M54" s="9">
        <f t="shared" si="30"/>
        <v>1</v>
      </c>
      <c r="N54" s="9">
        <f t="shared" si="31"/>
        <v>1</v>
      </c>
      <c r="O54" s="9">
        <f t="shared" si="32"/>
        <v>0</v>
      </c>
      <c r="P54" s="9">
        <f t="shared" si="33"/>
        <v>0</v>
      </c>
      <c r="Q54" s="9">
        <f t="shared" si="34"/>
        <v>5</v>
      </c>
      <c r="R54" s="9">
        <f t="shared" si="35"/>
        <v>13</v>
      </c>
      <c r="S54" s="9"/>
      <c r="T54" s="11">
        <f t="shared" si="36"/>
        <v>0.55555555555555558</v>
      </c>
      <c r="U54" s="11">
        <f t="shared" si="37"/>
        <v>0.55555555555555558</v>
      </c>
    </row>
    <row r="55" spans="1:21" x14ac:dyDescent="0.3">
      <c r="A55" s="9" t="str">
        <f t="shared" si="19"/>
        <v>Daniel Ramirez</v>
      </c>
      <c r="B55" s="9">
        <f t="shared" si="19"/>
        <v>19</v>
      </c>
      <c r="C55" s="9">
        <f t="shared" si="20"/>
        <v>8</v>
      </c>
      <c r="D55" s="9">
        <f t="shared" si="21"/>
        <v>5</v>
      </c>
      <c r="E55" s="9">
        <f t="shared" si="22"/>
        <v>3</v>
      </c>
      <c r="F55" s="9">
        <f t="shared" si="23"/>
        <v>1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3</v>
      </c>
      <c r="K55" s="9">
        <f t="shared" si="28"/>
        <v>2</v>
      </c>
      <c r="L55" s="9">
        <f t="shared" si="29"/>
        <v>1</v>
      </c>
      <c r="M55" s="9">
        <f t="shared" si="30"/>
        <v>1</v>
      </c>
      <c r="N55" s="9">
        <f t="shared" si="31"/>
        <v>1</v>
      </c>
      <c r="O55" s="9">
        <f t="shared" si="32"/>
        <v>1</v>
      </c>
      <c r="P55" s="9">
        <f t="shared" si="33"/>
        <v>0</v>
      </c>
      <c r="Q55" s="9">
        <f t="shared" si="34"/>
        <v>4</v>
      </c>
      <c r="R55" s="9">
        <f t="shared" si="35"/>
        <v>13</v>
      </c>
      <c r="S55" s="9"/>
      <c r="T55" s="11">
        <f t="shared" si="36"/>
        <v>0.375</v>
      </c>
      <c r="U55" s="11">
        <f t="shared" si="37"/>
        <v>0.5</v>
      </c>
    </row>
    <row r="56" spans="1:21" x14ac:dyDescent="0.3">
      <c r="A56" s="9" t="str">
        <f t="shared" si="19"/>
        <v>Daniel Torres</v>
      </c>
      <c r="B56" s="9">
        <f t="shared" si="19"/>
        <v>20</v>
      </c>
      <c r="C56" s="9">
        <f t="shared" si="20"/>
        <v>7</v>
      </c>
      <c r="D56" s="9">
        <f t="shared" si="21"/>
        <v>6</v>
      </c>
      <c r="E56" s="9">
        <f t="shared" si="22"/>
        <v>6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6</v>
      </c>
      <c r="J56" s="9">
        <f t="shared" si="27"/>
        <v>2</v>
      </c>
      <c r="K56" s="9">
        <f t="shared" si="28"/>
        <v>1</v>
      </c>
      <c r="L56" s="9">
        <f t="shared" si="29"/>
        <v>2</v>
      </c>
      <c r="M56" s="9">
        <f t="shared" si="30"/>
        <v>1</v>
      </c>
      <c r="N56" s="9">
        <f t="shared" si="31"/>
        <v>1</v>
      </c>
      <c r="O56" s="9">
        <f t="shared" si="32"/>
        <v>2</v>
      </c>
      <c r="P56" s="9">
        <f t="shared" si="33"/>
        <v>0</v>
      </c>
      <c r="Q56" s="9">
        <f t="shared" si="34"/>
        <v>6</v>
      </c>
      <c r="R56" s="9">
        <f t="shared" si="35"/>
        <v>12</v>
      </c>
      <c r="S56" s="9"/>
      <c r="T56" s="11">
        <f t="shared" si="36"/>
        <v>0.8571428571428571</v>
      </c>
      <c r="U56" s="11">
        <f t="shared" si="37"/>
        <v>0.8571428571428571</v>
      </c>
    </row>
    <row r="57" spans="1:21" x14ac:dyDescent="0.3">
      <c r="A57" s="9" t="str">
        <f t="shared" si="19"/>
        <v>Daniel Flores</v>
      </c>
      <c r="B57" s="9">
        <f t="shared" si="19"/>
        <v>21</v>
      </c>
      <c r="C57" s="9">
        <f t="shared" si="20"/>
        <v>7</v>
      </c>
      <c r="D57" s="9">
        <f t="shared" si="21"/>
        <v>6</v>
      </c>
      <c r="E57" s="9">
        <f t="shared" si="22"/>
        <v>5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2</v>
      </c>
      <c r="J57" s="9">
        <f t="shared" si="27"/>
        <v>3</v>
      </c>
      <c r="K57" s="9">
        <f t="shared" si="28"/>
        <v>3</v>
      </c>
      <c r="L57" s="9">
        <f t="shared" si="29"/>
        <v>1</v>
      </c>
      <c r="M57" s="9">
        <f t="shared" si="30"/>
        <v>0</v>
      </c>
      <c r="N57" s="9">
        <f t="shared" si="31"/>
        <v>1</v>
      </c>
      <c r="O57" s="9">
        <f t="shared" si="32"/>
        <v>0</v>
      </c>
      <c r="P57" s="9">
        <f t="shared" si="33"/>
        <v>0</v>
      </c>
      <c r="Q57" s="9">
        <f t="shared" si="34"/>
        <v>5</v>
      </c>
      <c r="R57" s="9">
        <f t="shared" si="35"/>
        <v>11</v>
      </c>
      <c r="S57" s="9"/>
      <c r="T57" s="11">
        <f t="shared" si="36"/>
        <v>0.7142857142857143</v>
      </c>
      <c r="U57" s="11">
        <f t="shared" si="37"/>
        <v>0.7142857142857143</v>
      </c>
    </row>
    <row r="58" spans="1:21" x14ac:dyDescent="0.3">
      <c r="A58" s="9" t="str">
        <f t="shared" si="19"/>
        <v>Daniel Rivera</v>
      </c>
      <c r="B58" s="9">
        <f t="shared" si="19"/>
        <v>22</v>
      </c>
      <c r="C58" s="9">
        <f t="shared" si="20"/>
        <v>4</v>
      </c>
      <c r="D58" s="9">
        <f t="shared" si="21"/>
        <v>3</v>
      </c>
      <c r="E58" s="9">
        <f t="shared" si="22"/>
        <v>2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2</v>
      </c>
      <c r="J58" s="9">
        <f t="shared" si="27"/>
        <v>1</v>
      </c>
      <c r="K58" s="9">
        <f t="shared" si="28"/>
        <v>3</v>
      </c>
      <c r="L58" s="9">
        <f t="shared" si="29"/>
        <v>1</v>
      </c>
      <c r="M58" s="9">
        <f t="shared" si="30"/>
        <v>2</v>
      </c>
      <c r="N58" s="9">
        <f t="shared" si="31"/>
        <v>1</v>
      </c>
      <c r="O58" s="9">
        <f t="shared" si="32"/>
        <v>1</v>
      </c>
      <c r="P58" s="9">
        <f t="shared" si="33"/>
        <v>0</v>
      </c>
      <c r="Q58" s="9">
        <f t="shared" si="34"/>
        <v>2</v>
      </c>
      <c r="R58" s="9">
        <f t="shared" si="35"/>
        <v>11</v>
      </c>
      <c r="S58" s="9"/>
      <c r="T58" s="11">
        <f t="shared" si="36"/>
        <v>0.5</v>
      </c>
      <c r="U58" s="11">
        <f t="shared" si="37"/>
        <v>0.5</v>
      </c>
    </row>
    <row r="59" spans="1:21" x14ac:dyDescent="0.3">
      <c r="A59" s="9" t="str">
        <f t="shared" si="19"/>
        <v>Daniel Gomez</v>
      </c>
      <c r="B59" s="9">
        <f t="shared" si="19"/>
        <v>23</v>
      </c>
      <c r="C59" s="9">
        <f t="shared" si="20"/>
        <v>6</v>
      </c>
      <c r="D59" s="9">
        <f t="shared" si="21"/>
        <v>2</v>
      </c>
      <c r="E59" s="9">
        <f t="shared" si="22"/>
        <v>3</v>
      </c>
      <c r="F59" s="9">
        <f t="shared" si="23"/>
        <v>0</v>
      </c>
      <c r="G59" s="9">
        <f t="shared" si="24"/>
        <v>0</v>
      </c>
      <c r="H59" s="9">
        <f t="shared" si="25"/>
        <v>1</v>
      </c>
      <c r="I59" s="9">
        <f t="shared" si="26"/>
        <v>4</v>
      </c>
      <c r="J59" s="9">
        <f t="shared" si="27"/>
        <v>0</v>
      </c>
      <c r="K59" s="9">
        <f t="shared" si="28"/>
        <v>1</v>
      </c>
      <c r="L59" s="9">
        <f t="shared" si="29"/>
        <v>1</v>
      </c>
      <c r="M59" s="9">
        <f t="shared" si="30"/>
        <v>1</v>
      </c>
      <c r="N59" s="9">
        <f t="shared" si="31"/>
        <v>1</v>
      </c>
      <c r="O59" s="9">
        <f t="shared" si="32"/>
        <v>2</v>
      </c>
      <c r="P59" s="9">
        <f t="shared" si="33"/>
        <v>0</v>
      </c>
      <c r="Q59" s="9">
        <f t="shared" si="34"/>
        <v>6</v>
      </c>
      <c r="R59" s="9">
        <f t="shared" si="35"/>
        <v>11</v>
      </c>
      <c r="S59" s="9"/>
      <c r="T59" s="11">
        <f t="shared" si="36"/>
        <v>0.5</v>
      </c>
      <c r="U59" s="11">
        <f t="shared" si="37"/>
        <v>1</v>
      </c>
    </row>
    <row r="60" spans="1:21" x14ac:dyDescent="0.3">
      <c r="A60" s="9" t="str">
        <f t="shared" si="19"/>
        <v>Daniel Diaz</v>
      </c>
      <c r="B60" s="9">
        <f t="shared" si="19"/>
        <v>24</v>
      </c>
      <c r="C60" s="9">
        <f t="shared" si="20"/>
        <v>7</v>
      </c>
      <c r="D60" s="9">
        <f t="shared" si="21"/>
        <v>6</v>
      </c>
      <c r="E60" s="9">
        <f t="shared" si="22"/>
        <v>4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5</v>
      </c>
      <c r="J60" s="9">
        <f t="shared" si="27"/>
        <v>2</v>
      </c>
      <c r="K60" s="9">
        <f t="shared" si="28"/>
        <v>2</v>
      </c>
      <c r="L60" s="9">
        <f t="shared" si="29"/>
        <v>2</v>
      </c>
      <c r="M60" s="9">
        <f t="shared" si="30"/>
        <v>0</v>
      </c>
      <c r="N60" s="9">
        <f t="shared" si="31"/>
        <v>1</v>
      </c>
      <c r="O60" s="9">
        <f t="shared" si="32"/>
        <v>1</v>
      </c>
      <c r="P60" s="9">
        <f t="shared" si="33"/>
        <v>0</v>
      </c>
      <c r="Q60" s="9">
        <f t="shared" si="34"/>
        <v>4</v>
      </c>
      <c r="R60" s="9">
        <f t="shared" si="35"/>
        <v>11</v>
      </c>
      <c r="S60" s="9"/>
      <c r="T60" s="11">
        <f t="shared" si="36"/>
        <v>0.5714285714285714</v>
      </c>
      <c r="U60" s="11">
        <f t="shared" si="37"/>
        <v>0.5714285714285714</v>
      </c>
    </row>
    <row r="61" spans="1:21" x14ac:dyDescent="0.3">
      <c r="A61" s="9" t="str">
        <f t="shared" si="19"/>
        <v>Daniel Reyes</v>
      </c>
      <c r="B61" s="9">
        <f t="shared" si="19"/>
        <v>25</v>
      </c>
      <c r="C61" s="9">
        <f t="shared" si="20"/>
        <v>5</v>
      </c>
      <c r="D61" s="9">
        <f t="shared" si="21"/>
        <v>1</v>
      </c>
      <c r="E61" s="9">
        <f t="shared" si="22"/>
        <v>0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2</v>
      </c>
      <c r="J61" s="9">
        <f t="shared" si="27"/>
        <v>1</v>
      </c>
      <c r="K61" s="9">
        <f t="shared" si="28"/>
        <v>1</v>
      </c>
      <c r="L61" s="9">
        <f t="shared" si="29"/>
        <v>1</v>
      </c>
      <c r="M61" s="9">
        <f t="shared" si="30"/>
        <v>1</v>
      </c>
      <c r="N61" s="9">
        <f t="shared" si="31"/>
        <v>2</v>
      </c>
      <c r="O61" s="9">
        <f t="shared" si="32"/>
        <v>1</v>
      </c>
      <c r="P61" s="9">
        <f t="shared" si="33"/>
        <v>0</v>
      </c>
      <c r="Q61" s="9">
        <f t="shared" si="34"/>
        <v>0</v>
      </c>
      <c r="R61" s="9">
        <f t="shared" si="35"/>
        <v>10</v>
      </c>
      <c r="S61" s="9"/>
      <c r="T61" s="11">
        <f t="shared" si="36"/>
        <v>0</v>
      </c>
      <c r="U61" s="11">
        <f t="shared" si="37"/>
        <v>0</v>
      </c>
    </row>
    <row r="62" spans="1:21" x14ac:dyDescent="0.3">
      <c r="A62" s="10" t="s">
        <v>48</v>
      </c>
      <c r="B62" s="10"/>
      <c r="C62" s="10">
        <f t="shared" ref="C62:R62" si="38">SUM(C37:C61)</f>
        <v>178</v>
      </c>
      <c r="D62" s="10">
        <f t="shared" si="38"/>
        <v>99</v>
      </c>
      <c r="E62" s="10">
        <f t="shared" si="38"/>
        <v>88</v>
      </c>
      <c r="F62" s="10">
        <f t="shared" si="38"/>
        <v>3</v>
      </c>
      <c r="G62" s="10">
        <f t="shared" si="38"/>
        <v>2</v>
      </c>
      <c r="H62" s="10">
        <f t="shared" si="38"/>
        <v>1</v>
      </c>
      <c r="I62" s="10">
        <f t="shared" si="38"/>
        <v>63</v>
      </c>
      <c r="J62" s="10">
        <f t="shared" si="38"/>
        <v>52</v>
      </c>
      <c r="K62" s="10">
        <f t="shared" si="38"/>
        <v>42</v>
      </c>
      <c r="L62" s="10">
        <f t="shared" si="38"/>
        <v>30</v>
      </c>
      <c r="M62" s="10">
        <f t="shared" si="38"/>
        <v>24</v>
      </c>
      <c r="N62" s="10">
        <f t="shared" si="38"/>
        <v>22</v>
      </c>
      <c r="O62" s="10">
        <f t="shared" si="38"/>
        <v>20</v>
      </c>
      <c r="P62" s="10">
        <f t="shared" si="38"/>
        <v>0</v>
      </c>
      <c r="Q62" s="10">
        <f t="shared" si="38"/>
        <v>98</v>
      </c>
      <c r="R62" s="10">
        <f t="shared" si="38"/>
        <v>286</v>
      </c>
      <c r="S62" s="10"/>
      <c r="T62" s="12">
        <f t="shared" si="36"/>
        <v>0.4943820224719101</v>
      </c>
      <c r="U62" s="12">
        <f t="shared" si="37"/>
        <v>0.550561797752809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Samuel Flores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62</v>
      </c>
      <c r="K66" s="19">
        <v>1.1000000000000001</v>
      </c>
      <c r="L66" s="19">
        <v>0</v>
      </c>
      <c r="M66" s="19">
        <v>2</v>
      </c>
      <c r="N66" s="19">
        <v>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4.0000000000000009</v>
      </c>
      <c r="CT66" s="9">
        <f t="shared" ref="CT66:CT90" si="44">INT(CS66/3)+MOD(CS66,3)/10</f>
        <v>1.1000000000000001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2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Samuel Rivera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1</v>
      </c>
      <c r="J67" s="19" t="s">
        <v>62</v>
      </c>
      <c r="K67" s="19">
        <v>1.2</v>
      </c>
      <c r="L67" s="19">
        <v>1</v>
      </c>
      <c r="M67" s="19">
        <v>1</v>
      </c>
      <c r="N67" s="19">
        <v>2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5</v>
      </c>
      <c r="CT67" s="9">
        <f t="shared" si="44"/>
        <v>1.2</v>
      </c>
      <c r="CU67" s="9">
        <f t="shared" si="45"/>
        <v>1</v>
      </c>
      <c r="CV67" s="9">
        <f t="shared" si="46"/>
        <v>1</v>
      </c>
      <c r="CW67" s="9">
        <f t="shared" si="47"/>
        <v>2</v>
      </c>
      <c r="CX67" s="14">
        <f t="shared" si="48"/>
        <v>5.4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Samuel Gomez</v>
      </c>
      <c r="B68" s="9">
        <f t="shared" si="39"/>
        <v>3</v>
      </c>
      <c r="C68" s="19">
        <v>1</v>
      </c>
      <c r="D68" s="19" t="s">
        <v>62</v>
      </c>
      <c r="E68" s="19">
        <v>3</v>
      </c>
      <c r="F68" s="19">
        <v>3</v>
      </c>
      <c r="G68" s="19">
        <v>4</v>
      </c>
      <c r="H68" s="19">
        <v>1</v>
      </c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9</v>
      </c>
      <c r="CT68" s="9">
        <f t="shared" si="44"/>
        <v>3</v>
      </c>
      <c r="CU68" s="9">
        <f t="shared" si="45"/>
        <v>3</v>
      </c>
      <c r="CV68" s="9">
        <f t="shared" si="46"/>
        <v>4</v>
      </c>
      <c r="CW68" s="9">
        <f t="shared" si="47"/>
        <v>1</v>
      </c>
      <c r="CX68" s="14">
        <f t="shared" si="48"/>
        <v>9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Samuel Diaz</v>
      </c>
      <c r="B69" s="9">
        <f t="shared" si="39"/>
        <v>4</v>
      </c>
      <c r="C69" s="19">
        <v>1</v>
      </c>
      <c r="D69" s="19" t="s">
        <v>62</v>
      </c>
      <c r="E69" s="19">
        <v>1.2</v>
      </c>
      <c r="F69" s="19">
        <v>2</v>
      </c>
      <c r="G69" s="19">
        <v>3</v>
      </c>
      <c r="H69" s="19">
        <v>4</v>
      </c>
      <c r="I69" s="19">
        <v>1</v>
      </c>
      <c r="J69" s="19" t="s">
        <v>62</v>
      </c>
      <c r="K69" s="19">
        <v>1.1000000000000001</v>
      </c>
      <c r="L69" s="19">
        <v>1</v>
      </c>
      <c r="M69" s="19">
        <v>3</v>
      </c>
      <c r="N69" s="19">
        <v>0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2</v>
      </c>
      <c r="CR69" s="9">
        <f t="shared" si="42"/>
        <v>0</v>
      </c>
      <c r="CS69" s="9">
        <f t="shared" si="43"/>
        <v>9</v>
      </c>
      <c r="CT69" s="9">
        <f t="shared" si="44"/>
        <v>3</v>
      </c>
      <c r="CU69" s="9">
        <f t="shared" si="45"/>
        <v>3</v>
      </c>
      <c r="CV69" s="9">
        <f t="shared" si="46"/>
        <v>6</v>
      </c>
      <c r="CW69" s="9">
        <f t="shared" si="47"/>
        <v>4</v>
      </c>
      <c r="CX69" s="14">
        <f t="shared" si="48"/>
        <v>9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Samuel Reyes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62</v>
      </c>
      <c r="K70" s="19">
        <v>1</v>
      </c>
      <c r="L70" s="19">
        <v>3</v>
      </c>
      <c r="M70" s="19">
        <v>6</v>
      </c>
      <c r="N70" s="19">
        <v>2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3</v>
      </c>
      <c r="CT70" s="9">
        <f t="shared" si="44"/>
        <v>1</v>
      </c>
      <c r="CU70" s="9">
        <f t="shared" si="45"/>
        <v>3</v>
      </c>
      <c r="CV70" s="9">
        <f t="shared" si="46"/>
        <v>6</v>
      </c>
      <c r="CW70" s="9">
        <f t="shared" si="47"/>
        <v>2</v>
      </c>
      <c r="CX70" s="14">
        <f t="shared" si="48"/>
        <v>27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Samuel Morales</v>
      </c>
      <c r="B71" s="9">
        <f t="shared" si="39"/>
        <v>6</v>
      </c>
      <c r="C71" s="19">
        <v>1</v>
      </c>
      <c r="D71" s="19" t="s">
        <v>62</v>
      </c>
      <c r="E71" s="19">
        <v>1</v>
      </c>
      <c r="F71" s="19">
        <v>0</v>
      </c>
      <c r="G71" s="19">
        <v>4</v>
      </c>
      <c r="H71" s="19">
        <v>2</v>
      </c>
      <c r="I71" s="19">
        <v>1</v>
      </c>
      <c r="J71" s="19" t="s">
        <v>62</v>
      </c>
      <c r="K71" s="19">
        <v>2</v>
      </c>
      <c r="L71" s="19">
        <v>3</v>
      </c>
      <c r="M71" s="19">
        <v>2</v>
      </c>
      <c r="N71" s="19">
        <v>5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2</v>
      </c>
      <c r="CQ71" s="9">
        <f t="shared" si="41"/>
        <v>2</v>
      </c>
      <c r="CR71" s="9">
        <f t="shared" si="42"/>
        <v>0</v>
      </c>
      <c r="CS71" s="9">
        <f t="shared" si="43"/>
        <v>9</v>
      </c>
      <c r="CT71" s="9">
        <f t="shared" si="44"/>
        <v>3</v>
      </c>
      <c r="CU71" s="9">
        <f t="shared" si="45"/>
        <v>3</v>
      </c>
      <c r="CV71" s="9">
        <f t="shared" si="46"/>
        <v>6</v>
      </c>
      <c r="CW71" s="9">
        <f t="shared" si="47"/>
        <v>7</v>
      </c>
      <c r="CX71" s="14">
        <f t="shared" si="48"/>
        <v>9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Samuel Cruz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1</v>
      </c>
      <c r="J72" s="19" t="s">
        <v>62</v>
      </c>
      <c r="K72" s="19">
        <v>1</v>
      </c>
      <c r="L72" s="19">
        <v>2</v>
      </c>
      <c r="M72" s="19">
        <v>5</v>
      </c>
      <c r="N72" s="19">
        <v>0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3</v>
      </c>
      <c r="CT72" s="9">
        <f t="shared" si="44"/>
        <v>1</v>
      </c>
      <c r="CU72" s="9">
        <f t="shared" si="45"/>
        <v>2</v>
      </c>
      <c r="CV72" s="9">
        <f t="shared" si="46"/>
        <v>5</v>
      </c>
      <c r="CW72" s="9">
        <f t="shared" si="47"/>
        <v>0</v>
      </c>
      <c r="CX72" s="14">
        <f t="shared" si="48"/>
        <v>18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Samuel Ortiz</v>
      </c>
      <c r="B73" s="9">
        <f t="shared" si="39"/>
        <v>8</v>
      </c>
      <c r="C73" s="19">
        <v>1</v>
      </c>
      <c r="D73" s="19" t="s">
        <v>62</v>
      </c>
      <c r="E73" s="19">
        <v>2</v>
      </c>
      <c r="F73" s="19">
        <v>4</v>
      </c>
      <c r="G73" s="19">
        <v>6</v>
      </c>
      <c r="H73" s="19">
        <v>0</v>
      </c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6</v>
      </c>
      <c r="CT73" s="9">
        <f t="shared" si="44"/>
        <v>2</v>
      </c>
      <c r="CU73" s="9">
        <f t="shared" si="45"/>
        <v>4</v>
      </c>
      <c r="CV73" s="9">
        <f t="shared" si="46"/>
        <v>6</v>
      </c>
      <c r="CW73" s="9">
        <f t="shared" si="47"/>
        <v>0</v>
      </c>
      <c r="CX73" s="14">
        <f t="shared" si="48"/>
        <v>18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Samuel Gutierrez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1</v>
      </c>
      <c r="J74" s="19" t="s">
        <v>62</v>
      </c>
      <c r="K74" s="19">
        <v>1.2</v>
      </c>
      <c r="L74" s="19">
        <v>0</v>
      </c>
      <c r="M74" s="19">
        <v>6</v>
      </c>
      <c r="N74" s="19">
        <v>1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1</v>
      </c>
      <c r="CR74" s="9">
        <f t="shared" si="42"/>
        <v>0</v>
      </c>
      <c r="CS74" s="9">
        <f t="shared" si="43"/>
        <v>5</v>
      </c>
      <c r="CT74" s="9">
        <f t="shared" si="44"/>
        <v>1.2</v>
      </c>
      <c r="CU74" s="9">
        <f t="shared" si="45"/>
        <v>0</v>
      </c>
      <c r="CV74" s="9">
        <f t="shared" si="46"/>
        <v>6</v>
      </c>
      <c r="CW74" s="9">
        <f t="shared" si="47"/>
        <v>1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Samuel Castillo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Daniel Garcia</v>
      </c>
      <c r="B76" s="9">
        <f t="shared" si="39"/>
        <v>11</v>
      </c>
      <c r="C76" s="19">
        <v>1</v>
      </c>
      <c r="D76" s="19" t="s">
        <v>62</v>
      </c>
      <c r="E76" s="19">
        <v>2</v>
      </c>
      <c r="F76" s="19">
        <v>1</v>
      </c>
      <c r="G76" s="19">
        <v>4</v>
      </c>
      <c r="H76" s="19">
        <v>3</v>
      </c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1</v>
      </c>
      <c r="CR76" s="9">
        <f t="shared" si="42"/>
        <v>0</v>
      </c>
      <c r="CS76" s="9">
        <f t="shared" si="43"/>
        <v>6</v>
      </c>
      <c r="CT76" s="9">
        <f t="shared" si="44"/>
        <v>2</v>
      </c>
      <c r="CU76" s="9">
        <f t="shared" si="45"/>
        <v>1</v>
      </c>
      <c r="CV76" s="9">
        <f t="shared" si="46"/>
        <v>4</v>
      </c>
      <c r="CW76" s="9">
        <f t="shared" si="47"/>
        <v>3</v>
      </c>
      <c r="CX76" s="14">
        <f t="shared" si="48"/>
        <v>4.5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Daniel Rodriguez</v>
      </c>
      <c r="B77" s="9">
        <f t="shared" si="39"/>
        <v>12</v>
      </c>
      <c r="C77" s="19">
        <v>1</v>
      </c>
      <c r="D77" s="19" t="s">
        <v>62</v>
      </c>
      <c r="E77" s="19">
        <v>1.2</v>
      </c>
      <c r="F77" s="19">
        <v>4</v>
      </c>
      <c r="G77" s="19">
        <v>4</v>
      </c>
      <c r="H77" s="19">
        <v>5</v>
      </c>
      <c r="I77" s="19">
        <v>1</v>
      </c>
      <c r="J77" s="19" t="s">
        <v>61</v>
      </c>
      <c r="K77" s="19">
        <v>1.2</v>
      </c>
      <c r="L77" s="19">
        <v>2</v>
      </c>
      <c r="M77" s="19">
        <v>2</v>
      </c>
      <c r="N77" s="19">
        <v>0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2</v>
      </c>
      <c r="CQ77" s="9">
        <f t="shared" si="41"/>
        <v>1</v>
      </c>
      <c r="CR77" s="9">
        <f t="shared" si="42"/>
        <v>1</v>
      </c>
      <c r="CS77" s="9">
        <f t="shared" si="43"/>
        <v>10</v>
      </c>
      <c r="CT77" s="9">
        <f t="shared" si="44"/>
        <v>3.1</v>
      </c>
      <c r="CU77" s="9">
        <f t="shared" si="45"/>
        <v>6</v>
      </c>
      <c r="CV77" s="9">
        <f t="shared" si="46"/>
        <v>6</v>
      </c>
      <c r="CW77" s="9">
        <f t="shared" si="47"/>
        <v>5</v>
      </c>
      <c r="CX77" s="14">
        <f t="shared" si="48"/>
        <v>16.2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Daniel Martinez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Daniel Hernandez</v>
      </c>
      <c r="B79" s="9">
        <f t="shared" si="39"/>
        <v>14</v>
      </c>
      <c r="C79" s="19">
        <v>1</v>
      </c>
      <c r="D79" s="19" t="s">
        <v>62</v>
      </c>
      <c r="E79" s="19">
        <v>3</v>
      </c>
      <c r="F79" s="19">
        <v>4</v>
      </c>
      <c r="G79" s="19">
        <v>6</v>
      </c>
      <c r="H79" s="19">
        <v>1</v>
      </c>
      <c r="I79" s="19">
        <v>1</v>
      </c>
      <c r="J79" s="19" t="s">
        <v>62</v>
      </c>
      <c r="K79" s="19">
        <v>2.2000000000000002</v>
      </c>
      <c r="L79" s="19">
        <v>4</v>
      </c>
      <c r="M79" s="19">
        <v>3</v>
      </c>
      <c r="N79" s="19">
        <v>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2</v>
      </c>
      <c r="CQ79" s="9">
        <f t="shared" si="41"/>
        <v>2</v>
      </c>
      <c r="CR79" s="9">
        <f t="shared" si="42"/>
        <v>0</v>
      </c>
      <c r="CS79" s="9">
        <f t="shared" si="43"/>
        <v>17</v>
      </c>
      <c r="CT79" s="9">
        <f t="shared" si="44"/>
        <v>5.2</v>
      </c>
      <c r="CU79" s="9">
        <f t="shared" si="45"/>
        <v>8</v>
      </c>
      <c r="CV79" s="9">
        <f t="shared" si="46"/>
        <v>9</v>
      </c>
      <c r="CW79" s="9">
        <f t="shared" si="47"/>
        <v>1</v>
      </c>
      <c r="CX79" s="14">
        <f t="shared" si="48"/>
        <v>12.705882352941176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Daniel Lopez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Daniel Gonzalez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61</v>
      </c>
      <c r="K81" s="19">
        <v>1.1000000000000001</v>
      </c>
      <c r="L81" s="19">
        <v>2</v>
      </c>
      <c r="M81" s="19">
        <v>3</v>
      </c>
      <c r="N81" s="19">
        <v>2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4.0000000000000009</v>
      </c>
      <c r="CT81" s="9">
        <f t="shared" si="44"/>
        <v>1.1000000000000001</v>
      </c>
      <c r="CU81" s="9">
        <f t="shared" si="45"/>
        <v>2</v>
      </c>
      <c r="CV81" s="9">
        <f t="shared" si="46"/>
        <v>3</v>
      </c>
      <c r="CW81" s="9">
        <f t="shared" si="47"/>
        <v>2</v>
      </c>
      <c r="CX81" s="14">
        <f t="shared" si="48"/>
        <v>13.499999999999996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Daniel Perez</v>
      </c>
      <c r="B82" s="9">
        <f t="shared" si="39"/>
        <v>17</v>
      </c>
      <c r="C82" s="19">
        <v>1</v>
      </c>
      <c r="D82" s="19" t="s">
        <v>61</v>
      </c>
      <c r="E82" s="19">
        <v>1.1000000000000001</v>
      </c>
      <c r="F82" s="19">
        <v>0</v>
      </c>
      <c r="G82" s="19">
        <v>2</v>
      </c>
      <c r="H82" s="19">
        <v>3</v>
      </c>
      <c r="I82" s="19">
        <v>1</v>
      </c>
      <c r="J82" s="19" t="s">
        <v>62</v>
      </c>
      <c r="K82" s="19">
        <v>1</v>
      </c>
      <c r="L82" s="19">
        <v>2</v>
      </c>
      <c r="M82" s="19">
        <v>6</v>
      </c>
      <c r="N82" s="19">
        <v>0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2</v>
      </c>
      <c r="CQ82" s="9">
        <f t="shared" si="41"/>
        <v>1</v>
      </c>
      <c r="CR82" s="9">
        <f t="shared" si="42"/>
        <v>1</v>
      </c>
      <c r="CS82" s="9">
        <f t="shared" si="43"/>
        <v>7.0000000000000009</v>
      </c>
      <c r="CT82" s="9">
        <f t="shared" si="44"/>
        <v>2.1</v>
      </c>
      <c r="CU82" s="9">
        <f t="shared" si="45"/>
        <v>2</v>
      </c>
      <c r="CV82" s="9">
        <f t="shared" si="46"/>
        <v>8</v>
      </c>
      <c r="CW82" s="9">
        <f t="shared" si="47"/>
        <v>3</v>
      </c>
      <c r="CX82" s="14">
        <f t="shared" si="48"/>
        <v>7.7142857142857135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Daniel Sanchez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1</v>
      </c>
      <c r="J83" s="19" t="s">
        <v>61</v>
      </c>
      <c r="K83" s="19">
        <v>1.2</v>
      </c>
      <c r="L83" s="19">
        <v>4</v>
      </c>
      <c r="M83" s="19">
        <v>6</v>
      </c>
      <c r="N83" s="19">
        <v>3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0</v>
      </c>
      <c r="CR83" s="9">
        <f t="shared" si="42"/>
        <v>1</v>
      </c>
      <c r="CS83" s="9">
        <f t="shared" si="43"/>
        <v>5</v>
      </c>
      <c r="CT83" s="9">
        <f t="shared" si="44"/>
        <v>1.2</v>
      </c>
      <c r="CU83" s="9">
        <f t="shared" si="45"/>
        <v>4</v>
      </c>
      <c r="CV83" s="9">
        <f t="shared" si="46"/>
        <v>6</v>
      </c>
      <c r="CW83" s="9">
        <f t="shared" si="47"/>
        <v>3</v>
      </c>
      <c r="CX83" s="14">
        <f t="shared" si="48"/>
        <v>21.6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Daniel Ramirez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62</v>
      </c>
      <c r="K84" s="19">
        <v>2.2000000000000002</v>
      </c>
      <c r="L84" s="19">
        <v>3</v>
      </c>
      <c r="M84" s="19">
        <v>5</v>
      </c>
      <c r="N84" s="19">
        <v>0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1</v>
      </c>
      <c r="CR84" s="9">
        <f t="shared" si="42"/>
        <v>0</v>
      </c>
      <c r="CS84" s="9">
        <f t="shared" si="43"/>
        <v>8.0000000000000018</v>
      </c>
      <c r="CT84" s="9">
        <f t="shared" si="44"/>
        <v>2.2000000000000002</v>
      </c>
      <c r="CU84" s="9">
        <f t="shared" si="45"/>
        <v>3</v>
      </c>
      <c r="CV84" s="9">
        <f t="shared" si="46"/>
        <v>5</v>
      </c>
      <c r="CW84" s="9">
        <f t="shared" si="47"/>
        <v>0</v>
      </c>
      <c r="CX84" s="14">
        <f t="shared" si="48"/>
        <v>10.124999999999998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Daniel Torres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0</v>
      </c>
      <c r="CQ85" s="9">
        <f t="shared" si="41"/>
        <v>0</v>
      </c>
      <c r="CR85" s="9">
        <f t="shared" si="42"/>
        <v>0</v>
      </c>
      <c r="CS85" s="9">
        <f t="shared" si="43"/>
        <v>0</v>
      </c>
      <c r="CT85" s="9">
        <f t="shared" si="44"/>
        <v>0</v>
      </c>
      <c r="CU85" s="9">
        <f t="shared" si="45"/>
        <v>0</v>
      </c>
      <c r="CV85" s="9">
        <f t="shared" si="46"/>
        <v>0</v>
      </c>
      <c r="CW85" s="9">
        <f t="shared" si="47"/>
        <v>0</v>
      </c>
      <c r="CX85" s="14">
        <f t="shared" si="48"/>
        <v>0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Daniel Flores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0</v>
      </c>
      <c r="CQ86" s="9">
        <f t="shared" si="41"/>
        <v>0</v>
      </c>
      <c r="CR86" s="9">
        <f t="shared" si="42"/>
        <v>0</v>
      </c>
      <c r="CS86" s="9">
        <f t="shared" si="43"/>
        <v>0</v>
      </c>
      <c r="CT86" s="9">
        <f t="shared" si="44"/>
        <v>0</v>
      </c>
      <c r="CU86" s="9">
        <f t="shared" si="45"/>
        <v>0</v>
      </c>
      <c r="CV86" s="9">
        <f t="shared" si="46"/>
        <v>0</v>
      </c>
      <c r="CW86" s="9">
        <f t="shared" si="47"/>
        <v>0</v>
      </c>
      <c r="CX86" s="14">
        <f t="shared" si="48"/>
        <v>0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Daniel Rivera</v>
      </c>
      <c r="B87" s="9">
        <f t="shared" si="39"/>
        <v>22</v>
      </c>
      <c r="C87" s="19">
        <v>1</v>
      </c>
      <c r="D87" s="19" t="s">
        <v>62</v>
      </c>
      <c r="E87" s="19">
        <v>2.2000000000000002</v>
      </c>
      <c r="F87" s="19">
        <v>4</v>
      </c>
      <c r="G87" s="19">
        <v>6</v>
      </c>
      <c r="H87" s="19">
        <v>0</v>
      </c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8.0000000000000018</v>
      </c>
      <c r="CT87" s="9">
        <f t="shared" si="44"/>
        <v>2.2000000000000002</v>
      </c>
      <c r="CU87" s="9">
        <f t="shared" si="45"/>
        <v>4</v>
      </c>
      <c r="CV87" s="9">
        <f t="shared" si="46"/>
        <v>6</v>
      </c>
      <c r="CW87" s="9">
        <f t="shared" si="47"/>
        <v>0</v>
      </c>
      <c r="CX87" s="14">
        <f t="shared" si="48"/>
        <v>13.499999999999996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Daniel Gomez</v>
      </c>
      <c r="B88" s="9">
        <f t="shared" si="39"/>
        <v>23</v>
      </c>
      <c r="C88" s="19">
        <v>1</v>
      </c>
      <c r="D88" s="19" t="s">
        <v>62</v>
      </c>
      <c r="E88" s="19">
        <v>1.1000000000000001</v>
      </c>
      <c r="F88" s="19">
        <v>4</v>
      </c>
      <c r="G88" s="19">
        <v>4</v>
      </c>
      <c r="H88" s="19">
        <v>2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4.0000000000000009</v>
      </c>
      <c r="CT88" s="9">
        <f t="shared" si="44"/>
        <v>1.1000000000000001</v>
      </c>
      <c r="CU88" s="9">
        <f t="shared" si="45"/>
        <v>4</v>
      </c>
      <c r="CV88" s="9">
        <f t="shared" si="46"/>
        <v>4</v>
      </c>
      <c r="CW88" s="9">
        <f t="shared" si="47"/>
        <v>2</v>
      </c>
      <c r="CX88" s="14">
        <f t="shared" si="48"/>
        <v>26.999999999999993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Daniel Diaz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Daniel Reyes</v>
      </c>
      <c r="B90" s="9">
        <f t="shared" si="39"/>
        <v>25</v>
      </c>
      <c r="C90" s="19">
        <v>1</v>
      </c>
      <c r="D90" s="19" t="s">
        <v>61</v>
      </c>
      <c r="E90" s="19">
        <v>2.2000000000000002</v>
      </c>
      <c r="F90" s="19">
        <v>3</v>
      </c>
      <c r="G90" s="19">
        <v>3</v>
      </c>
      <c r="H90" s="19">
        <v>1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8.0000000000000018</v>
      </c>
      <c r="CT90" s="9">
        <f t="shared" si="44"/>
        <v>2.2000000000000002</v>
      </c>
      <c r="CU90" s="9">
        <f t="shared" si="45"/>
        <v>3</v>
      </c>
      <c r="CV90" s="9">
        <f t="shared" si="46"/>
        <v>3</v>
      </c>
      <c r="CW90" s="9">
        <f t="shared" si="47"/>
        <v>1</v>
      </c>
      <c r="CX90" s="14">
        <f t="shared" si="48"/>
        <v>10.124999999999998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24</v>
      </c>
      <c r="CQ91" s="10">
        <f t="shared" si="49"/>
        <v>19</v>
      </c>
      <c r="CR91" s="10">
        <f t="shared" si="49"/>
        <v>5</v>
      </c>
      <c r="CS91" s="10">
        <f t="shared" si="49"/>
        <v>130</v>
      </c>
      <c r="CT91" s="10">
        <f t="shared" si="49"/>
        <v>38.900000000000013</v>
      </c>
      <c r="CU91" s="10">
        <f t="shared" si="49"/>
        <v>56</v>
      </c>
      <c r="CV91" s="10">
        <f t="shared" si="49"/>
        <v>96</v>
      </c>
      <c r="CW91" s="10">
        <f t="shared" si="49"/>
        <v>37</v>
      </c>
      <c r="CX91" s="10">
        <f t="shared" si="49"/>
        <v>232.3701680672269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67</v>
      </c>
      <c r="C96" s="19">
        <v>3</v>
      </c>
      <c r="D96" s="19">
        <v>3</v>
      </c>
    </row>
    <row r="97" spans="1:7" x14ac:dyDescent="0.3">
      <c r="A97" s="9">
        <v>2</v>
      </c>
      <c r="B97" s="19" t="s">
        <v>62</v>
      </c>
      <c r="C97" s="19">
        <v>4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0</v>
      </c>
      <c r="E111" s="10">
        <f>COUNTIF(B96:B110,"E")</f>
        <v>1</v>
      </c>
      <c r="F111" s="10">
        <f>SUM(C96:C110)</f>
        <v>7</v>
      </c>
      <c r="G111" s="10">
        <f>SUM(D96:D110)</f>
        <v>6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329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330</v>
      </c>
      <c r="B8" s="19">
        <v>1</v>
      </c>
      <c r="C8" s="19">
        <v>3</v>
      </c>
      <c r="D8" s="19">
        <v>0</v>
      </c>
      <c r="E8" s="19">
        <v>1</v>
      </c>
      <c r="F8" s="19">
        <v>0</v>
      </c>
      <c r="G8" s="19">
        <v>0</v>
      </c>
      <c r="H8" s="19">
        <v>0</v>
      </c>
      <c r="I8" s="19">
        <v>2</v>
      </c>
      <c r="J8" s="19">
        <v>0</v>
      </c>
      <c r="K8" s="19">
        <v>0</v>
      </c>
      <c r="L8" s="19">
        <v>1</v>
      </c>
      <c r="M8" s="19">
        <v>0</v>
      </c>
      <c r="N8" s="19">
        <v>0</v>
      </c>
      <c r="O8" s="19">
        <v>0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3</v>
      </c>
      <c r="S8" s="9"/>
      <c r="T8" s="19">
        <v>2</v>
      </c>
      <c r="U8" s="19">
        <v>1</v>
      </c>
      <c r="V8" s="19">
        <v>0</v>
      </c>
      <c r="W8" s="19">
        <v>0</v>
      </c>
      <c r="X8" s="19">
        <v>0</v>
      </c>
      <c r="Y8" s="19">
        <v>0</v>
      </c>
      <c r="Z8" s="19">
        <v>1</v>
      </c>
      <c r="AA8" s="19">
        <v>1</v>
      </c>
      <c r="AB8" s="19">
        <v>2</v>
      </c>
      <c r="AC8" s="19">
        <v>1</v>
      </c>
      <c r="AD8" s="19">
        <v>0</v>
      </c>
      <c r="AE8" s="19">
        <v>0</v>
      </c>
      <c r="AF8" s="19">
        <v>1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5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331</v>
      </c>
      <c r="B9" s="19">
        <v>2</v>
      </c>
      <c r="C9" s="19">
        <v>2</v>
      </c>
      <c r="D9" s="19">
        <v>1</v>
      </c>
      <c r="E9" s="19">
        <v>2</v>
      </c>
      <c r="F9" s="19">
        <v>0</v>
      </c>
      <c r="G9" s="19">
        <v>0</v>
      </c>
      <c r="H9" s="19">
        <v>1</v>
      </c>
      <c r="I9" s="19">
        <v>2</v>
      </c>
      <c r="J9" s="19">
        <v>1</v>
      </c>
      <c r="K9" s="19">
        <v>0</v>
      </c>
      <c r="L9" s="19">
        <v>1</v>
      </c>
      <c r="M9" s="19">
        <v>0</v>
      </c>
      <c r="N9" s="19">
        <v>0</v>
      </c>
      <c r="O9" s="19">
        <v>1</v>
      </c>
      <c r="P9" s="19">
        <v>0</v>
      </c>
      <c r="Q9" s="9">
        <f t="shared" si="0"/>
        <v>5</v>
      </c>
      <c r="R9" s="9">
        <f t="shared" si="1"/>
        <v>3</v>
      </c>
      <c r="S9" s="9"/>
      <c r="T9" s="19">
        <v>4</v>
      </c>
      <c r="U9" s="19">
        <v>2</v>
      </c>
      <c r="V9" s="19">
        <v>3</v>
      </c>
      <c r="W9" s="19">
        <v>0</v>
      </c>
      <c r="X9" s="19">
        <v>0</v>
      </c>
      <c r="Y9" s="19">
        <v>0</v>
      </c>
      <c r="Z9" s="19">
        <v>4</v>
      </c>
      <c r="AA9" s="19">
        <v>0</v>
      </c>
      <c r="AB9" s="19">
        <v>2</v>
      </c>
      <c r="AC9" s="19">
        <v>1</v>
      </c>
      <c r="AD9" s="19">
        <v>0</v>
      </c>
      <c r="AE9" s="19">
        <v>1</v>
      </c>
      <c r="AF9" s="19">
        <v>1</v>
      </c>
      <c r="AG9" s="19">
        <v>0</v>
      </c>
      <c r="AH9" s="9">
        <f t="shared" si="2"/>
        <v>3</v>
      </c>
      <c r="AI9" s="9">
        <f t="shared" si="3"/>
        <v>8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332</v>
      </c>
      <c r="B10" s="19">
        <v>3</v>
      </c>
      <c r="C10" s="19">
        <v>3</v>
      </c>
      <c r="D10" s="19">
        <v>1</v>
      </c>
      <c r="E10" s="19">
        <v>2</v>
      </c>
      <c r="F10" s="19">
        <v>0</v>
      </c>
      <c r="G10" s="19">
        <v>0</v>
      </c>
      <c r="H10" s="19">
        <v>0</v>
      </c>
      <c r="I10" s="19">
        <v>3</v>
      </c>
      <c r="J10" s="19">
        <v>2</v>
      </c>
      <c r="K10" s="19">
        <v>2</v>
      </c>
      <c r="L10" s="19">
        <v>1</v>
      </c>
      <c r="M10" s="19">
        <v>1</v>
      </c>
      <c r="N10" s="19">
        <v>1</v>
      </c>
      <c r="O10" s="19">
        <v>0</v>
      </c>
      <c r="P10" s="19">
        <v>0</v>
      </c>
      <c r="Q10" s="9">
        <f t="shared" si="0"/>
        <v>2</v>
      </c>
      <c r="R10" s="9">
        <f t="shared" si="1"/>
        <v>7</v>
      </c>
      <c r="S10" s="9"/>
      <c r="T10" s="19">
        <v>5</v>
      </c>
      <c r="U10" s="19">
        <v>0</v>
      </c>
      <c r="V10" s="19">
        <v>2</v>
      </c>
      <c r="W10" s="19">
        <v>0</v>
      </c>
      <c r="X10" s="19">
        <v>0</v>
      </c>
      <c r="Y10" s="19">
        <v>1</v>
      </c>
      <c r="Z10" s="19">
        <v>1</v>
      </c>
      <c r="AA10" s="19">
        <v>1</v>
      </c>
      <c r="AB10" s="19">
        <v>0</v>
      </c>
      <c r="AC10" s="19">
        <v>1</v>
      </c>
      <c r="AD10" s="19">
        <v>0</v>
      </c>
      <c r="AE10" s="19">
        <v>0</v>
      </c>
      <c r="AF10" s="19">
        <v>0</v>
      </c>
      <c r="AG10" s="19">
        <v>0</v>
      </c>
      <c r="AH10" s="9">
        <f t="shared" si="2"/>
        <v>5</v>
      </c>
      <c r="AI10" s="9">
        <f t="shared" si="3"/>
        <v>5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333</v>
      </c>
      <c r="B11" s="19">
        <v>4</v>
      </c>
      <c r="C11" s="19">
        <v>2</v>
      </c>
      <c r="D11" s="19">
        <v>1</v>
      </c>
      <c r="E11" s="19">
        <v>2</v>
      </c>
      <c r="F11" s="19">
        <v>0</v>
      </c>
      <c r="G11" s="19">
        <v>0</v>
      </c>
      <c r="H11" s="19">
        <v>0</v>
      </c>
      <c r="I11" s="19">
        <v>1</v>
      </c>
      <c r="J11" s="19">
        <v>2</v>
      </c>
      <c r="K11" s="19">
        <v>0</v>
      </c>
      <c r="L11" s="19">
        <v>1</v>
      </c>
      <c r="M11" s="19">
        <v>0</v>
      </c>
      <c r="N11" s="19">
        <v>0</v>
      </c>
      <c r="O11" s="19">
        <v>0</v>
      </c>
      <c r="P11" s="19">
        <v>0</v>
      </c>
      <c r="Q11" s="9">
        <f t="shared" si="0"/>
        <v>2</v>
      </c>
      <c r="R11" s="9">
        <f t="shared" si="1"/>
        <v>2</v>
      </c>
      <c r="S11" s="9"/>
      <c r="T11" s="19">
        <v>5</v>
      </c>
      <c r="U11" s="19">
        <v>3</v>
      </c>
      <c r="V11" s="19">
        <v>1</v>
      </c>
      <c r="W11" s="19">
        <v>1</v>
      </c>
      <c r="X11" s="19">
        <v>0</v>
      </c>
      <c r="Y11" s="19">
        <v>0</v>
      </c>
      <c r="Z11" s="19">
        <v>0</v>
      </c>
      <c r="AA11" s="19">
        <v>0</v>
      </c>
      <c r="AB11" s="19">
        <v>1</v>
      </c>
      <c r="AC11" s="19">
        <v>1</v>
      </c>
      <c r="AD11" s="19">
        <v>1</v>
      </c>
      <c r="AE11" s="19">
        <v>0</v>
      </c>
      <c r="AF11" s="19">
        <v>1</v>
      </c>
      <c r="AG11" s="19">
        <v>0</v>
      </c>
      <c r="AH11" s="9">
        <f t="shared" si="2"/>
        <v>2</v>
      </c>
      <c r="AI11" s="9">
        <f t="shared" si="3"/>
        <v>8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334</v>
      </c>
      <c r="B12" s="19">
        <v>5</v>
      </c>
      <c r="C12" s="19">
        <v>4</v>
      </c>
      <c r="D12" s="19">
        <v>1</v>
      </c>
      <c r="E12" s="19">
        <v>4</v>
      </c>
      <c r="F12" s="19">
        <v>1</v>
      </c>
      <c r="G12" s="19">
        <v>1</v>
      </c>
      <c r="H12" s="19">
        <v>0</v>
      </c>
      <c r="I12" s="19">
        <v>1</v>
      </c>
      <c r="J12" s="19">
        <v>1</v>
      </c>
      <c r="K12" s="19">
        <v>2</v>
      </c>
      <c r="L12" s="19">
        <v>0</v>
      </c>
      <c r="M12" s="19">
        <v>1</v>
      </c>
      <c r="N12" s="19">
        <v>1</v>
      </c>
      <c r="O12" s="19">
        <v>1</v>
      </c>
      <c r="P12" s="19">
        <v>0</v>
      </c>
      <c r="Q12" s="9">
        <f t="shared" si="0"/>
        <v>7</v>
      </c>
      <c r="R12" s="9">
        <f t="shared" si="1"/>
        <v>9</v>
      </c>
      <c r="S12" s="9"/>
      <c r="T12" s="19">
        <v>2</v>
      </c>
      <c r="U12" s="19">
        <v>2</v>
      </c>
      <c r="V12" s="19">
        <v>1</v>
      </c>
      <c r="W12" s="19">
        <v>0</v>
      </c>
      <c r="X12" s="19">
        <v>0</v>
      </c>
      <c r="Y12" s="19">
        <v>0</v>
      </c>
      <c r="Z12" s="19">
        <v>0</v>
      </c>
      <c r="AA12" s="19">
        <v>1</v>
      </c>
      <c r="AB12" s="19">
        <v>0</v>
      </c>
      <c r="AC12" s="19">
        <v>1</v>
      </c>
      <c r="AD12" s="19">
        <v>0</v>
      </c>
      <c r="AE12" s="19">
        <v>1</v>
      </c>
      <c r="AF12" s="19">
        <v>1</v>
      </c>
      <c r="AG12" s="19">
        <v>0</v>
      </c>
      <c r="AH12" s="9">
        <f t="shared" si="2"/>
        <v>1</v>
      </c>
      <c r="AI12" s="9">
        <f t="shared" si="3"/>
        <v>4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335</v>
      </c>
      <c r="B13" s="19">
        <v>6</v>
      </c>
      <c r="C13" s="19">
        <v>4</v>
      </c>
      <c r="D13" s="19">
        <v>1</v>
      </c>
      <c r="E13" s="19">
        <v>2</v>
      </c>
      <c r="F13" s="19">
        <v>0</v>
      </c>
      <c r="G13" s="19">
        <v>0</v>
      </c>
      <c r="H13" s="19">
        <v>0</v>
      </c>
      <c r="I13" s="19">
        <v>1</v>
      </c>
      <c r="J13" s="19">
        <v>2</v>
      </c>
      <c r="K13" s="19">
        <v>0</v>
      </c>
      <c r="L13" s="19">
        <v>1</v>
      </c>
      <c r="M13" s="19">
        <v>0</v>
      </c>
      <c r="N13" s="19">
        <v>0</v>
      </c>
      <c r="O13" s="19">
        <v>0</v>
      </c>
      <c r="P13" s="19">
        <v>0</v>
      </c>
      <c r="Q13" s="9">
        <f t="shared" si="0"/>
        <v>2</v>
      </c>
      <c r="R13" s="9">
        <f t="shared" si="1"/>
        <v>4</v>
      </c>
      <c r="S13" s="9"/>
      <c r="T13" s="19">
        <v>3</v>
      </c>
      <c r="U13" s="19">
        <v>0</v>
      </c>
      <c r="V13" s="19">
        <v>2</v>
      </c>
      <c r="W13" s="19">
        <v>1</v>
      </c>
      <c r="X13" s="19">
        <v>0</v>
      </c>
      <c r="Y13" s="19">
        <v>0</v>
      </c>
      <c r="Z13" s="19">
        <v>2</v>
      </c>
      <c r="AA13" s="19">
        <v>2</v>
      </c>
      <c r="AB13" s="19">
        <v>2</v>
      </c>
      <c r="AC13" s="19">
        <v>1</v>
      </c>
      <c r="AD13" s="19">
        <v>1</v>
      </c>
      <c r="AE13" s="19">
        <v>0</v>
      </c>
      <c r="AF13" s="19">
        <v>0</v>
      </c>
      <c r="AG13" s="19">
        <v>0</v>
      </c>
      <c r="AH13" s="9">
        <f t="shared" si="2"/>
        <v>3</v>
      </c>
      <c r="AI13" s="9">
        <f t="shared" si="3"/>
        <v>6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336</v>
      </c>
      <c r="B14" s="19">
        <v>7</v>
      </c>
      <c r="C14" s="19">
        <v>5</v>
      </c>
      <c r="D14" s="19">
        <v>4</v>
      </c>
      <c r="E14" s="19">
        <v>0</v>
      </c>
      <c r="F14" s="19">
        <v>0</v>
      </c>
      <c r="G14" s="19">
        <v>0</v>
      </c>
      <c r="H14" s="19">
        <v>0</v>
      </c>
      <c r="I14" s="19">
        <v>1</v>
      </c>
      <c r="J14" s="19">
        <v>0</v>
      </c>
      <c r="K14" s="19">
        <v>1</v>
      </c>
      <c r="L14" s="19">
        <v>1</v>
      </c>
      <c r="M14" s="19">
        <v>1</v>
      </c>
      <c r="N14" s="19">
        <v>1</v>
      </c>
      <c r="O14" s="19">
        <v>0</v>
      </c>
      <c r="P14" s="19">
        <v>0</v>
      </c>
      <c r="Q14" s="9">
        <f t="shared" si="0"/>
        <v>0</v>
      </c>
      <c r="R14" s="9">
        <f t="shared" si="1"/>
        <v>8</v>
      </c>
      <c r="S14" s="9"/>
      <c r="T14" s="19">
        <v>5</v>
      </c>
      <c r="U14" s="19">
        <v>2</v>
      </c>
      <c r="V14" s="19">
        <v>3</v>
      </c>
      <c r="W14" s="19">
        <v>0</v>
      </c>
      <c r="X14" s="19">
        <v>0</v>
      </c>
      <c r="Y14" s="19">
        <v>0</v>
      </c>
      <c r="Z14" s="19">
        <v>1</v>
      </c>
      <c r="AA14" s="19">
        <v>2</v>
      </c>
      <c r="AB14" s="19">
        <v>2</v>
      </c>
      <c r="AC14" s="19">
        <v>1</v>
      </c>
      <c r="AD14" s="19">
        <v>1</v>
      </c>
      <c r="AE14" s="19">
        <v>1</v>
      </c>
      <c r="AF14" s="19">
        <v>1</v>
      </c>
      <c r="AG14" s="19">
        <v>0</v>
      </c>
      <c r="AH14" s="9">
        <f t="shared" si="2"/>
        <v>3</v>
      </c>
      <c r="AI14" s="9">
        <f t="shared" si="3"/>
        <v>10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337</v>
      </c>
      <c r="B15" s="19">
        <v>8</v>
      </c>
      <c r="C15" s="19">
        <v>4</v>
      </c>
      <c r="D15" s="19">
        <v>1</v>
      </c>
      <c r="E15" s="19">
        <v>4</v>
      </c>
      <c r="F15" s="19">
        <v>0</v>
      </c>
      <c r="G15" s="19">
        <v>0</v>
      </c>
      <c r="H15" s="19">
        <v>0</v>
      </c>
      <c r="I15" s="19">
        <v>1</v>
      </c>
      <c r="J15" s="19">
        <v>2</v>
      </c>
      <c r="K15" s="19">
        <v>2</v>
      </c>
      <c r="L15" s="19">
        <v>1</v>
      </c>
      <c r="M15" s="19">
        <v>1</v>
      </c>
      <c r="N15" s="19">
        <v>0</v>
      </c>
      <c r="O15" s="19">
        <v>0</v>
      </c>
      <c r="P15" s="19">
        <v>0</v>
      </c>
      <c r="Q15" s="9">
        <f t="shared" si="0"/>
        <v>4</v>
      </c>
      <c r="R15" s="9">
        <f t="shared" si="1"/>
        <v>7</v>
      </c>
      <c r="S15" s="9"/>
      <c r="T15" s="19">
        <v>5</v>
      </c>
      <c r="U15" s="19">
        <v>0</v>
      </c>
      <c r="V15" s="19">
        <v>3</v>
      </c>
      <c r="W15" s="19">
        <v>0</v>
      </c>
      <c r="X15" s="19">
        <v>0</v>
      </c>
      <c r="Y15" s="19">
        <v>0</v>
      </c>
      <c r="Z15" s="19">
        <v>2</v>
      </c>
      <c r="AA15" s="19">
        <v>0</v>
      </c>
      <c r="AB15" s="19">
        <v>0</v>
      </c>
      <c r="AC15" s="19">
        <v>0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3</v>
      </c>
      <c r="AI15" s="9">
        <f t="shared" si="3"/>
        <v>6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338</v>
      </c>
      <c r="B16" s="19">
        <v>9</v>
      </c>
      <c r="C16" s="19">
        <v>5</v>
      </c>
      <c r="D16" s="19">
        <v>1</v>
      </c>
      <c r="E16" s="19">
        <v>3</v>
      </c>
      <c r="F16" s="19">
        <v>0</v>
      </c>
      <c r="G16" s="19">
        <v>0</v>
      </c>
      <c r="H16" s="19">
        <v>0</v>
      </c>
      <c r="I16" s="19">
        <v>4</v>
      </c>
      <c r="J16" s="19">
        <v>1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9">
        <f t="shared" si="0"/>
        <v>3</v>
      </c>
      <c r="R16" s="9">
        <f t="shared" si="1"/>
        <v>5</v>
      </c>
      <c r="S16" s="9"/>
      <c r="T16" s="19">
        <v>3</v>
      </c>
      <c r="U16" s="19">
        <v>0</v>
      </c>
      <c r="V16" s="19">
        <v>3</v>
      </c>
      <c r="W16" s="19">
        <v>0</v>
      </c>
      <c r="X16" s="19">
        <v>0</v>
      </c>
      <c r="Y16" s="19">
        <v>1</v>
      </c>
      <c r="Z16" s="19">
        <v>1</v>
      </c>
      <c r="AA16" s="19">
        <v>1</v>
      </c>
      <c r="AB16" s="19">
        <v>2</v>
      </c>
      <c r="AC16" s="19">
        <v>1</v>
      </c>
      <c r="AD16" s="19">
        <v>0</v>
      </c>
      <c r="AE16" s="19">
        <v>0</v>
      </c>
      <c r="AF16" s="19">
        <v>1</v>
      </c>
      <c r="AG16" s="19">
        <v>0</v>
      </c>
      <c r="AH16" s="9">
        <f t="shared" si="2"/>
        <v>6</v>
      </c>
      <c r="AI16" s="9">
        <f t="shared" si="3"/>
        <v>6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339</v>
      </c>
      <c r="B17" s="19">
        <v>10</v>
      </c>
      <c r="C17" s="19">
        <v>3</v>
      </c>
      <c r="D17" s="19">
        <v>3</v>
      </c>
      <c r="E17" s="19">
        <v>1</v>
      </c>
      <c r="F17" s="19">
        <v>0</v>
      </c>
      <c r="G17" s="19">
        <v>0</v>
      </c>
      <c r="H17" s="19">
        <v>0</v>
      </c>
      <c r="I17" s="19">
        <v>1</v>
      </c>
      <c r="J17" s="19">
        <v>1</v>
      </c>
      <c r="K17" s="19">
        <v>0</v>
      </c>
      <c r="L17" s="19">
        <v>0</v>
      </c>
      <c r="M17" s="19">
        <v>1</v>
      </c>
      <c r="N17" s="19">
        <v>1</v>
      </c>
      <c r="O17" s="19">
        <v>0</v>
      </c>
      <c r="P17" s="19">
        <v>0</v>
      </c>
      <c r="Q17" s="9">
        <f t="shared" si="0"/>
        <v>1</v>
      </c>
      <c r="R17" s="9">
        <f t="shared" si="1"/>
        <v>5</v>
      </c>
      <c r="S17" s="9"/>
      <c r="T17" s="19">
        <v>3</v>
      </c>
      <c r="U17" s="19">
        <v>1</v>
      </c>
      <c r="V17" s="19">
        <v>3</v>
      </c>
      <c r="W17" s="19">
        <v>0</v>
      </c>
      <c r="X17" s="19">
        <v>0</v>
      </c>
      <c r="Y17" s="19">
        <v>0</v>
      </c>
      <c r="Z17" s="19">
        <v>2</v>
      </c>
      <c r="AA17" s="19">
        <v>2</v>
      </c>
      <c r="AB17" s="19">
        <v>2</v>
      </c>
      <c r="AC17" s="19">
        <v>0</v>
      </c>
      <c r="AD17" s="19">
        <v>0</v>
      </c>
      <c r="AE17" s="19">
        <v>1</v>
      </c>
      <c r="AF17" s="19">
        <v>0</v>
      </c>
      <c r="AG17" s="19">
        <v>0</v>
      </c>
      <c r="AH17" s="9">
        <f t="shared" si="2"/>
        <v>3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340</v>
      </c>
      <c r="B18" s="19">
        <v>11</v>
      </c>
      <c r="C18" s="19">
        <v>4</v>
      </c>
      <c r="D18" s="19">
        <v>1</v>
      </c>
      <c r="E18" s="19">
        <v>2</v>
      </c>
      <c r="F18" s="19">
        <v>0</v>
      </c>
      <c r="G18" s="19">
        <v>0</v>
      </c>
      <c r="H18" s="19">
        <v>0</v>
      </c>
      <c r="I18" s="19">
        <v>1</v>
      </c>
      <c r="J18" s="19">
        <v>2</v>
      </c>
      <c r="K18" s="19">
        <v>1</v>
      </c>
      <c r="L18" s="19">
        <v>0</v>
      </c>
      <c r="M18" s="19">
        <v>1</v>
      </c>
      <c r="N18" s="19">
        <v>1</v>
      </c>
      <c r="O18" s="19">
        <v>0</v>
      </c>
      <c r="P18" s="19">
        <v>0</v>
      </c>
      <c r="Q18" s="9">
        <f t="shared" si="0"/>
        <v>2</v>
      </c>
      <c r="R18" s="9">
        <f t="shared" si="1"/>
        <v>7</v>
      </c>
      <c r="S18" s="9"/>
      <c r="T18" s="19">
        <v>5</v>
      </c>
      <c r="U18" s="19">
        <v>0</v>
      </c>
      <c r="V18" s="19">
        <v>3</v>
      </c>
      <c r="W18" s="19">
        <v>0</v>
      </c>
      <c r="X18" s="19">
        <v>0</v>
      </c>
      <c r="Y18" s="19">
        <v>0</v>
      </c>
      <c r="Z18" s="19">
        <v>4</v>
      </c>
      <c r="AA18" s="19">
        <v>0</v>
      </c>
      <c r="AB18" s="19">
        <v>0</v>
      </c>
      <c r="AC18" s="19">
        <v>1</v>
      </c>
      <c r="AD18" s="19">
        <v>1</v>
      </c>
      <c r="AE18" s="19">
        <v>0</v>
      </c>
      <c r="AF18" s="19">
        <v>1</v>
      </c>
      <c r="AG18" s="19">
        <v>0</v>
      </c>
      <c r="AH18" s="9">
        <f t="shared" si="2"/>
        <v>3</v>
      </c>
      <c r="AI18" s="9">
        <f t="shared" si="3"/>
        <v>7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341</v>
      </c>
      <c r="B19" s="19">
        <v>12</v>
      </c>
      <c r="C19" s="19">
        <v>5</v>
      </c>
      <c r="D19" s="19">
        <v>2</v>
      </c>
      <c r="E19" s="19">
        <v>2</v>
      </c>
      <c r="F19" s="19">
        <v>0</v>
      </c>
      <c r="G19" s="19">
        <v>0</v>
      </c>
      <c r="H19" s="19">
        <v>0</v>
      </c>
      <c r="I19" s="19">
        <v>1</v>
      </c>
      <c r="J19" s="19">
        <v>1</v>
      </c>
      <c r="K19" s="19">
        <v>2</v>
      </c>
      <c r="L19" s="19">
        <v>0</v>
      </c>
      <c r="M19" s="19">
        <v>0</v>
      </c>
      <c r="N19" s="19">
        <v>1</v>
      </c>
      <c r="O19" s="19">
        <v>1</v>
      </c>
      <c r="P19" s="19">
        <v>0</v>
      </c>
      <c r="Q19" s="9">
        <f t="shared" si="0"/>
        <v>2</v>
      </c>
      <c r="R19" s="9">
        <f t="shared" si="1"/>
        <v>9</v>
      </c>
      <c r="S19" s="9"/>
      <c r="T19" s="19">
        <v>4</v>
      </c>
      <c r="U19" s="19">
        <v>0</v>
      </c>
      <c r="V19" s="19">
        <v>2</v>
      </c>
      <c r="W19" s="19">
        <v>0</v>
      </c>
      <c r="X19" s="19">
        <v>0</v>
      </c>
      <c r="Y19" s="19">
        <v>0</v>
      </c>
      <c r="Z19" s="19">
        <v>2</v>
      </c>
      <c r="AA19" s="19">
        <v>0</v>
      </c>
      <c r="AB19" s="19">
        <v>1</v>
      </c>
      <c r="AC19" s="19">
        <v>1</v>
      </c>
      <c r="AD19" s="19">
        <v>1</v>
      </c>
      <c r="AE19" s="19">
        <v>1</v>
      </c>
      <c r="AF19" s="19">
        <v>1</v>
      </c>
      <c r="AG19" s="19">
        <v>0</v>
      </c>
      <c r="AH19" s="9">
        <f t="shared" si="2"/>
        <v>2</v>
      </c>
      <c r="AI19" s="9">
        <f t="shared" si="3"/>
        <v>8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342</v>
      </c>
      <c r="B20" s="19">
        <v>13</v>
      </c>
      <c r="C20" s="19">
        <v>4</v>
      </c>
      <c r="D20" s="19">
        <v>1</v>
      </c>
      <c r="E20" s="19">
        <v>3</v>
      </c>
      <c r="F20" s="19">
        <v>0</v>
      </c>
      <c r="G20" s="19">
        <v>0</v>
      </c>
      <c r="H20" s="19">
        <v>0</v>
      </c>
      <c r="I20" s="19">
        <v>0</v>
      </c>
      <c r="J20" s="19">
        <v>2</v>
      </c>
      <c r="K20" s="19">
        <v>1</v>
      </c>
      <c r="L20" s="19">
        <v>1</v>
      </c>
      <c r="M20" s="19">
        <v>0</v>
      </c>
      <c r="N20" s="19">
        <v>0</v>
      </c>
      <c r="O20" s="19">
        <v>1</v>
      </c>
      <c r="P20" s="19">
        <v>0</v>
      </c>
      <c r="Q20" s="9">
        <f t="shared" si="0"/>
        <v>3</v>
      </c>
      <c r="R20" s="9">
        <f t="shared" si="1"/>
        <v>6</v>
      </c>
      <c r="S20" s="9"/>
      <c r="T20" s="19">
        <v>2</v>
      </c>
      <c r="U20" s="19">
        <v>1</v>
      </c>
      <c r="V20" s="19">
        <v>0</v>
      </c>
      <c r="W20" s="19">
        <v>0</v>
      </c>
      <c r="X20" s="19">
        <v>0</v>
      </c>
      <c r="Y20" s="19">
        <v>0</v>
      </c>
      <c r="Z20" s="19">
        <v>1</v>
      </c>
      <c r="AA20" s="19">
        <v>1</v>
      </c>
      <c r="AB20" s="19">
        <v>0</v>
      </c>
      <c r="AC20" s="19">
        <v>1</v>
      </c>
      <c r="AD20" s="19">
        <v>1</v>
      </c>
      <c r="AE20" s="19">
        <v>0</v>
      </c>
      <c r="AF20" s="19">
        <v>0</v>
      </c>
      <c r="AG20" s="19">
        <v>0</v>
      </c>
      <c r="AH20" s="9">
        <f t="shared" si="2"/>
        <v>0</v>
      </c>
      <c r="AI20" s="9">
        <f t="shared" si="3"/>
        <v>3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343</v>
      </c>
      <c r="B21" s="19">
        <v>14</v>
      </c>
      <c r="C21" s="19">
        <v>2</v>
      </c>
      <c r="D21" s="19">
        <v>1</v>
      </c>
      <c r="E21" s="19">
        <v>1</v>
      </c>
      <c r="F21" s="19">
        <v>0</v>
      </c>
      <c r="G21" s="19">
        <v>0</v>
      </c>
      <c r="H21" s="19">
        <v>0</v>
      </c>
      <c r="I21" s="19">
        <v>2</v>
      </c>
      <c r="J21" s="19">
        <v>0</v>
      </c>
      <c r="K21" s="19">
        <v>0</v>
      </c>
      <c r="L21" s="19">
        <v>1</v>
      </c>
      <c r="M21" s="19">
        <v>1</v>
      </c>
      <c r="N21" s="19">
        <v>0</v>
      </c>
      <c r="O21" s="19">
        <v>0</v>
      </c>
      <c r="P21" s="19">
        <v>0</v>
      </c>
      <c r="Q21" s="9">
        <f t="shared" si="0"/>
        <v>1</v>
      </c>
      <c r="R21" s="9">
        <f t="shared" si="1"/>
        <v>3</v>
      </c>
      <c r="S21" s="9"/>
      <c r="T21" s="19">
        <v>3</v>
      </c>
      <c r="U21" s="19">
        <v>0</v>
      </c>
      <c r="V21" s="19">
        <v>1</v>
      </c>
      <c r="W21" s="19">
        <v>1</v>
      </c>
      <c r="X21" s="19">
        <v>0</v>
      </c>
      <c r="Y21" s="19">
        <v>0</v>
      </c>
      <c r="Z21" s="19">
        <v>0</v>
      </c>
      <c r="AA21" s="19">
        <v>2</v>
      </c>
      <c r="AB21" s="19">
        <v>0</v>
      </c>
      <c r="AC21" s="19">
        <v>0</v>
      </c>
      <c r="AD21" s="19">
        <v>0</v>
      </c>
      <c r="AE21" s="19">
        <v>0</v>
      </c>
      <c r="AF21" s="19">
        <v>1</v>
      </c>
      <c r="AG21" s="19">
        <v>0</v>
      </c>
      <c r="AH21" s="9">
        <f t="shared" si="2"/>
        <v>2</v>
      </c>
      <c r="AI21" s="9">
        <f t="shared" si="3"/>
        <v>4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344</v>
      </c>
      <c r="B22" s="19">
        <v>15</v>
      </c>
      <c r="C22" s="19">
        <v>2</v>
      </c>
      <c r="D22" s="19">
        <v>0</v>
      </c>
      <c r="E22" s="19">
        <v>1</v>
      </c>
      <c r="F22" s="19">
        <v>0</v>
      </c>
      <c r="G22" s="19">
        <v>0</v>
      </c>
      <c r="H22" s="19">
        <v>0</v>
      </c>
      <c r="I22" s="19">
        <v>1</v>
      </c>
      <c r="J22" s="19">
        <v>0</v>
      </c>
      <c r="K22" s="19">
        <v>0</v>
      </c>
      <c r="L22" s="19">
        <v>1</v>
      </c>
      <c r="M22" s="19">
        <v>1</v>
      </c>
      <c r="N22" s="19">
        <v>0</v>
      </c>
      <c r="O22" s="19">
        <v>0</v>
      </c>
      <c r="P22" s="19">
        <v>0</v>
      </c>
      <c r="Q22" s="9">
        <f t="shared" si="0"/>
        <v>1</v>
      </c>
      <c r="R22" s="9">
        <f t="shared" si="1"/>
        <v>3</v>
      </c>
      <c r="S22" s="9"/>
      <c r="T22" s="19">
        <v>2</v>
      </c>
      <c r="U22" s="19">
        <v>2</v>
      </c>
      <c r="V22" s="19">
        <v>1</v>
      </c>
      <c r="W22" s="19">
        <v>0</v>
      </c>
      <c r="X22" s="19">
        <v>0</v>
      </c>
      <c r="Y22" s="19">
        <v>0</v>
      </c>
      <c r="Z22" s="19">
        <v>0</v>
      </c>
      <c r="AA22" s="19">
        <v>1</v>
      </c>
      <c r="AB22" s="19">
        <v>0</v>
      </c>
      <c r="AC22" s="19">
        <v>0</v>
      </c>
      <c r="AD22" s="19">
        <v>0</v>
      </c>
      <c r="AE22" s="19">
        <v>1</v>
      </c>
      <c r="AF22" s="19">
        <v>1</v>
      </c>
      <c r="AG22" s="19">
        <v>0</v>
      </c>
      <c r="AH22" s="9">
        <f t="shared" si="2"/>
        <v>1</v>
      </c>
      <c r="AI22" s="9">
        <f t="shared" si="3"/>
        <v>4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345</v>
      </c>
      <c r="B23" s="19">
        <v>16</v>
      </c>
      <c r="C23" s="19">
        <v>5</v>
      </c>
      <c r="D23" s="19">
        <v>1</v>
      </c>
      <c r="E23" s="19">
        <v>5</v>
      </c>
      <c r="F23" s="19">
        <v>0</v>
      </c>
      <c r="G23" s="19">
        <v>0</v>
      </c>
      <c r="H23" s="19">
        <v>0</v>
      </c>
      <c r="I23" s="19">
        <v>1</v>
      </c>
      <c r="J23" s="19">
        <v>0</v>
      </c>
      <c r="K23" s="19">
        <v>0</v>
      </c>
      <c r="L23" s="19">
        <v>1</v>
      </c>
      <c r="M23" s="19">
        <v>0</v>
      </c>
      <c r="N23" s="19">
        <v>0</v>
      </c>
      <c r="O23" s="19">
        <v>0</v>
      </c>
      <c r="P23" s="19">
        <v>0</v>
      </c>
      <c r="Q23" s="9">
        <f t="shared" si="0"/>
        <v>5</v>
      </c>
      <c r="R23" s="9">
        <f t="shared" si="1"/>
        <v>5</v>
      </c>
      <c r="S23" s="9"/>
      <c r="T23" s="19">
        <v>4</v>
      </c>
      <c r="U23" s="19">
        <v>0</v>
      </c>
      <c r="V23" s="19">
        <v>3</v>
      </c>
      <c r="W23" s="19">
        <v>0</v>
      </c>
      <c r="X23" s="19">
        <v>0</v>
      </c>
      <c r="Y23" s="19">
        <v>0</v>
      </c>
      <c r="Z23" s="19">
        <v>3</v>
      </c>
      <c r="AA23" s="19">
        <v>0</v>
      </c>
      <c r="AB23" s="19">
        <v>0</v>
      </c>
      <c r="AC23" s="19">
        <v>0</v>
      </c>
      <c r="AD23" s="19">
        <v>0</v>
      </c>
      <c r="AE23" s="19">
        <v>1</v>
      </c>
      <c r="AF23" s="19">
        <v>0</v>
      </c>
      <c r="AG23" s="19">
        <v>0</v>
      </c>
      <c r="AH23" s="9">
        <f t="shared" si="2"/>
        <v>3</v>
      </c>
      <c r="AI23" s="9">
        <f t="shared" si="3"/>
        <v>5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346</v>
      </c>
      <c r="B24" s="19">
        <v>17</v>
      </c>
      <c r="C24" s="19">
        <v>2</v>
      </c>
      <c r="D24" s="19">
        <v>1</v>
      </c>
      <c r="E24" s="19">
        <v>0</v>
      </c>
      <c r="F24" s="19">
        <v>0</v>
      </c>
      <c r="G24" s="19">
        <v>0</v>
      </c>
      <c r="H24" s="19">
        <v>0</v>
      </c>
      <c r="I24" s="19">
        <v>1</v>
      </c>
      <c r="J24" s="19">
        <v>2</v>
      </c>
      <c r="K24" s="19">
        <v>1</v>
      </c>
      <c r="L24" s="19">
        <v>1</v>
      </c>
      <c r="M24" s="19">
        <v>0</v>
      </c>
      <c r="N24" s="19">
        <v>1</v>
      </c>
      <c r="O24" s="19">
        <v>0</v>
      </c>
      <c r="P24" s="19">
        <v>0</v>
      </c>
      <c r="Q24" s="9">
        <f t="shared" si="0"/>
        <v>0</v>
      </c>
      <c r="R24" s="9">
        <f t="shared" si="1"/>
        <v>4</v>
      </c>
      <c r="S24" s="9"/>
      <c r="T24" s="19">
        <v>4</v>
      </c>
      <c r="U24" s="19">
        <v>0</v>
      </c>
      <c r="V24" s="19">
        <v>3</v>
      </c>
      <c r="W24" s="19">
        <v>1</v>
      </c>
      <c r="X24" s="19">
        <v>0</v>
      </c>
      <c r="Y24" s="19">
        <v>0</v>
      </c>
      <c r="Z24" s="19">
        <v>1</v>
      </c>
      <c r="AA24" s="19">
        <v>2</v>
      </c>
      <c r="AB24" s="19">
        <v>2</v>
      </c>
      <c r="AC24" s="19">
        <v>0</v>
      </c>
      <c r="AD24" s="19">
        <v>0</v>
      </c>
      <c r="AE24" s="19">
        <v>0</v>
      </c>
      <c r="AF24" s="19">
        <v>1</v>
      </c>
      <c r="AG24" s="19">
        <v>0</v>
      </c>
      <c r="AH24" s="9">
        <f t="shared" si="2"/>
        <v>4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347</v>
      </c>
      <c r="B25" s="19">
        <v>18</v>
      </c>
      <c r="C25" s="19">
        <v>5</v>
      </c>
      <c r="D25" s="19">
        <v>0</v>
      </c>
      <c r="E25" s="19">
        <v>1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2</v>
      </c>
      <c r="L25" s="19">
        <v>0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1</v>
      </c>
      <c r="R25" s="9">
        <f t="shared" si="1"/>
        <v>10</v>
      </c>
      <c r="S25" s="9"/>
      <c r="T25" s="19">
        <v>5</v>
      </c>
      <c r="U25" s="19">
        <v>3</v>
      </c>
      <c r="V25" s="19">
        <v>2</v>
      </c>
      <c r="W25" s="19">
        <v>1</v>
      </c>
      <c r="X25" s="19">
        <v>0</v>
      </c>
      <c r="Y25" s="19">
        <v>0</v>
      </c>
      <c r="Z25" s="19">
        <v>0</v>
      </c>
      <c r="AA25" s="19">
        <v>1</v>
      </c>
      <c r="AB25" s="19">
        <v>0</v>
      </c>
      <c r="AC25" s="19">
        <v>1</v>
      </c>
      <c r="AD25" s="19">
        <v>0</v>
      </c>
      <c r="AE25" s="19">
        <v>0</v>
      </c>
      <c r="AF25" s="19">
        <v>1</v>
      </c>
      <c r="AG25" s="19">
        <v>0</v>
      </c>
      <c r="AH25" s="9">
        <f t="shared" si="2"/>
        <v>3</v>
      </c>
      <c r="AI25" s="9">
        <f t="shared" si="3"/>
        <v>6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348</v>
      </c>
      <c r="B26" s="19">
        <v>19</v>
      </c>
      <c r="C26" s="19">
        <v>2</v>
      </c>
      <c r="D26" s="19">
        <v>1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1</v>
      </c>
      <c r="K26" s="19">
        <v>2</v>
      </c>
      <c r="L26" s="19">
        <v>1</v>
      </c>
      <c r="M26" s="19">
        <v>1</v>
      </c>
      <c r="N26" s="19">
        <v>0</v>
      </c>
      <c r="O26" s="19">
        <v>0</v>
      </c>
      <c r="P26" s="19">
        <v>0</v>
      </c>
      <c r="Q26" s="9">
        <f t="shared" si="0"/>
        <v>0</v>
      </c>
      <c r="R26" s="9">
        <f t="shared" si="1"/>
        <v>5</v>
      </c>
      <c r="S26" s="9"/>
      <c r="T26" s="19">
        <v>5</v>
      </c>
      <c r="U26" s="19">
        <v>2</v>
      </c>
      <c r="V26" s="19">
        <v>2</v>
      </c>
      <c r="W26" s="19">
        <v>1</v>
      </c>
      <c r="X26" s="19">
        <v>1</v>
      </c>
      <c r="Y26" s="19">
        <v>0</v>
      </c>
      <c r="Z26" s="19">
        <v>1</v>
      </c>
      <c r="AA26" s="19">
        <v>2</v>
      </c>
      <c r="AB26" s="19">
        <v>1</v>
      </c>
      <c r="AC26" s="19">
        <v>1</v>
      </c>
      <c r="AD26" s="19">
        <v>1</v>
      </c>
      <c r="AE26" s="19">
        <v>0</v>
      </c>
      <c r="AF26" s="19">
        <v>1</v>
      </c>
      <c r="AG26" s="19">
        <v>0</v>
      </c>
      <c r="AH26" s="9">
        <f t="shared" si="2"/>
        <v>5</v>
      </c>
      <c r="AI26" s="9">
        <f t="shared" si="3"/>
        <v>8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349</v>
      </c>
      <c r="B27" s="19">
        <v>20</v>
      </c>
      <c r="C27" s="19">
        <v>5</v>
      </c>
      <c r="D27" s="19">
        <v>4</v>
      </c>
      <c r="E27" s="19">
        <v>5</v>
      </c>
      <c r="F27" s="19">
        <v>0</v>
      </c>
      <c r="G27" s="19">
        <v>0</v>
      </c>
      <c r="H27" s="19">
        <v>0</v>
      </c>
      <c r="I27" s="19">
        <v>4</v>
      </c>
      <c r="J27" s="19">
        <v>2</v>
      </c>
      <c r="K27" s="19">
        <v>0</v>
      </c>
      <c r="L27" s="19">
        <v>0</v>
      </c>
      <c r="M27" s="19">
        <v>1</v>
      </c>
      <c r="N27" s="19">
        <v>1</v>
      </c>
      <c r="O27" s="19">
        <v>1</v>
      </c>
      <c r="P27" s="19">
        <v>0</v>
      </c>
      <c r="Q27" s="9">
        <f t="shared" si="0"/>
        <v>5</v>
      </c>
      <c r="R27" s="9">
        <f t="shared" si="1"/>
        <v>8</v>
      </c>
      <c r="S27" s="9"/>
      <c r="T27" s="19">
        <v>3</v>
      </c>
      <c r="U27" s="19">
        <v>3</v>
      </c>
      <c r="V27" s="19">
        <v>3</v>
      </c>
      <c r="W27" s="19">
        <v>0</v>
      </c>
      <c r="X27" s="19">
        <v>0</v>
      </c>
      <c r="Y27" s="19">
        <v>0</v>
      </c>
      <c r="Z27" s="19">
        <v>4</v>
      </c>
      <c r="AA27" s="19">
        <v>0</v>
      </c>
      <c r="AB27" s="19">
        <v>2</v>
      </c>
      <c r="AC27" s="19">
        <v>1</v>
      </c>
      <c r="AD27" s="19">
        <v>0</v>
      </c>
      <c r="AE27" s="19">
        <v>1</v>
      </c>
      <c r="AF27" s="19">
        <v>0</v>
      </c>
      <c r="AG27" s="19">
        <v>0</v>
      </c>
      <c r="AH27" s="9">
        <f t="shared" si="2"/>
        <v>3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350</v>
      </c>
      <c r="B28" s="19">
        <v>21</v>
      </c>
      <c r="C28" s="19">
        <v>2</v>
      </c>
      <c r="D28" s="19">
        <v>0</v>
      </c>
      <c r="E28" s="19">
        <v>2</v>
      </c>
      <c r="F28" s="19">
        <v>0</v>
      </c>
      <c r="G28" s="19">
        <v>0</v>
      </c>
      <c r="H28" s="19">
        <v>0</v>
      </c>
      <c r="I28" s="19">
        <v>1</v>
      </c>
      <c r="J28" s="19">
        <v>2</v>
      </c>
      <c r="K28" s="19">
        <v>2</v>
      </c>
      <c r="L28" s="19">
        <v>0</v>
      </c>
      <c r="M28" s="19">
        <v>1</v>
      </c>
      <c r="N28" s="19">
        <v>1</v>
      </c>
      <c r="O28" s="19">
        <v>1</v>
      </c>
      <c r="P28" s="19">
        <v>0</v>
      </c>
      <c r="Q28" s="9">
        <f t="shared" si="0"/>
        <v>2</v>
      </c>
      <c r="R28" s="9">
        <f t="shared" si="1"/>
        <v>7</v>
      </c>
      <c r="S28" s="9"/>
      <c r="T28" s="19">
        <v>2</v>
      </c>
      <c r="U28" s="19">
        <v>2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1</v>
      </c>
      <c r="AB28" s="19">
        <v>2</v>
      </c>
      <c r="AC28" s="19">
        <v>1</v>
      </c>
      <c r="AD28" s="19">
        <v>0</v>
      </c>
      <c r="AE28" s="19">
        <v>0</v>
      </c>
      <c r="AF28" s="19">
        <v>0</v>
      </c>
      <c r="AG28" s="19">
        <v>0</v>
      </c>
      <c r="AH28" s="9">
        <f t="shared" si="2"/>
        <v>0</v>
      </c>
      <c r="AI28" s="9">
        <f t="shared" si="3"/>
        <v>4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351</v>
      </c>
      <c r="B29" s="19">
        <v>22</v>
      </c>
      <c r="C29" s="19">
        <v>3</v>
      </c>
      <c r="D29" s="19">
        <v>1</v>
      </c>
      <c r="E29" s="19">
        <v>2</v>
      </c>
      <c r="F29" s="19">
        <v>0</v>
      </c>
      <c r="G29" s="19">
        <v>0</v>
      </c>
      <c r="H29" s="19">
        <v>0</v>
      </c>
      <c r="I29" s="19">
        <v>3</v>
      </c>
      <c r="J29" s="19">
        <v>0</v>
      </c>
      <c r="K29" s="19">
        <v>1</v>
      </c>
      <c r="L29" s="19">
        <v>0</v>
      </c>
      <c r="M29" s="19">
        <v>0</v>
      </c>
      <c r="N29" s="19">
        <v>1</v>
      </c>
      <c r="O29" s="19">
        <v>1</v>
      </c>
      <c r="P29" s="19">
        <v>0</v>
      </c>
      <c r="Q29" s="9">
        <f t="shared" si="0"/>
        <v>2</v>
      </c>
      <c r="R29" s="9">
        <f t="shared" si="1"/>
        <v>6</v>
      </c>
      <c r="S29" s="9"/>
      <c r="T29" s="19">
        <v>5</v>
      </c>
      <c r="U29" s="19">
        <v>3</v>
      </c>
      <c r="V29" s="19">
        <v>2</v>
      </c>
      <c r="W29" s="19">
        <v>0</v>
      </c>
      <c r="X29" s="19">
        <v>0</v>
      </c>
      <c r="Y29" s="19">
        <v>0</v>
      </c>
      <c r="Z29" s="19">
        <v>1</v>
      </c>
      <c r="AA29" s="19">
        <v>1</v>
      </c>
      <c r="AB29" s="19">
        <v>0</v>
      </c>
      <c r="AC29" s="19">
        <v>1</v>
      </c>
      <c r="AD29" s="19">
        <v>1</v>
      </c>
      <c r="AE29" s="19">
        <v>1</v>
      </c>
      <c r="AF29" s="19">
        <v>1</v>
      </c>
      <c r="AG29" s="19">
        <v>0</v>
      </c>
      <c r="AH29" s="9">
        <f t="shared" si="2"/>
        <v>2</v>
      </c>
      <c r="AI29" s="9">
        <f t="shared" si="3"/>
        <v>8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352</v>
      </c>
      <c r="B30" s="19">
        <v>23</v>
      </c>
      <c r="C30" s="19">
        <v>5</v>
      </c>
      <c r="D30" s="19">
        <v>5</v>
      </c>
      <c r="E30" s="19">
        <v>2</v>
      </c>
      <c r="F30" s="19">
        <v>0</v>
      </c>
      <c r="G30" s="19">
        <v>0</v>
      </c>
      <c r="H30" s="19">
        <v>0</v>
      </c>
      <c r="I30" s="19">
        <v>2</v>
      </c>
      <c r="J30" s="19">
        <v>2</v>
      </c>
      <c r="K30" s="19">
        <v>1</v>
      </c>
      <c r="L30" s="19">
        <v>1</v>
      </c>
      <c r="M30" s="19">
        <v>1</v>
      </c>
      <c r="N30" s="19">
        <v>1</v>
      </c>
      <c r="O30" s="19">
        <v>0</v>
      </c>
      <c r="P30" s="19">
        <v>0</v>
      </c>
      <c r="Q30" s="9">
        <f t="shared" si="0"/>
        <v>2</v>
      </c>
      <c r="R30" s="9">
        <f t="shared" si="1"/>
        <v>8</v>
      </c>
      <c r="S30" s="9"/>
      <c r="T30" s="19">
        <v>4</v>
      </c>
      <c r="U30" s="19">
        <v>0</v>
      </c>
      <c r="V30" s="19">
        <v>4</v>
      </c>
      <c r="W30" s="19">
        <v>0</v>
      </c>
      <c r="X30" s="19">
        <v>0</v>
      </c>
      <c r="Y30" s="19">
        <v>0</v>
      </c>
      <c r="Z30" s="19">
        <v>0</v>
      </c>
      <c r="AA30" s="19">
        <v>2</v>
      </c>
      <c r="AB30" s="19">
        <v>1</v>
      </c>
      <c r="AC30" s="19">
        <v>1</v>
      </c>
      <c r="AD30" s="19">
        <v>0</v>
      </c>
      <c r="AE30" s="19">
        <v>1</v>
      </c>
      <c r="AF30" s="19">
        <v>1</v>
      </c>
      <c r="AG30" s="19">
        <v>0</v>
      </c>
      <c r="AH30" s="9">
        <f t="shared" si="2"/>
        <v>4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353</v>
      </c>
      <c r="B31" s="19">
        <v>24</v>
      </c>
      <c r="C31" s="19">
        <v>4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2</v>
      </c>
      <c r="K31" s="19">
        <v>0</v>
      </c>
      <c r="L31" s="19">
        <v>1</v>
      </c>
      <c r="M31" s="19">
        <v>0</v>
      </c>
      <c r="N31" s="19">
        <v>0</v>
      </c>
      <c r="O31" s="19">
        <v>0</v>
      </c>
      <c r="P31" s="19">
        <v>0</v>
      </c>
      <c r="Q31" s="9">
        <f t="shared" si="0"/>
        <v>0</v>
      </c>
      <c r="R31" s="9">
        <f t="shared" si="1"/>
        <v>4</v>
      </c>
      <c r="S31" s="9"/>
      <c r="T31" s="19">
        <v>3</v>
      </c>
      <c r="U31" s="19">
        <v>2</v>
      </c>
      <c r="V31" s="19">
        <v>0</v>
      </c>
      <c r="W31" s="19">
        <v>0</v>
      </c>
      <c r="X31" s="19">
        <v>0</v>
      </c>
      <c r="Y31" s="19">
        <v>0</v>
      </c>
      <c r="Z31" s="19">
        <v>1</v>
      </c>
      <c r="AA31" s="19">
        <v>1</v>
      </c>
      <c r="AB31" s="19">
        <v>1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9">
        <f t="shared" si="2"/>
        <v>0</v>
      </c>
      <c r="AI31" s="9">
        <f t="shared" si="3"/>
        <v>4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354</v>
      </c>
      <c r="B32" s="19">
        <v>25</v>
      </c>
      <c r="C32" s="19">
        <v>5</v>
      </c>
      <c r="D32" s="19">
        <v>1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1</v>
      </c>
      <c r="K32" s="19">
        <v>0</v>
      </c>
      <c r="L32" s="19">
        <v>0</v>
      </c>
      <c r="M32" s="19">
        <v>1</v>
      </c>
      <c r="N32" s="19">
        <v>0</v>
      </c>
      <c r="O32" s="19">
        <v>1</v>
      </c>
      <c r="P32" s="19">
        <v>0</v>
      </c>
      <c r="Q32" s="9">
        <f t="shared" si="0"/>
        <v>0</v>
      </c>
      <c r="R32" s="9">
        <f t="shared" si="1"/>
        <v>7</v>
      </c>
      <c r="S32" s="9"/>
      <c r="T32" s="19">
        <v>2</v>
      </c>
      <c r="U32" s="19">
        <v>2</v>
      </c>
      <c r="V32" s="19">
        <v>0</v>
      </c>
      <c r="W32" s="19">
        <v>0</v>
      </c>
      <c r="X32" s="19">
        <v>0</v>
      </c>
      <c r="Y32" s="19">
        <v>0</v>
      </c>
      <c r="Z32" s="19">
        <v>1</v>
      </c>
      <c r="AA32" s="19">
        <v>1</v>
      </c>
      <c r="AB32" s="19">
        <v>2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9">
        <f t="shared" si="2"/>
        <v>0</v>
      </c>
      <c r="AI32" s="9">
        <f t="shared" si="3"/>
        <v>5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90</v>
      </c>
      <c r="D33" s="10">
        <f t="shared" si="4"/>
        <v>33</v>
      </c>
      <c r="E33" s="10">
        <f t="shared" si="4"/>
        <v>47</v>
      </c>
      <c r="F33" s="10">
        <f t="shared" si="4"/>
        <v>1</v>
      </c>
      <c r="G33" s="10">
        <f t="shared" si="4"/>
        <v>1</v>
      </c>
      <c r="H33" s="10">
        <f t="shared" si="4"/>
        <v>1</v>
      </c>
      <c r="I33" s="10">
        <f t="shared" si="4"/>
        <v>34</v>
      </c>
      <c r="J33" s="10">
        <f t="shared" si="4"/>
        <v>29</v>
      </c>
      <c r="K33" s="10">
        <f t="shared" si="4"/>
        <v>20</v>
      </c>
      <c r="L33" s="10">
        <f t="shared" si="4"/>
        <v>15</v>
      </c>
      <c r="M33" s="10">
        <f t="shared" si="4"/>
        <v>14</v>
      </c>
      <c r="N33" s="10">
        <f t="shared" si="4"/>
        <v>12</v>
      </c>
      <c r="O33" s="10">
        <f t="shared" si="4"/>
        <v>9</v>
      </c>
      <c r="P33" s="10">
        <f t="shared" si="4"/>
        <v>0</v>
      </c>
      <c r="Q33" s="10">
        <f t="shared" si="4"/>
        <v>53</v>
      </c>
      <c r="R33" s="10">
        <f t="shared" si="4"/>
        <v>145</v>
      </c>
      <c r="S33" s="10"/>
      <c r="T33" s="10">
        <f t="shared" ref="T33:AI33" si="5">SUM(T8:T32)</f>
        <v>90</v>
      </c>
      <c r="U33" s="10">
        <f t="shared" si="5"/>
        <v>31</v>
      </c>
      <c r="V33" s="10">
        <f t="shared" si="5"/>
        <v>47</v>
      </c>
      <c r="W33" s="10">
        <f t="shared" si="5"/>
        <v>6</v>
      </c>
      <c r="X33" s="10">
        <f t="shared" si="5"/>
        <v>1</v>
      </c>
      <c r="Y33" s="10">
        <f t="shared" si="5"/>
        <v>2</v>
      </c>
      <c r="Z33" s="10">
        <f t="shared" si="5"/>
        <v>33</v>
      </c>
      <c r="AA33" s="10">
        <f t="shared" si="5"/>
        <v>25</v>
      </c>
      <c r="AB33" s="10">
        <f t="shared" si="5"/>
        <v>25</v>
      </c>
      <c r="AC33" s="10">
        <f t="shared" si="5"/>
        <v>17</v>
      </c>
      <c r="AD33" s="10">
        <f t="shared" si="5"/>
        <v>9</v>
      </c>
      <c r="AE33" s="10">
        <f t="shared" si="5"/>
        <v>11</v>
      </c>
      <c r="AF33" s="10">
        <f t="shared" si="5"/>
        <v>15</v>
      </c>
      <c r="AG33" s="10">
        <f t="shared" si="5"/>
        <v>0</v>
      </c>
      <c r="AH33" s="10">
        <f t="shared" si="5"/>
        <v>61</v>
      </c>
      <c r="AI33" s="10">
        <f t="shared" si="5"/>
        <v>150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Daniel Morales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1</v>
      </c>
      <c r="E37" s="9">
        <f t="shared" ref="E37:E61" si="22">E8+V8+AM8+BD8+BU8+CL8+DC8+DT8+EK8+FB8+FS8+GJ8+HA8+HR8+II8</f>
        <v>1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3</v>
      </c>
      <c r="J37" s="9">
        <f t="shared" ref="J37:J61" si="27">J8+AA8+AR8+BI8+BZ8+CQ8+DH8+DY8+EP8+FG8+FX8+GO8+HF8+HW8+IN8</f>
        <v>1</v>
      </c>
      <c r="K37" s="9">
        <f t="shared" ref="K37:K61" si="28">K8+AB8+AS8+BJ8+CA8+CR8+DI8+DZ8+EQ8+FH8+FY8+GP8+HG8+HX8+IO8</f>
        <v>2</v>
      </c>
      <c r="L37" s="9">
        <f t="shared" ref="L37:L61" si="29">L8+AC8+AT8+BK8+CB8+CS8+DJ8+EA8+ER8+FI8+FZ8+GQ8+HH8+HY8+IP8</f>
        <v>2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0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1</v>
      </c>
      <c r="R37" s="9">
        <f t="shared" ref="R37:R61" si="35">R8+AI8+AZ8+BQ8+CH8+CY8+DP8+EG8+EX8+FO8+GF8+GW8+HN8+IE8+IV8</f>
        <v>8</v>
      </c>
      <c r="S37" s="9"/>
      <c r="T37" s="11">
        <f t="shared" ref="T37:T62" si="36">IFERROR(E37/C37,0)</f>
        <v>0.2</v>
      </c>
      <c r="U37" s="11">
        <f t="shared" ref="U37:U62" si="37">IFERROR(Q37/C37,0)</f>
        <v>0.2</v>
      </c>
    </row>
    <row r="38" spans="1:256" x14ac:dyDescent="0.3">
      <c r="A38" s="9" t="str">
        <f t="shared" si="19"/>
        <v>Daniel Cruz</v>
      </c>
      <c r="B38" s="9">
        <f t="shared" si="19"/>
        <v>2</v>
      </c>
      <c r="C38" s="9">
        <f t="shared" si="20"/>
        <v>6</v>
      </c>
      <c r="D38" s="9">
        <f t="shared" si="21"/>
        <v>3</v>
      </c>
      <c r="E38" s="9">
        <f t="shared" si="22"/>
        <v>5</v>
      </c>
      <c r="F38" s="9">
        <f t="shared" si="23"/>
        <v>0</v>
      </c>
      <c r="G38" s="9">
        <f t="shared" si="24"/>
        <v>0</v>
      </c>
      <c r="H38" s="9">
        <f t="shared" si="25"/>
        <v>1</v>
      </c>
      <c r="I38" s="9">
        <f t="shared" si="26"/>
        <v>6</v>
      </c>
      <c r="J38" s="9">
        <f t="shared" si="27"/>
        <v>1</v>
      </c>
      <c r="K38" s="9">
        <f t="shared" si="28"/>
        <v>2</v>
      </c>
      <c r="L38" s="9">
        <f t="shared" si="29"/>
        <v>2</v>
      </c>
      <c r="M38" s="9">
        <f t="shared" si="30"/>
        <v>0</v>
      </c>
      <c r="N38" s="9">
        <f t="shared" si="31"/>
        <v>1</v>
      </c>
      <c r="O38" s="9">
        <f t="shared" si="32"/>
        <v>2</v>
      </c>
      <c r="P38" s="9">
        <f t="shared" si="33"/>
        <v>0</v>
      </c>
      <c r="Q38" s="9">
        <f t="shared" si="34"/>
        <v>8</v>
      </c>
      <c r="R38" s="9">
        <f t="shared" si="35"/>
        <v>11</v>
      </c>
      <c r="S38" s="9"/>
      <c r="T38" s="11">
        <f t="shared" si="36"/>
        <v>0.83333333333333337</v>
      </c>
      <c r="U38" s="11">
        <f t="shared" si="37"/>
        <v>1.3333333333333333</v>
      </c>
    </row>
    <row r="39" spans="1:256" x14ac:dyDescent="0.3">
      <c r="A39" s="9" t="str">
        <f t="shared" si="19"/>
        <v>Daniel Ortiz</v>
      </c>
      <c r="B39" s="9">
        <f t="shared" si="19"/>
        <v>3</v>
      </c>
      <c r="C39" s="9">
        <f t="shared" si="20"/>
        <v>8</v>
      </c>
      <c r="D39" s="9">
        <f t="shared" si="21"/>
        <v>1</v>
      </c>
      <c r="E39" s="9">
        <f t="shared" si="22"/>
        <v>4</v>
      </c>
      <c r="F39" s="9">
        <f t="shared" si="23"/>
        <v>0</v>
      </c>
      <c r="G39" s="9">
        <f t="shared" si="24"/>
        <v>0</v>
      </c>
      <c r="H39" s="9">
        <f t="shared" si="25"/>
        <v>1</v>
      </c>
      <c r="I39" s="9">
        <f t="shared" si="26"/>
        <v>4</v>
      </c>
      <c r="J39" s="9">
        <f t="shared" si="27"/>
        <v>3</v>
      </c>
      <c r="K39" s="9">
        <f t="shared" si="28"/>
        <v>2</v>
      </c>
      <c r="L39" s="9">
        <f t="shared" si="29"/>
        <v>2</v>
      </c>
      <c r="M39" s="9">
        <f t="shared" si="30"/>
        <v>1</v>
      </c>
      <c r="N39" s="9">
        <f t="shared" si="31"/>
        <v>1</v>
      </c>
      <c r="O39" s="9">
        <f t="shared" si="32"/>
        <v>0</v>
      </c>
      <c r="P39" s="9">
        <f t="shared" si="33"/>
        <v>0</v>
      </c>
      <c r="Q39" s="9">
        <f t="shared" si="34"/>
        <v>7</v>
      </c>
      <c r="R39" s="9">
        <f t="shared" si="35"/>
        <v>12</v>
      </c>
      <c r="S39" s="9"/>
      <c r="T39" s="11">
        <f t="shared" si="36"/>
        <v>0.5</v>
      </c>
      <c r="U39" s="11">
        <f t="shared" si="37"/>
        <v>0.875</v>
      </c>
    </row>
    <row r="40" spans="1:256" x14ac:dyDescent="0.3">
      <c r="A40" s="9" t="str">
        <f t="shared" si="19"/>
        <v>Daniel Gutierrez</v>
      </c>
      <c r="B40" s="9">
        <f t="shared" si="19"/>
        <v>4</v>
      </c>
      <c r="C40" s="9">
        <f t="shared" si="20"/>
        <v>7</v>
      </c>
      <c r="D40" s="9">
        <f t="shared" si="21"/>
        <v>4</v>
      </c>
      <c r="E40" s="9">
        <f t="shared" si="22"/>
        <v>3</v>
      </c>
      <c r="F40" s="9">
        <f t="shared" si="23"/>
        <v>1</v>
      </c>
      <c r="G40" s="9">
        <f t="shared" si="24"/>
        <v>0</v>
      </c>
      <c r="H40" s="9">
        <f t="shared" si="25"/>
        <v>0</v>
      </c>
      <c r="I40" s="9">
        <f t="shared" si="26"/>
        <v>1</v>
      </c>
      <c r="J40" s="9">
        <f t="shared" si="27"/>
        <v>2</v>
      </c>
      <c r="K40" s="9">
        <f t="shared" si="28"/>
        <v>1</v>
      </c>
      <c r="L40" s="9">
        <f t="shared" si="29"/>
        <v>2</v>
      </c>
      <c r="M40" s="9">
        <f t="shared" si="30"/>
        <v>1</v>
      </c>
      <c r="N40" s="9">
        <f t="shared" si="31"/>
        <v>0</v>
      </c>
      <c r="O40" s="9">
        <f t="shared" si="32"/>
        <v>1</v>
      </c>
      <c r="P40" s="9">
        <f t="shared" si="33"/>
        <v>0</v>
      </c>
      <c r="Q40" s="9">
        <f t="shared" si="34"/>
        <v>4</v>
      </c>
      <c r="R40" s="9">
        <f t="shared" si="35"/>
        <v>10</v>
      </c>
      <c r="S40" s="9"/>
      <c r="T40" s="11">
        <f t="shared" si="36"/>
        <v>0.42857142857142855</v>
      </c>
      <c r="U40" s="11">
        <f t="shared" si="37"/>
        <v>0.5714285714285714</v>
      </c>
    </row>
    <row r="41" spans="1:256" x14ac:dyDescent="0.3">
      <c r="A41" s="9" t="str">
        <f t="shared" si="19"/>
        <v>Daniel Castillo</v>
      </c>
      <c r="B41" s="9">
        <f t="shared" si="19"/>
        <v>5</v>
      </c>
      <c r="C41" s="9">
        <f t="shared" si="20"/>
        <v>6</v>
      </c>
      <c r="D41" s="9">
        <f t="shared" si="21"/>
        <v>3</v>
      </c>
      <c r="E41" s="9">
        <f t="shared" si="22"/>
        <v>5</v>
      </c>
      <c r="F41" s="9">
        <f t="shared" si="23"/>
        <v>1</v>
      </c>
      <c r="G41" s="9">
        <f t="shared" si="24"/>
        <v>1</v>
      </c>
      <c r="H41" s="9">
        <f t="shared" si="25"/>
        <v>0</v>
      </c>
      <c r="I41" s="9">
        <f t="shared" si="26"/>
        <v>1</v>
      </c>
      <c r="J41" s="9">
        <f t="shared" si="27"/>
        <v>2</v>
      </c>
      <c r="K41" s="9">
        <f t="shared" si="28"/>
        <v>2</v>
      </c>
      <c r="L41" s="9">
        <f t="shared" si="29"/>
        <v>1</v>
      </c>
      <c r="M41" s="9">
        <f t="shared" si="30"/>
        <v>1</v>
      </c>
      <c r="N41" s="9">
        <f t="shared" si="31"/>
        <v>2</v>
      </c>
      <c r="O41" s="9">
        <f t="shared" si="32"/>
        <v>2</v>
      </c>
      <c r="P41" s="9">
        <f t="shared" si="33"/>
        <v>0</v>
      </c>
      <c r="Q41" s="9">
        <f t="shared" si="34"/>
        <v>8</v>
      </c>
      <c r="R41" s="9">
        <f t="shared" si="35"/>
        <v>13</v>
      </c>
      <c r="S41" s="9"/>
      <c r="T41" s="11">
        <f t="shared" si="36"/>
        <v>0.83333333333333337</v>
      </c>
      <c r="U41" s="11">
        <f t="shared" si="37"/>
        <v>1.3333333333333333</v>
      </c>
    </row>
    <row r="42" spans="1:256" x14ac:dyDescent="0.3">
      <c r="A42" s="9" t="str">
        <f t="shared" si="19"/>
        <v>Oscar Garcia</v>
      </c>
      <c r="B42" s="9">
        <f t="shared" si="19"/>
        <v>6</v>
      </c>
      <c r="C42" s="9">
        <f t="shared" si="20"/>
        <v>7</v>
      </c>
      <c r="D42" s="9">
        <f t="shared" si="21"/>
        <v>1</v>
      </c>
      <c r="E42" s="9">
        <f t="shared" si="22"/>
        <v>4</v>
      </c>
      <c r="F42" s="9">
        <f t="shared" si="23"/>
        <v>1</v>
      </c>
      <c r="G42" s="9">
        <f t="shared" si="24"/>
        <v>0</v>
      </c>
      <c r="H42" s="9">
        <f t="shared" si="25"/>
        <v>0</v>
      </c>
      <c r="I42" s="9">
        <f t="shared" si="26"/>
        <v>3</v>
      </c>
      <c r="J42" s="9">
        <f t="shared" si="27"/>
        <v>4</v>
      </c>
      <c r="K42" s="9">
        <f t="shared" si="28"/>
        <v>2</v>
      </c>
      <c r="L42" s="9">
        <f t="shared" si="29"/>
        <v>2</v>
      </c>
      <c r="M42" s="9">
        <f t="shared" si="30"/>
        <v>1</v>
      </c>
      <c r="N42" s="9">
        <f t="shared" si="31"/>
        <v>0</v>
      </c>
      <c r="O42" s="9">
        <f t="shared" si="32"/>
        <v>0</v>
      </c>
      <c r="P42" s="9">
        <f t="shared" si="33"/>
        <v>0</v>
      </c>
      <c r="Q42" s="9">
        <f t="shared" si="34"/>
        <v>5</v>
      </c>
      <c r="R42" s="9">
        <f t="shared" si="35"/>
        <v>10</v>
      </c>
      <c r="S42" s="9"/>
      <c r="T42" s="11">
        <f t="shared" si="36"/>
        <v>0.5714285714285714</v>
      </c>
      <c r="U42" s="11">
        <f t="shared" si="37"/>
        <v>0.7142857142857143</v>
      </c>
    </row>
    <row r="43" spans="1:256" x14ac:dyDescent="0.3">
      <c r="A43" s="9" t="str">
        <f t="shared" si="19"/>
        <v>Oscar Rodriguez</v>
      </c>
      <c r="B43" s="9">
        <f t="shared" si="19"/>
        <v>7</v>
      </c>
      <c r="C43" s="9">
        <f t="shared" si="20"/>
        <v>10</v>
      </c>
      <c r="D43" s="9">
        <f t="shared" si="21"/>
        <v>6</v>
      </c>
      <c r="E43" s="9">
        <f t="shared" si="22"/>
        <v>3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2</v>
      </c>
      <c r="J43" s="9">
        <f t="shared" si="27"/>
        <v>2</v>
      </c>
      <c r="K43" s="9">
        <f t="shared" si="28"/>
        <v>3</v>
      </c>
      <c r="L43" s="9">
        <f t="shared" si="29"/>
        <v>2</v>
      </c>
      <c r="M43" s="9">
        <f t="shared" si="30"/>
        <v>2</v>
      </c>
      <c r="N43" s="9">
        <f t="shared" si="31"/>
        <v>2</v>
      </c>
      <c r="O43" s="9">
        <f t="shared" si="32"/>
        <v>1</v>
      </c>
      <c r="P43" s="9">
        <f t="shared" si="33"/>
        <v>0</v>
      </c>
      <c r="Q43" s="9">
        <f t="shared" si="34"/>
        <v>3</v>
      </c>
      <c r="R43" s="9">
        <f t="shared" si="35"/>
        <v>18</v>
      </c>
      <c r="S43" s="9"/>
      <c r="T43" s="11">
        <f t="shared" si="36"/>
        <v>0.3</v>
      </c>
      <c r="U43" s="11">
        <f t="shared" si="37"/>
        <v>0.3</v>
      </c>
    </row>
    <row r="44" spans="1:256" x14ac:dyDescent="0.3">
      <c r="A44" s="9" t="str">
        <f t="shared" si="19"/>
        <v>Oscar Martinez</v>
      </c>
      <c r="B44" s="9">
        <f t="shared" si="19"/>
        <v>8</v>
      </c>
      <c r="C44" s="9">
        <f t="shared" si="20"/>
        <v>9</v>
      </c>
      <c r="D44" s="9">
        <f t="shared" si="21"/>
        <v>1</v>
      </c>
      <c r="E44" s="9">
        <f t="shared" si="22"/>
        <v>7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3</v>
      </c>
      <c r="J44" s="9">
        <f t="shared" si="27"/>
        <v>2</v>
      </c>
      <c r="K44" s="9">
        <f t="shared" si="28"/>
        <v>2</v>
      </c>
      <c r="L44" s="9">
        <f t="shared" si="29"/>
        <v>1</v>
      </c>
      <c r="M44" s="9">
        <f t="shared" si="30"/>
        <v>1</v>
      </c>
      <c r="N44" s="9">
        <f t="shared" si="31"/>
        <v>1</v>
      </c>
      <c r="O44" s="9">
        <f t="shared" si="32"/>
        <v>0</v>
      </c>
      <c r="P44" s="9">
        <f t="shared" si="33"/>
        <v>0</v>
      </c>
      <c r="Q44" s="9">
        <f t="shared" si="34"/>
        <v>7</v>
      </c>
      <c r="R44" s="9">
        <f t="shared" si="35"/>
        <v>13</v>
      </c>
      <c r="S44" s="9"/>
      <c r="T44" s="11">
        <f t="shared" si="36"/>
        <v>0.77777777777777779</v>
      </c>
      <c r="U44" s="11">
        <f t="shared" si="37"/>
        <v>0.77777777777777779</v>
      </c>
    </row>
    <row r="45" spans="1:256" x14ac:dyDescent="0.3">
      <c r="A45" s="9" t="str">
        <f t="shared" si="19"/>
        <v>Oscar Hernandez</v>
      </c>
      <c r="B45" s="9">
        <f t="shared" si="19"/>
        <v>9</v>
      </c>
      <c r="C45" s="9">
        <f t="shared" si="20"/>
        <v>8</v>
      </c>
      <c r="D45" s="9">
        <f t="shared" si="21"/>
        <v>1</v>
      </c>
      <c r="E45" s="9">
        <f t="shared" si="22"/>
        <v>6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5</v>
      </c>
      <c r="J45" s="9">
        <f t="shared" si="27"/>
        <v>2</v>
      </c>
      <c r="K45" s="9">
        <f t="shared" si="28"/>
        <v>2</v>
      </c>
      <c r="L45" s="9">
        <f t="shared" si="29"/>
        <v>1</v>
      </c>
      <c r="M45" s="9">
        <f t="shared" si="30"/>
        <v>0</v>
      </c>
      <c r="N45" s="9">
        <f t="shared" si="31"/>
        <v>0</v>
      </c>
      <c r="O45" s="9">
        <f t="shared" si="32"/>
        <v>1</v>
      </c>
      <c r="P45" s="9">
        <f t="shared" si="33"/>
        <v>0</v>
      </c>
      <c r="Q45" s="9">
        <f t="shared" si="34"/>
        <v>9</v>
      </c>
      <c r="R45" s="9">
        <f t="shared" si="35"/>
        <v>11</v>
      </c>
      <c r="S45" s="9"/>
      <c r="T45" s="11">
        <f t="shared" si="36"/>
        <v>0.75</v>
      </c>
      <c r="U45" s="11">
        <f t="shared" si="37"/>
        <v>1.125</v>
      </c>
    </row>
    <row r="46" spans="1:256" x14ac:dyDescent="0.3">
      <c r="A46" s="9" t="str">
        <f t="shared" si="19"/>
        <v>Oscar Lopez</v>
      </c>
      <c r="B46" s="9">
        <f t="shared" si="19"/>
        <v>10</v>
      </c>
      <c r="C46" s="9">
        <f t="shared" si="20"/>
        <v>6</v>
      </c>
      <c r="D46" s="9">
        <f t="shared" si="21"/>
        <v>4</v>
      </c>
      <c r="E46" s="9">
        <f t="shared" si="22"/>
        <v>4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3</v>
      </c>
      <c r="J46" s="9">
        <f t="shared" si="27"/>
        <v>3</v>
      </c>
      <c r="K46" s="9">
        <f t="shared" si="28"/>
        <v>2</v>
      </c>
      <c r="L46" s="9">
        <f t="shared" si="29"/>
        <v>0</v>
      </c>
      <c r="M46" s="9">
        <f t="shared" si="30"/>
        <v>1</v>
      </c>
      <c r="N46" s="9">
        <f t="shared" si="31"/>
        <v>2</v>
      </c>
      <c r="O46" s="9">
        <f t="shared" si="32"/>
        <v>0</v>
      </c>
      <c r="P46" s="9">
        <f t="shared" si="33"/>
        <v>0</v>
      </c>
      <c r="Q46" s="9">
        <f t="shared" si="34"/>
        <v>4</v>
      </c>
      <c r="R46" s="9">
        <f t="shared" si="35"/>
        <v>11</v>
      </c>
      <c r="S46" s="9"/>
      <c r="T46" s="11">
        <f t="shared" si="36"/>
        <v>0.66666666666666663</v>
      </c>
      <c r="U46" s="11">
        <f t="shared" si="37"/>
        <v>0.66666666666666663</v>
      </c>
    </row>
    <row r="47" spans="1:256" x14ac:dyDescent="0.3">
      <c r="A47" s="9" t="str">
        <f t="shared" si="19"/>
        <v>Oscar Gonzalez</v>
      </c>
      <c r="B47" s="9">
        <f t="shared" si="19"/>
        <v>11</v>
      </c>
      <c r="C47" s="9">
        <f t="shared" si="20"/>
        <v>9</v>
      </c>
      <c r="D47" s="9">
        <f t="shared" si="21"/>
        <v>1</v>
      </c>
      <c r="E47" s="9">
        <f t="shared" si="22"/>
        <v>5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5</v>
      </c>
      <c r="J47" s="9">
        <f t="shared" si="27"/>
        <v>2</v>
      </c>
      <c r="K47" s="9">
        <f t="shared" si="28"/>
        <v>1</v>
      </c>
      <c r="L47" s="9">
        <f t="shared" si="29"/>
        <v>1</v>
      </c>
      <c r="M47" s="9">
        <f t="shared" si="30"/>
        <v>2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5</v>
      </c>
      <c r="R47" s="9">
        <f t="shared" si="35"/>
        <v>14</v>
      </c>
      <c r="S47" s="9"/>
      <c r="T47" s="11">
        <f t="shared" si="36"/>
        <v>0.55555555555555558</v>
      </c>
      <c r="U47" s="11">
        <f t="shared" si="37"/>
        <v>0.55555555555555558</v>
      </c>
    </row>
    <row r="48" spans="1:256" x14ac:dyDescent="0.3">
      <c r="A48" s="9" t="str">
        <f t="shared" si="19"/>
        <v>Oscar Perez</v>
      </c>
      <c r="B48" s="9">
        <f t="shared" si="19"/>
        <v>12</v>
      </c>
      <c r="C48" s="9">
        <f t="shared" si="20"/>
        <v>9</v>
      </c>
      <c r="D48" s="9">
        <f t="shared" si="21"/>
        <v>2</v>
      </c>
      <c r="E48" s="9">
        <f t="shared" si="22"/>
        <v>4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3</v>
      </c>
      <c r="J48" s="9">
        <f t="shared" si="27"/>
        <v>1</v>
      </c>
      <c r="K48" s="9">
        <f t="shared" si="28"/>
        <v>3</v>
      </c>
      <c r="L48" s="9">
        <f t="shared" si="29"/>
        <v>1</v>
      </c>
      <c r="M48" s="9">
        <f t="shared" si="30"/>
        <v>1</v>
      </c>
      <c r="N48" s="9">
        <f t="shared" si="31"/>
        <v>2</v>
      </c>
      <c r="O48" s="9">
        <f t="shared" si="32"/>
        <v>2</v>
      </c>
      <c r="P48" s="9">
        <f t="shared" si="33"/>
        <v>0</v>
      </c>
      <c r="Q48" s="9">
        <f t="shared" si="34"/>
        <v>4</v>
      </c>
      <c r="R48" s="9">
        <f t="shared" si="35"/>
        <v>17</v>
      </c>
      <c r="S48" s="9"/>
      <c r="T48" s="11">
        <f t="shared" si="36"/>
        <v>0.44444444444444442</v>
      </c>
      <c r="U48" s="11">
        <f t="shared" si="37"/>
        <v>0.44444444444444442</v>
      </c>
    </row>
    <row r="49" spans="1:21" x14ac:dyDescent="0.3">
      <c r="A49" s="9" t="str">
        <f t="shared" si="19"/>
        <v>Oscar Sanchez</v>
      </c>
      <c r="B49" s="9">
        <f t="shared" si="19"/>
        <v>13</v>
      </c>
      <c r="C49" s="9">
        <f t="shared" si="20"/>
        <v>6</v>
      </c>
      <c r="D49" s="9">
        <f t="shared" si="21"/>
        <v>2</v>
      </c>
      <c r="E49" s="9">
        <f t="shared" si="22"/>
        <v>3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1</v>
      </c>
      <c r="J49" s="9">
        <f t="shared" si="27"/>
        <v>3</v>
      </c>
      <c r="K49" s="9">
        <f t="shared" si="28"/>
        <v>1</v>
      </c>
      <c r="L49" s="9">
        <f t="shared" si="29"/>
        <v>2</v>
      </c>
      <c r="M49" s="9">
        <f t="shared" si="30"/>
        <v>1</v>
      </c>
      <c r="N49" s="9">
        <f t="shared" si="31"/>
        <v>0</v>
      </c>
      <c r="O49" s="9">
        <f t="shared" si="32"/>
        <v>1</v>
      </c>
      <c r="P49" s="9">
        <f t="shared" si="33"/>
        <v>0</v>
      </c>
      <c r="Q49" s="9">
        <f t="shared" si="34"/>
        <v>3</v>
      </c>
      <c r="R49" s="9">
        <f t="shared" si="35"/>
        <v>9</v>
      </c>
      <c r="S49" s="9"/>
      <c r="T49" s="11">
        <f t="shared" si="36"/>
        <v>0.5</v>
      </c>
      <c r="U49" s="11">
        <f t="shared" si="37"/>
        <v>0.5</v>
      </c>
    </row>
    <row r="50" spans="1:21" x14ac:dyDescent="0.3">
      <c r="A50" s="9" t="str">
        <f t="shared" si="19"/>
        <v>Oscar Ramirez</v>
      </c>
      <c r="B50" s="9">
        <f t="shared" si="19"/>
        <v>14</v>
      </c>
      <c r="C50" s="9">
        <f t="shared" si="20"/>
        <v>5</v>
      </c>
      <c r="D50" s="9">
        <f t="shared" si="21"/>
        <v>1</v>
      </c>
      <c r="E50" s="9">
        <f t="shared" si="22"/>
        <v>2</v>
      </c>
      <c r="F50" s="9">
        <f t="shared" si="23"/>
        <v>1</v>
      </c>
      <c r="G50" s="9">
        <f t="shared" si="24"/>
        <v>0</v>
      </c>
      <c r="H50" s="9">
        <f t="shared" si="25"/>
        <v>0</v>
      </c>
      <c r="I50" s="9">
        <f t="shared" si="26"/>
        <v>2</v>
      </c>
      <c r="J50" s="9">
        <f t="shared" si="27"/>
        <v>2</v>
      </c>
      <c r="K50" s="9">
        <f t="shared" si="28"/>
        <v>0</v>
      </c>
      <c r="L50" s="9">
        <f t="shared" si="29"/>
        <v>1</v>
      </c>
      <c r="M50" s="9">
        <f t="shared" si="30"/>
        <v>1</v>
      </c>
      <c r="N50" s="9">
        <f t="shared" si="31"/>
        <v>0</v>
      </c>
      <c r="O50" s="9">
        <f t="shared" si="32"/>
        <v>1</v>
      </c>
      <c r="P50" s="9">
        <f t="shared" si="33"/>
        <v>0</v>
      </c>
      <c r="Q50" s="9">
        <f t="shared" si="34"/>
        <v>3</v>
      </c>
      <c r="R50" s="9">
        <f t="shared" si="35"/>
        <v>7</v>
      </c>
      <c r="S50" s="9"/>
      <c r="T50" s="11">
        <f t="shared" si="36"/>
        <v>0.4</v>
      </c>
      <c r="U50" s="11">
        <f t="shared" si="37"/>
        <v>0.6</v>
      </c>
    </row>
    <row r="51" spans="1:21" x14ac:dyDescent="0.3">
      <c r="A51" s="9" t="str">
        <f t="shared" si="19"/>
        <v>Oscar Torres</v>
      </c>
      <c r="B51" s="9">
        <f t="shared" si="19"/>
        <v>15</v>
      </c>
      <c r="C51" s="9">
        <f t="shared" si="20"/>
        <v>4</v>
      </c>
      <c r="D51" s="9">
        <f t="shared" si="21"/>
        <v>2</v>
      </c>
      <c r="E51" s="9">
        <f t="shared" si="22"/>
        <v>2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1</v>
      </c>
      <c r="J51" s="9">
        <f t="shared" si="27"/>
        <v>1</v>
      </c>
      <c r="K51" s="9">
        <f t="shared" si="28"/>
        <v>0</v>
      </c>
      <c r="L51" s="9">
        <f t="shared" si="29"/>
        <v>1</v>
      </c>
      <c r="M51" s="9">
        <f t="shared" si="30"/>
        <v>1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2</v>
      </c>
      <c r="R51" s="9">
        <f t="shared" si="35"/>
        <v>7</v>
      </c>
      <c r="S51" s="9"/>
      <c r="T51" s="11">
        <f t="shared" si="36"/>
        <v>0.5</v>
      </c>
      <c r="U51" s="11">
        <f t="shared" si="37"/>
        <v>0.5</v>
      </c>
    </row>
    <row r="52" spans="1:21" x14ac:dyDescent="0.3">
      <c r="A52" s="9" t="str">
        <f t="shared" si="19"/>
        <v>Oscar Flores</v>
      </c>
      <c r="B52" s="9">
        <f t="shared" si="19"/>
        <v>16</v>
      </c>
      <c r="C52" s="9">
        <f t="shared" si="20"/>
        <v>9</v>
      </c>
      <c r="D52" s="9">
        <f t="shared" si="21"/>
        <v>1</v>
      </c>
      <c r="E52" s="9">
        <f t="shared" si="22"/>
        <v>8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4</v>
      </c>
      <c r="J52" s="9">
        <f t="shared" si="27"/>
        <v>0</v>
      </c>
      <c r="K52" s="9">
        <f t="shared" si="28"/>
        <v>0</v>
      </c>
      <c r="L52" s="9">
        <f t="shared" si="29"/>
        <v>1</v>
      </c>
      <c r="M52" s="9">
        <f t="shared" si="30"/>
        <v>0</v>
      </c>
      <c r="N52" s="9">
        <f t="shared" si="31"/>
        <v>1</v>
      </c>
      <c r="O52" s="9">
        <f t="shared" si="32"/>
        <v>0</v>
      </c>
      <c r="P52" s="9">
        <f t="shared" si="33"/>
        <v>0</v>
      </c>
      <c r="Q52" s="9">
        <f t="shared" si="34"/>
        <v>8</v>
      </c>
      <c r="R52" s="9">
        <f t="shared" si="35"/>
        <v>10</v>
      </c>
      <c r="S52" s="9"/>
      <c r="T52" s="11">
        <f t="shared" si="36"/>
        <v>0.88888888888888884</v>
      </c>
      <c r="U52" s="11">
        <f t="shared" si="37"/>
        <v>0.88888888888888884</v>
      </c>
    </row>
    <row r="53" spans="1:21" x14ac:dyDescent="0.3">
      <c r="A53" s="9" t="str">
        <f t="shared" si="19"/>
        <v>Oscar Rivera</v>
      </c>
      <c r="B53" s="9">
        <f t="shared" si="19"/>
        <v>17</v>
      </c>
      <c r="C53" s="9">
        <f t="shared" si="20"/>
        <v>6</v>
      </c>
      <c r="D53" s="9">
        <f t="shared" si="21"/>
        <v>1</v>
      </c>
      <c r="E53" s="9">
        <f t="shared" si="22"/>
        <v>3</v>
      </c>
      <c r="F53" s="9">
        <f t="shared" si="23"/>
        <v>1</v>
      </c>
      <c r="G53" s="9">
        <f t="shared" si="24"/>
        <v>0</v>
      </c>
      <c r="H53" s="9">
        <f t="shared" si="25"/>
        <v>0</v>
      </c>
      <c r="I53" s="9">
        <f t="shared" si="26"/>
        <v>2</v>
      </c>
      <c r="J53" s="9">
        <f t="shared" si="27"/>
        <v>4</v>
      </c>
      <c r="K53" s="9">
        <f t="shared" si="28"/>
        <v>3</v>
      </c>
      <c r="L53" s="9">
        <f t="shared" si="29"/>
        <v>1</v>
      </c>
      <c r="M53" s="9">
        <f t="shared" si="30"/>
        <v>0</v>
      </c>
      <c r="N53" s="9">
        <f t="shared" si="31"/>
        <v>1</v>
      </c>
      <c r="O53" s="9">
        <f t="shared" si="32"/>
        <v>1</v>
      </c>
      <c r="P53" s="9">
        <f t="shared" si="33"/>
        <v>0</v>
      </c>
      <c r="Q53" s="9">
        <f t="shared" si="34"/>
        <v>4</v>
      </c>
      <c r="R53" s="9">
        <f t="shared" si="35"/>
        <v>11</v>
      </c>
      <c r="S53" s="9"/>
      <c r="T53" s="11">
        <f t="shared" si="36"/>
        <v>0.5</v>
      </c>
      <c r="U53" s="11">
        <f t="shared" si="37"/>
        <v>0.66666666666666663</v>
      </c>
    </row>
    <row r="54" spans="1:21" x14ac:dyDescent="0.3">
      <c r="A54" s="9" t="str">
        <f t="shared" si="19"/>
        <v>Oscar Gomez</v>
      </c>
      <c r="B54" s="9">
        <f t="shared" si="19"/>
        <v>18</v>
      </c>
      <c r="C54" s="9">
        <f t="shared" si="20"/>
        <v>10</v>
      </c>
      <c r="D54" s="9">
        <f t="shared" si="21"/>
        <v>3</v>
      </c>
      <c r="E54" s="9">
        <f t="shared" si="22"/>
        <v>3</v>
      </c>
      <c r="F54" s="9">
        <f t="shared" si="23"/>
        <v>1</v>
      </c>
      <c r="G54" s="9">
        <f t="shared" si="24"/>
        <v>0</v>
      </c>
      <c r="H54" s="9">
        <f t="shared" si="25"/>
        <v>0</v>
      </c>
      <c r="I54" s="9">
        <f t="shared" si="26"/>
        <v>0</v>
      </c>
      <c r="J54" s="9">
        <f t="shared" si="27"/>
        <v>1</v>
      </c>
      <c r="K54" s="9">
        <f t="shared" si="28"/>
        <v>2</v>
      </c>
      <c r="L54" s="9">
        <f t="shared" si="29"/>
        <v>1</v>
      </c>
      <c r="M54" s="9">
        <f t="shared" si="30"/>
        <v>1</v>
      </c>
      <c r="N54" s="9">
        <f t="shared" si="31"/>
        <v>1</v>
      </c>
      <c r="O54" s="9">
        <f t="shared" si="32"/>
        <v>2</v>
      </c>
      <c r="P54" s="9">
        <f t="shared" si="33"/>
        <v>0</v>
      </c>
      <c r="Q54" s="9">
        <f t="shared" si="34"/>
        <v>4</v>
      </c>
      <c r="R54" s="9">
        <f t="shared" si="35"/>
        <v>16</v>
      </c>
      <c r="S54" s="9"/>
      <c r="T54" s="11">
        <f t="shared" si="36"/>
        <v>0.3</v>
      </c>
      <c r="U54" s="11">
        <f t="shared" si="37"/>
        <v>0.4</v>
      </c>
    </row>
    <row r="55" spans="1:21" x14ac:dyDescent="0.3">
      <c r="A55" s="9" t="str">
        <f t="shared" si="19"/>
        <v>Oscar Diaz</v>
      </c>
      <c r="B55" s="9">
        <f t="shared" si="19"/>
        <v>19</v>
      </c>
      <c r="C55" s="9">
        <f t="shared" si="20"/>
        <v>7</v>
      </c>
      <c r="D55" s="9">
        <f t="shared" si="21"/>
        <v>3</v>
      </c>
      <c r="E55" s="9">
        <f t="shared" si="22"/>
        <v>2</v>
      </c>
      <c r="F55" s="9">
        <f t="shared" si="23"/>
        <v>1</v>
      </c>
      <c r="G55" s="9">
        <f t="shared" si="24"/>
        <v>1</v>
      </c>
      <c r="H55" s="9">
        <f t="shared" si="25"/>
        <v>0</v>
      </c>
      <c r="I55" s="9">
        <f t="shared" si="26"/>
        <v>1</v>
      </c>
      <c r="J55" s="9">
        <f t="shared" si="27"/>
        <v>3</v>
      </c>
      <c r="K55" s="9">
        <f t="shared" si="28"/>
        <v>3</v>
      </c>
      <c r="L55" s="9">
        <f t="shared" si="29"/>
        <v>2</v>
      </c>
      <c r="M55" s="9">
        <f t="shared" si="30"/>
        <v>2</v>
      </c>
      <c r="N55" s="9">
        <f t="shared" si="31"/>
        <v>0</v>
      </c>
      <c r="O55" s="9">
        <f t="shared" si="32"/>
        <v>1</v>
      </c>
      <c r="P55" s="9">
        <f t="shared" si="33"/>
        <v>0</v>
      </c>
      <c r="Q55" s="9">
        <f t="shared" si="34"/>
        <v>5</v>
      </c>
      <c r="R55" s="9">
        <f t="shared" si="35"/>
        <v>13</v>
      </c>
      <c r="S55" s="9"/>
      <c r="T55" s="11">
        <f t="shared" si="36"/>
        <v>0.2857142857142857</v>
      </c>
      <c r="U55" s="11">
        <f t="shared" si="37"/>
        <v>0.7142857142857143</v>
      </c>
    </row>
    <row r="56" spans="1:21" x14ac:dyDescent="0.3">
      <c r="A56" s="9" t="str">
        <f t="shared" si="19"/>
        <v>Oscar Reyes</v>
      </c>
      <c r="B56" s="9">
        <f t="shared" si="19"/>
        <v>20</v>
      </c>
      <c r="C56" s="9">
        <f t="shared" si="20"/>
        <v>8</v>
      </c>
      <c r="D56" s="9">
        <f t="shared" si="21"/>
        <v>7</v>
      </c>
      <c r="E56" s="9">
        <f t="shared" si="22"/>
        <v>8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8</v>
      </c>
      <c r="J56" s="9">
        <f t="shared" si="27"/>
        <v>2</v>
      </c>
      <c r="K56" s="9">
        <f t="shared" si="28"/>
        <v>2</v>
      </c>
      <c r="L56" s="9">
        <f t="shared" si="29"/>
        <v>1</v>
      </c>
      <c r="M56" s="9">
        <f t="shared" si="30"/>
        <v>1</v>
      </c>
      <c r="N56" s="9">
        <f t="shared" si="31"/>
        <v>2</v>
      </c>
      <c r="O56" s="9">
        <f t="shared" si="32"/>
        <v>1</v>
      </c>
      <c r="P56" s="9">
        <f t="shared" si="33"/>
        <v>0</v>
      </c>
      <c r="Q56" s="9">
        <f t="shared" si="34"/>
        <v>8</v>
      </c>
      <c r="R56" s="9">
        <f t="shared" si="35"/>
        <v>14</v>
      </c>
      <c r="S56" s="9"/>
      <c r="T56" s="11">
        <f t="shared" si="36"/>
        <v>1</v>
      </c>
      <c r="U56" s="11">
        <f t="shared" si="37"/>
        <v>1</v>
      </c>
    </row>
    <row r="57" spans="1:21" x14ac:dyDescent="0.3">
      <c r="A57" s="9" t="str">
        <f t="shared" si="19"/>
        <v>Oscar Morales</v>
      </c>
      <c r="B57" s="9">
        <f t="shared" si="19"/>
        <v>21</v>
      </c>
      <c r="C57" s="9">
        <f t="shared" si="20"/>
        <v>4</v>
      </c>
      <c r="D57" s="9">
        <f t="shared" si="21"/>
        <v>2</v>
      </c>
      <c r="E57" s="9">
        <f t="shared" si="22"/>
        <v>2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1</v>
      </c>
      <c r="J57" s="9">
        <f t="shared" si="27"/>
        <v>3</v>
      </c>
      <c r="K57" s="9">
        <f t="shared" si="28"/>
        <v>4</v>
      </c>
      <c r="L57" s="9">
        <f t="shared" si="29"/>
        <v>1</v>
      </c>
      <c r="M57" s="9">
        <f t="shared" si="30"/>
        <v>1</v>
      </c>
      <c r="N57" s="9">
        <f t="shared" si="31"/>
        <v>1</v>
      </c>
      <c r="O57" s="9">
        <f t="shared" si="32"/>
        <v>1</v>
      </c>
      <c r="P57" s="9">
        <f t="shared" si="33"/>
        <v>0</v>
      </c>
      <c r="Q57" s="9">
        <f t="shared" si="34"/>
        <v>2</v>
      </c>
      <c r="R57" s="9">
        <f t="shared" si="35"/>
        <v>11</v>
      </c>
      <c r="S57" s="9"/>
      <c r="T57" s="11">
        <f t="shared" si="36"/>
        <v>0.5</v>
      </c>
      <c r="U57" s="11">
        <f t="shared" si="37"/>
        <v>0.5</v>
      </c>
    </row>
    <row r="58" spans="1:21" x14ac:dyDescent="0.3">
      <c r="A58" s="9" t="str">
        <f t="shared" si="19"/>
        <v>Oscar Cruz</v>
      </c>
      <c r="B58" s="9">
        <f t="shared" si="19"/>
        <v>22</v>
      </c>
      <c r="C58" s="9">
        <f t="shared" si="20"/>
        <v>8</v>
      </c>
      <c r="D58" s="9">
        <f t="shared" si="21"/>
        <v>4</v>
      </c>
      <c r="E58" s="9">
        <f t="shared" si="22"/>
        <v>4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4</v>
      </c>
      <c r="J58" s="9">
        <f t="shared" si="27"/>
        <v>1</v>
      </c>
      <c r="K58" s="9">
        <f t="shared" si="28"/>
        <v>1</v>
      </c>
      <c r="L58" s="9">
        <f t="shared" si="29"/>
        <v>1</v>
      </c>
      <c r="M58" s="9">
        <f t="shared" si="30"/>
        <v>1</v>
      </c>
      <c r="N58" s="9">
        <f t="shared" si="31"/>
        <v>2</v>
      </c>
      <c r="O58" s="9">
        <f t="shared" si="32"/>
        <v>2</v>
      </c>
      <c r="P58" s="9">
        <f t="shared" si="33"/>
        <v>0</v>
      </c>
      <c r="Q58" s="9">
        <f t="shared" si="34"/>
        <v>4</v>
      </c>
      <c r="R58" s="9">
        <f t="shared" si="35"/>
        <v>14</v>
      </c>
      <c r="S58" s="9"/>
      <c r="T58" s="11">
        <f t="shared" si="36"/>
        <v>0.5</v>
      </c>
      <c r="U58" s="11">
        <f t="shared" si="37"/>
        <v>0.5</v>
      </c>
    </row>
    <row r="59" spans="1:21" x14ac:dyDescent="0.3">
      <c r="A59" s="9" t="str">
        <f t="shared" si="19"/>
        <v>Oscar Ortiz</v>
      </c>
      <c r="B59" s="9">
        <f t="shared" si="19"/>
        <v>23</v>
      </c>
      <c r="C59" s="9">
        <f t="shared" si="20"/>
        <v>9</v>
      </c>
      <c r="D59" s="9">
        <f t="shared" si="21"/>
        <v>5</v>
      </c>
      <c r="E59" s="9">
        <f t="shared" si="22"/>
        <v>6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2</v>
      </c>
      <c r="J59" s="9">
        <f t="shared" si="27"/>
        <v>4</v>
      </c>
      <c r="K59" s="9">
        <f t="shared" si="28"/>
        <v>2</v>
      </c>
      <c r="L59" s="9">
        <f t="shared" si="29"/>
        <v>2</v>
      </c>
      <c r="M59" s="9">
        <f t="shared" si="30"/>
        <v>1</v>
      </c>
      <c r="N59" s="9">
        <f t="shared" si="31"/>
        <v>2</v>
      </c>
      <c r="O59" s="9">
        <f t="shared" si="32"/>
        <v>1</v>
      </c>
      <c r="P59" s="9">
        <f t="shared" si="33"/>
        <v>0</v>
      </c>
      <c r="Q59" s="9">
        <f t="shared" si="34"/>
        <v>6</v>
      </c>
      <c r="R59" s="9">
        <f t="shared" si="35"/>
        <v>15</v>
      </c>
      <c r="S59" s="9"/>
      <c r="T59" s="11">
        <f t="shared" si="36"/>
        <v>0.66666666666666663</v>
      </c>
      <c r="U59" s="11">
        <f t="shared" si="37"/>
        <v>0.66666666666666663</v>
      </c>
    </row>
    <row r="60" spans="1:21" x14ac:dyDescent="0.3">
      <c r="A60" s="9" t="str">
        <f t="shared" si="19"/>
        <v>Oscar Gutierrez</v>
      </c>
      <c r="B60" s="9">
        <f t="shared" si="19"/>
        <v>24</v>
      </c>
      <c r="C60" s="9">
        <f t="shared" si="20"/>
        <v>7</v>
      </c>
      <c r="D60" s="9">
        <f t="shared" si="21"/>
        <v>2</v>
      </c>
      <c r="E60" s="9">
        <f t="shared" si="22"/>
        <v>0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1</v>
      </c>
      <c r="J60" s="9">
        <f t="shared" si="27"/>
        <v>3</v>
      </c>
      <c r="K60" s="9">
        <f t="shared" si="28"/>
        <v>1</v>
      </c>
      <c r="L60" s="9">
        <f t="shared" si="29"/>
        <v>1</v>
      </c>
      <c r="M60" s="9">
        <f t="shared" si="30"/>
        <v>0</v>
      </c>
      <c r="N60" s="9">
        <f t="shared" si="31"/>
        <v>0</v>
      </c>
      <c r="O60" s="9">
        <f t="shared" si="32"/>
        <v>0</v>
      </c>
      <c r="P60" s="9">
        <f t="shared" si="33"/>
        <v>0</v>
      </c>
      <c r="Q60" s="9">
        <f t="shared" si="34"/>
        <v>0</v>
      </c>
      <c r="R60" s="9">
        <f t="shared" si="35"/>
        <v>8</v>
      </c>
      <c r="S60" s="9"/>
      <c r="T60" s="11">
        <f t="shared" si="36"/>
        <v>0</v>
      </c>
      <c r="U60" s="11">
        <f t="shared" si="37"/>
        <v>0</v>
      </c>
    </row>
    <row r="61" spans="1:21" x14ac:dyDescent="0.3">
      <c r="A61" s="9" t="str">
        <f t="shared" si="19"/>
        <v>Oscar Castillo</v>
      </c>
      <c r="B61" s="9">
        <f t="shared" si="19"/>
        <v>25</v>
      </c>
      <c r="C61" s="9">
        <f t="shared" si="20"/>
        <v>7</v>
      </c>
      <c r="D61" s="9">
        <f t="shared" si="21"/>
        <v>3</v>
      </c>
      <c r="E61" s="9">
        <f t="shared" si="22"/>
        <v>0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1</v>
      </c>
      <c r="J61" s="9">
        <f t="shared" si="27"/>
        <v>2</v>
      </c>
      <c r="K61" s="9">
        <f t="shared" si="28"/>
        <v>2</v>
      </c>
      <c r="L61" s="9">
        <f t="shared" si="29"/>
        <v>0</v>
      </c>
      <c r="M61" s="9">
        <f t="shared" si="30"/>
        <v>2</v>
      </c>
      <c r="N61" s="9">
        <f t="shared" si="31"/>
        <v>0</v>
      </c>
      <c r="O61" s="9">
        <f t="shared" si="32"/>
        <v>1</v>
      </c>
      <c r="P61" s="9">
        <f t="shared" si="33"/>
        <v>0</v>
      </c>
      <c r="Q61" s="9">
        <f t="shared" si="34"/>
        <v>0</v>
      </c>
      <c r="R61" s="9">
        <f t="shared" si="35"/>
        <v>12</v>
      </c>
      <c r="S61" s="9"/>
      <c r="T61" s="11">
        <f t="shared" si="36"/>
        <v>0</v>
      </c>
      <c r="U61" s="11">
        <f t="shared" si="37"/>
        <v>0</v>
      </c>
    </row>
    <row r="62" spans="1:21" x14ac:dyDescent="0.3">
      <c r="A62" s="10" t="s">
        <v>48</v>
      </c>
      <c r="B62" s="10"/>
      <c r="C62" s="10">
        <f t="shared" ref="C62:R62" si="38">SUM(C37:C61)</f>
        <v>180</v>
      </c>
      <c r="D62" s="10">
        <f t="shared" si="38"/>
        <v>64</v>
      </c>
      <c r="E62" s="10">
        <f t="shared" si="38"/>
        <v>94</v>
      </c>
      <c r="F62" s="10">
        <f t="shared" si="38"/>
        <v>7</v>
      </c>
      <c r="G62" s="10">
        <f t="shared" si="38"/>
        <v>2</v>
      </c>
      <c r="H62" s="10">
        <f t="shared" si="38"/>
        <v>3</v>
      </c>
      <c r="I62" s="10">
        <f t="shared" si="38"/>
        <v>67</v>
      </c>
      <c r="J62" s="10">
        <f t="shared" si="38"/>
        <v>54</v>
      </c>
      <c r="K62" s="10">
        <f t="shared" si="38"/>
        <v>45</v>
      </c>
      <c r="L62" s="10">
        <f t="shared" si="38"/>
        <v>32</v>
      </c>
      <c r="M62" s="10">
        <f t="shared" si="38"/>
        <v>23</v>
      </c>
      <c r="N62" s="10">
        <f t="shared" si="38"/>
        <v>23</v>
      </c>
      <c r="O62" s="10">
        <f t="shared" si="38"/>
        <v>24</v>
      </c>
      <c r="P62" s="10">
        <f t="shared" si="38"/>
        <v>0</v>
      </c>
      <c r="Q62" s="10">
        <f t="shared" si="38"/>
        <v>114</v>
      </c>
      <c r="R62" s="10">
        <f t="shared" si="38"/>
        <v>295</v>
      </c>
      <c r="S62" s="10"/>
      <c r="T62" s="12">
        <f t="shared" si="36"/>
        <v>0.52222222222222225</v>
      </c>
      <c r="U62" s="12">
        <f t="shared" si="37"/>
        <v>0.6333333333333333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Daniel Morales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62</v>
      </c>
      <c r="K66" s="19">
        <v>3</v>
      </c>
      <c r="L66" s="19">
        <v>0</v>
      </c>
      <c r="M66" s="19">
        <v>1</v>
      </c>
      <c r="N66" s="19">
        <v>4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9</v>
      </c>
      <c r="CT66" s="9">
        <f t="shared" ref="CT66:CT90" si="44">INT(CS66/3)+MOD(CS66,3)/10</f>
        <v>3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1</v>
      </c>
      <c r="CW66" s="9">
        <f t="shared" ref="CW66:CW90" si="47">H66+N66+T66+Z66+AF66+AL66+AR66+AX66+BD66+BJ66+BP66+BV66+CB66+CH66+CN66</f>
        <v>4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Daniel Cruz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1</v>
      </c>
      <c r="J67" s="19" t="s">
        <v>62</v>
      </c>
      <c r="K67" s="19">
        <v>1.2</v>
      </c>
      <c r="L67" s="19">
        <v>1</v>
      </c>
      <c r="M67" s="19">
        <v>5</v>
      </c>
      <c r="N67" s="19">
        <v>3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5</v>
      </c>
      <c r="CT67" s="9">
        <f t="shared" si="44"/>
        <v>1.2</v>
      </c>
      <c r="CU67" s="9">
        <f t="shared" si="45"/>
        <v>1</v>
      </c>
      <c r="CV67" s="9">
        <f t="shared" si="46"/>
        <v>5</v>
      </c>
      <c r="CW67" s="9">
        <f t="shared" si="47"/>
        <v>3</v>
      </c>
      <c r="CX67" s="14">
        <f t="shared" si="48"/>
        <v>5.4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Daniel Ortiz</v>
      </c>
      <c r="B68" s="9">
        <f t="shared" si="39"/>
        <v>3</v>
      </c>
      <c r="C68" s="19">
        <v>1</v>
      </c>
      <c r="D68" s="19" t="s">
        <v>62</v>
      </c>
      <c r="E68" s="19">
        <v>2</v>
      </c>
      <c r="F68" s="19">
        <v>3</v>
      </c>
      <c r="G68" s="19">
        <v>6</v>
      </c>
      <c r="H68" s="19">
        <v>1</v>
      </c>
      <c r="I68" s="19">
        <v>1</v>
      </c>
      <c r="J68" s="19" t="s">
        <v>61</v>
      </c>
      <c r="K68" s="19">
        <v>1</v>
      </c>
      <c r="L68" s="19">
        <v>4</v>
      </c>
      <c r="M68" s="19">
        <v>2</v>
      </c>
      <c r="N68" s="19">
        <v>1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2</v>
      </c>
      <c r="CQ68" s="9">
        <f t="shared" si="41"/>
        <v>1</v>
      </c>
      <c r="CR68" s="9">
        <f t="shared" si="42"/>
        <v>1</v>
      </c>
      <c r="CS68" s="9">
        <f t="shared" si="43"/>
        <v>9</v>
      </c>
      <c r="CT68" s="9">
        <f t="shared" si="44"/>
        <v>3</v>
      </c>
      <c r="CU68" s="9">
        <f t="shared" si="45"/>
        <v>7</v>
      </c>
      <c r="CV68" s="9">
        <f t="shared" si="46"/>
        <v>8</v>
      </c>
      <c r="CW68" s="9">
        <f t="shared" si="47"/>
        <v>2</v>
      </c>
      <c r="CX68" s="14">
        <f t="shared" si="48"/>
        <v>21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Daniel Gutierrez</v>
      </c>
      <c r="B69" s="9">
        <f t="shared" si="39"/>
        <v>4</v>
      </c>
      <c r="C69" s="19">
        <v>1</v>
      </c>
      <c r="D69" s="19" t="s">
        <v>62</v>
      </c>
      <c r="E69" s="19">
        <v>2.1</v>
      </c>
      <c r="F69" s="19">
        <v>2</v>
      </c>
      <c r="G69" s="19">
        <v>2</v>
      </c>
      <c r="H69" s="19">
        <v>3</v>
      </c>
      <c r="I69" s="19">
        <v>1</v>
      </c>
      <c r="J69" s="19" t="s">
        <v>62</v>
      </c>
      <c r="K69" s="19">
        <v>2</v>
      </c>
      <c r="L69" s="19">
        <v>4</v>
      </c>
      <c r="M69" s="19">
        <v>3</v>
      </c>
      <c r="N69" s="19">
        <v>3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2</v>
      </c>
      <c r="CR69" s="9">
        <f t="shared" si="42"/>
        <v>0</v>
      </c>
      <c r="CS69" s="9">
        <f t="shared" si="43"/>
        <v>13</v>
      </c>
      <c r="CT69" s="9">
        <f t="shared" si="44"/>
        <v>4.0999999999999996</v>
      </c>
      <c r="CU69" s="9">
        <f t="shared" si="45"/>
        <v>6</v>
      </c>
      <c r="CV69" s="9">
        <f t="shared" si="46"/>
        <v>5</v>
      </c>
      <c r="CW69" s="9">
        <f t="shared" si="47"/>
        <v>6</v>
      </c>
      <c r="CX69" s="14">
        <f t="shared" si="48"/>
        <v>12.461538461538462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Daniel Castillo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0</v>
      </c>
      <c r="CQ70" s="9">
        <f t="shared" si="41"/>
        <v>0</v>
      </c>
      <c r="CR70" s="9">
        <f t="shared" si="42"/>
        <v>0</v>
      </c>
      <c r="CS70" s="9">
        <f t="shared" si="43"/>
        <v>0</v>
      </c>
      <c r="CT70" s="9">
        <f t="shared" si="44"/>
        <v>0</v>
      </c>
      <c r="CU70" s="9">
        <f t="shared" si="45"/>
        <v>0</v>
      </c>
      <c r="CV70" s="9">
        <f t="shared" si="46"/>
        <v>0</v>
      </c>
      <c r="CW70" s="9">
        <f t="shared" si="47"/>
        <v>0</v>
      </c>
      <c r="CX70" s="14">
        <f t="shared" si="48"/>
        <v>0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Oscar Garcia</v>
      </c>
      <c r="B71" s="9">
        <f t="shared" si="39"/>
        <v>6</v>
      </c>
      <c r="C71" s="19">
        <v>1</v>
      </c>
      <c r="D71" s="19" t="s">
        <v>62</v>
      </c>
      <c r="E71" s="19">
        <v>1.1000000000000001</v>
      </c>
      <c r="F71" s="19">
        <v>2</v>
      </c>
      <c r="G71" s="19">
        <v>4</v>
      </c>
      <c r="H71" s="19">
        <v>5</v>
      </c>
      <c r="I71" s="19">
        <v>1</v>
      </c>
      <c r="J71" s="19" t="s">
        <v>62</v>
      </c>
      <c r="K71" s="19">
        <v>3</v>
      </c>
      <c r="L71" s="19">
        <v>4</v>
      </c>
      <c r="M71" s="19">
        <v>5</v>
      </c>
      <c r="N71" s="19">
        <v>5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2</v>
      </c>
      <c r="CQ71" s="9">
        <f t="shared" si="41"/>
        <v>2</v>
      </c>
      <c r="CR71" s="9">
        <f t="shared" si="42"/>
        <v>0</v>
      </c>
      <c r="CS71" s="9">
        <f t="shared" si="43"/>
        <v>13</v>
      </c>
      <c r="CT71" s="9">
        <f t="shared" si="44"/>
        <v>4.0999999999999996</v>
      </c>
      <c r="CU71" s="9">
        <f t="shared" si="45"/>
        <v>6</v>
      </c>
      <c r="CV71" s="9">
        <f t="shared" si="46"/>
        <v>9</v>
      </c>
      <c r="CW71" s="9">
        <f t="shared" si="47"/>
        <v>10</v>
      </c>
      <c r="CX71" s="14">
        <f t="shared" si="48"/>
        <v>12.461538461538462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Oscar Rodriguez</v>
      </c>
      <c r="B72" s="9">
        <f t="shared" si="39"/>
        <v>7</v>
      </c>
      <c r="C72" s="19">
        <v>1</v>
      </c>
      <c r="D72" s="19" t="s">
        <v>61</v>
      </c>
      <c r="E72" s="19">
        <v>1.1000000000000001</v>
      </c>
      <c r="F72" s="19">
        <v>4</v>
      </c>
      <c r="G72" s="19">
        <v>1</v>
      </c>
      <c r="H72" s="19">
        <v>0</v>
      </c>
      <c r="I72" s="19">
        <v>1</v>
      </c>
      <c r="J72" s="19" t="s">
        <v>61</v>
      </c>
      <c r="K72" s="19">
        <v>1.1000000000000001</v>
      </c>
      <c r="L72" s="19">
        <v>0</v>
      </c>
      <c r="M72" s="19">
        <v>6</v>
      </c>
      <c r="N72" s="19">
        <v>2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2</v>
      </c>
      <c r="CQ72" s="9">
        <f t="shared" si="41"/>
        <v>0</v>
      </c>
      <c r="CR72" s="9">
        <f t="shared" si="42"/>
        <v>2</v>
      </c>
      <c r="CS72" s="9">
        <f t="shared" si="43"/>
        <v>8.0000000000000018</v>
      </c>
      <c r="CT72" s="9">
        <f t="shared" si="44"/>
        <v>2.2000000000000002</v>
      </c>
      <c r="CU72" s="9">
        <f t="shared" si="45"/>
        <v>4</v>
      </c>
      <c r="CV72" s="9">
        <f t="shared" si="46"/>
        <v>7</v>
      </c>
      <c r="CW72" s="9">
        <f t="shared" si="47"/>
        <v>2</v>
      </c>
      <c r="CX72" s="14">
        <f t="shared" si="48"/>
        <v>13.499999999999996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Oscar Martinez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1</v>
      </c>
      <c r="J73" s="19" t="s">
        <v>62</v>
      </c>
      <c r="K73" s="19">
        <v>1.1000000000000001</v>
      </c>
      <c r="L73" s="19">
        <v>2</v>
      </c>
      <c r="M73" s="19">
        <v>6</v>
      </c>
      <c r="N73" s="19">
        <v>1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4.0000000000000009</v>
      </c>
      <c r="CT73" s="9">
        <f t="shared" si="44"/>
        <v>1.1000000000000001</v>
      </c>
      <c r="CU73" s="9">
        <f t="shared" si="45"/>
        <v>2</v>
      </c>
      <c r="CV73" s="9">
        <f t="shared" si="46"/>
        <v>6</v>
      </c>
      <c r="CW73" s="9">
        <f t="shared" si="47"/>
        <v>1</v>
      </c>
      <c r="CX73" s="14">
        <f t="shared" si="48"/>
        <v>13.499999999999996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Oscar Hernandez</v>
      </c>
      <c r="B74" s="9">
        <f t="shared" si="39"/>
        <v>9</v>
      </c>
      <c r="C74" s="19">
        <v>1</v>
      </c>
      <c r="D74" s="19" t="s">
        <v>61</v>
      </c>
      <c r="E74" s="19">
        <v>1</v>
      </c>
      <c r="F74" s="19">
        <v>3</v>
      </c>
      <c r="G74" s="19">
        <v>6</v>
      </c>
      <c r="H74" s="19">
        <v>4</v>
      </c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0</v>
      </c>
      <c r="CR74" s="9">
        <f t="shared" si="42"/>
        <v>1</v>
      </c>
      <c r="CS74" s="9">
        <f t="shared" si="43"/>
        <v>3</v>
      </c>
      <c r="CT74" s="9">
        <f t="shared" si="44"/>
        <v>1</v>
      </c>
      <c r="CU74" s="9">
        <f t="shared" si="45"/>
        <v>3</v>
      </c>
      <c r="CV74" s="9">
        <f t="shared" si="46"/>
        <v>6</v>
      </c>
      <c r="CW74" s="9">
        <f t="shared" si="47"/>
        <v>4</v>
      </c>
      <c r="CX74" s="14">
        <f t="shared" si="48"/>
        <v>27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Oscar Lopez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1</v>
      </c>
      <c r="J75" s="19" t="s">
        <v>61</v>
      </c>
      <c r="K75" s="19">
        <v>1.2</v>
      </c>
      <c r="L75" s="19">
        <v>1</v>
      </c>
      <c r="M75" s="19">
        <v>2</v>
      </c>
      <c r="N75" s="19">
        <v>5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0</v>
      </c>
      <c r="CR75" s="9">
        <f t="shared" si="42"/>
        <v>1</v>
      </c>
      <c r="CS75" s="9">
        <f t="shared" si="43"/>
        <v>5</v>
      </c>
      <c r="CT75" s="9">
        <f t="shared" si="44"/>
        <v>1.2</v>
      </c>
      <c r="CU75" s="9">
        <f t="shared" si="45"/>
        <v>1</v>
      </c>
      <c r="CV75" s="9">
        <f t="shared" si="46"/>
        <v>2</v>
      </c>
      <c r="CW75" s="9">
        <f t="shared" si="47"/>
        <v>5</v>
      </c>
      <c r="CX75" s="14">
        <f t="shared" si="48"/>
        <v>5.4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Oscar Gonzalez</v>
      </c>
      <c r="B76" s="9">
        <f t="shared" si="39"/>
        <v>11</v>
      </c>
      <c r="C76" s="19">
        <v>1</v>
      </c>
      <c r="D76" s="19" t="s">
        <v>62</v>
      </c>
      <c r="E76" s="19">
        <v>3</v>
      </c>
      <c r="F76" s="19">
        <v>4</v>
      </c>
      <c r="G76" s="19">
        <v>5</v>
      </c>
      <c r="H76" s="19">
        <v>3</v>
      </c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1</v>
      </c>
      <c r="CR76" s="9">
        <f t="shared" si="42"/>
        <v>0</v>
      </c>
      <c r="CS76" s="9">
        <f t="shared" si="43"/>
        <v>9</v>
      </c>
      <c r="CT76" s="9">
        <f t="shared" si="44"/>
        <v>3</v>
      </c>
      <c r="CU76" s="9">
        <f t="shared" si="45"/>
        <v>4</v>
      </c>
      <c r="CV76" s="9">
        <f t="shared" si="46"/>
        <v>5</v>
      </c>
      <c r="CW76" s="9">
        <f t="shared" si="47"/>
        <v>3</v>
      </c>
      <c r="CX76" s="14">
        <f t="shared" si="48"/>
        <v>12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Oscar Perez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0</v>
      </c>
      <c r="CQ77" s="9">
        <f t="shared" si="41"/>
        <v>0</v>
      </c>
      <c r="CR77" s="9">
        <f t="shared" si="42"/>
        <v>0</v>
      </c>
      <c r="CS77" s="9">
        <f t="shared" si="43"/>
        <v>0</v>
      </c>
      <c r="CT77" s="9">
        <f t="shared" si="44"/>
        <v>0</v>
      </c>
      <c r="CU77" s="9">
        <f t="shared" si="45"/>
        <v>0</v>
      </c>
      <c r="CV77" s="9">
        <f t="shared" si="46"/>
        <v>0</v>
      </c>
      <c r="CW77" s="9">
        <f t="shared" si="47"/>
        <v>0</v>
      </c>
      <c r="CX77" s="14">
        <f t="shared" si="48"/>
        <v>0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Oscar Sanchez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61</v>
      </c>
      <c r="K78" s="19">
        <v>3</v>
      </c>
      <c r="L78" s="19">
        <v>4</v>
      </c>
      <c r="M78" s="19">
        <v>2</v>
      </c>
      <c r="N78" s="19">
        <v>2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9</v>
      </c>
      <c r="CT78" s="9">
        <f t="shared" si="44"/>
        <v>3</v>
      </c>
      <c r="CU78" s="9">
        <f t="shared" si="45"/>
        <v>4</v>
      </c>
      <c r="CV78" s="9">
        <f t="shared" si="46"/>
        <v>2</v>
      </c>
      <c r="CW78" s="9">
        <f t="shared" si="47"/>
        <v>2</v>
      </c>
      <c r="CX78" s="14">
        <f t="shared" si="48"/>
        <v>12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Oscar Ramirez</v>
      </c>
      <c r="B79" s="9">
        <f t="shared" si="39"/>
        <v>14</v>
      </c>
      <c r="C79" s="19">
        <v>1</v>
      </c>
      <c r="D79" s="19" t="s">
        <v>61</v>
      </c>
      <c r="E79" s="19">
        <v>3</v>
      </c>
      <c r="F79" s="19">
        <v>0</v>
      </c>
      <c r="G79" s="19">
        <v>4</v>
      </c>
      <c r="H79" s="19">
        <v>2</v>
      </c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9</v>
      </c>
      <c r="CT79" s="9">
        <f t="shared" si="44"/>
        <v>3</v>
      </c>
      <c r="CU79" s="9">
        <f t="shared" si="45"/>
        <v>0</v>
      </c>
      <c r="CV79" s="9">
        <f t="shared" si="46"/>
        <v>4</v>
      </c>
      <c r="CW79" s="9">
        <f t="shared" si="47"/>
        <v>2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Oscar Torres</v>
      </c>
      <c r="B80" s="9">
        <f t="shared" si="39"/>
        <v>15</v>
      </c>
      <c r="C80" s="19">
        <v>1</v>
      </c>
      <c r="D80" s="19" t="s">
        <v>61</v>
      </c>
      <c r="E80" s="19">
        <v>2.1</v>
      </c>
      <c r="F80" s="19">
        <v>4</v>
      </c>
      <c r="G80" s="19">
        <v>4</v>
      </c>
      <c r="H80" s="19">
        <v>5</v>
      </c>
      <c r="I80" s="19">
        <v>1</v>
      </c>
      <c r="J80" s="19" t="s">
        <v>62</v>
      </c>
      <c r="K80" s="19">
        <v>2.2000000000000002</v>
      </c>
      <c r="L80" s="19">
        <v>3</v>
      </c>
      <c r="M80" s="19">
        <v>5</v>
      </c>
      <c r="N80" s="19">
        <v>2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2</v>
      </c>
      <c r="CQ80" s="9">
        <f t="shared" si="41"/>
        <v>1</v>
      </c>
      <c r="CR80" s="9">
        <f t="shared" si="42"/>
        <v>1</v>
      </c>
      <c r="CS80" s="9">
        <f t="shared" si="43"/>
        <v>15.000000000000004</v>
      </c>
      <c r="CT80" s="9">
        <f t="shared" si="44"/>
        <v>5</v>
      </c>
      <c r="CU80" s="9">
        <f t="shared" si="45"/>
        <v>7</v>
      </c>
      <c r="CV80" s="9">
        <f t="shared" si="46"/>
        <v>9</v>
      </c>
      <c r="CW80" s="9">
        <f t="shared" si="47"/>
        <v>7</v>
      </c>
      <c r="CX80" s="14">
        <f t="shared" si="48"/>
        <v>12.599999999999998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Oscar Flores</v>
      </c>
      <c r="B81" s="9">
        <f t="shared" si="39"/>
        <v>16</v>
      </c>
      <c r="C81" s="19">
        <v>1</v>
      </c>
      <c r="D81" s="19" t="s">
        <v>62</v>
      </c>
      <c r="E81" s="19">
        <v>3</v>
      </c>
      <c r="F81" s="19">
        <v>1</v>
      </c>
      <c r="G81" s="19">
        <v>5</v>
      </c>
      <c r="H81" s="19">
        <v>3</v>
      </c>
      <c r="I81" s="19">
        <v>1</v>
      </c>
      <c r="J81" s="19" t="s">
        <v>61</v>
      </c>
      <c r="K81" s="19">
        <v>1</v>
      </c>
      <c r="L81" s="19">
        <v>0</v>
      </c>
      <c r="M81" s="19">
        <v>6</v>
      </c>
      <c r="N81" s="19">
        <v>5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1</v>
      </c>
      <c r="CR81" s="9">
        <f t="shared" si="42"/>
        <v>1</v>
      </c>
      <c r="CS81" s="9">
        <f t="shared" si="43"/>
        <v>12</v>
      </c>
      <c r="CT81" s="9">
        <f t="shared" si="44"/>
        <v>4</v>
      </c>
      <c r="CU81" s="9">
        <f t="shared" si="45"/>
        <v>1</v>
      </c>
      <c r="CV81" s="9">
        <f t="shared" si="46"/>
        <v>11</v>
      </c>
      <c r="CW81" s="9">
        <f t="shared" si="47"/>
        <v>8</v>
      </c>
      <c r="CX81" s="14">
        <f t="shared" si="48"/>
        <v>2.25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Oscar Rivera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1</v>
      </c>
      <c r="J82" s="19" t="s">
        <v>62</v>
      </c>
      <c r="K82" s="19">
        <v>2</v>
      </c>
      <c r="L82" s="19">
        <v>0</v>
      </c>
      <c r="M82" s="19">
        <v>2</v>
      </c>
      <c r="N82" s="19">
        <v>2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1</v>
      </c>
      <c r="CR82" s="9">
        <f t="shared" si="42"/>
        <v>0</v>
      </c>
      <c r="CS82" s="9">
        <f t="shared" si="43"/>
        <v>6</v>
      </c>
      <c r="CT82" s="9">
        <f t="shared" si="44"/>
        <v>2</v>
      </c>
      <c r="CU82" s="9">
        <f t="shared" si="45"/>
        <v>0</v>
      </c>
      <c r="CV82" s="9">
        <f t="shared" si="46"/>
        <v>2</v>
      </c>
      <c r="CW82" s="9">
        <f t="shared" si="47"/>
        <v>2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Oscar Gomez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1</v>
      </c>
      <c r="J83" s="19" t="s">
        <v>62</v>
      </c>
      <c r="K83" s="19">
        <v>2</v>
      </c>
      <c r="L83" s="19">
        <v>4</v>
      </c>
      <c r="M83" s="19">
        <v>4</v>
      </c>
      <c r="N83" s="19">
        <v>3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1</v>
      </c>
      <c r="CR83" s="9">
        <f t="shared" si="42"/>
        <v>0</v>
      </c>
      <c r="CS83" s="9">
        <f t="shared" si="43"/>
        <v>6</v>
      </c>
      <c r="CT83" s="9">
        <f t="shared" si="44"/>
        <v>2</v>
      </c>
      <c r="CU83" s="9">
        <f t="shared" si="45"/>
        <v>4</v>
      </c>
      <c r="CV83" s="9">
        <f t="shared" si="46"/>
        <v>4</v>
      </c>
      <c r="CW83" s="9">
        <f t="shared" si="47"/>
        <v>3</v>
      </c>
      <c r="CX83" s="14">
        <f t="shared" si="48"/>
        <v>18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Oscar Diaz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0</v>
      </c>
      <c r="CQ84" s="9">
        <f t="shared" si="41"/>
        <v>0</v>
      </c>
      <c r="CR84" s="9">
        <f t="shared" si="42"/>
        <v>0</v>
      </c>
      <c r="CS84" s="9">
        <f t="shared" si="43"/>
        <v>0</v>
      </c>
      <c r="CT84" s="9">
        <f t="shared" si="44"/>
        <v>0</v>
      </c>
      <c r="CU84" s="9">
        <f t="shared" si="45"/>
        <v>0</v>
      </c>
      <c r="CV84" s="9">
        <f t="shared" si="46"/>
        <v>0</v>
      </c>
      <c r="CW84" s="9">
        <f t="shared" si="47"/>
        <v>0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Oscar Reyes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61</v>
      </c>
      <c r="K85" s="19">
        <v>1.2</v>
      </c>
      <c r="L85" s="19">
        <v>0</v>
      </c>
      <c r="M85" s="19">
        <v>1</v>
      </c>
      <c r="N85" s="19">
        <v>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0</v>
      </c>
      <c r="CR85" s="9">
        <f t="shared" si="42"/>
        <v>1</v>
      </c>
      <c r="CS85" s="9">
        <f t="shared" si="43"/>
        <v>5</v>
      </c>
      <c r="CT85" s="9">
        <f t="shared" si="44"/>
        <v>1.2</v>
      </c>
      <c r="CU85" s="9">
        <f t="shared" si="45"/>
        <v>0</v>
      </c>
      <c r="CV85" s="9">
        <f t="shared" si="46"/>
        <v>1</v>
      </c>
      <c r="CW85" s="9">
        <f t="shared" si="47"/>
        <v>3</v>
      </c>
      <c r="CX85" s="14">
        <f t="shared" si="48"/>
        <v>0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Oscar Morales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1</v>
      </c>
      <c r="J86" s="19" t="s">
        <v>61</v>
      </c>
      <c r="K86" s="19">
        <v>1</v>
      </c>
      <c r="L86" s="19">
        <v>3</v>
      </c>
      <c r="M86" s="19">
        <v>5</v>
      </c>
      <c r="N86" s="19">
        <v>3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1</v>
      </c>
      <c r="CQ86" s="9">
        <f t="shared" si="41"/>
        <v>0</v>
      </c>
      <c r="CR86" s="9">
        <f t="shared" si="42"/>
        <v>1</v>
      </c>
      <c r="CS86" s="9">
        <f t="shared" si="43"/>
        <v>3</v>
      </c>
      <c r="CT86" s="9">
        <f t="shared" si="44"/>
        <v>1</v>
      </c>
      <c r="CU86" s="9">
        <f t="shared" si="45"/>
        <v>3</v>
      </c>
      <c r="CV86" s="9">
        <f t="shared" si="46"/>
        <v>5</v>
      </c>
      <c r="CW86" s="9">
        <f t="shared" si="47"/>
        <v>3</v>
      </c>
      <c r="CX86" s="14">
        <f t="shared" si="48"/>
        <v>27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Oscar Cruz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Oscar Ortiz</v>
      </c>
      <c r="B88" s="9">
        <f t="shared" si="39"/>
        <v>23</v>
      </c>
      <c r="C88" s="19">
        <v>1</v>
      </c>
      <c r="D88" s="19" t="s">
        <v>62</v>
      </c>
      <c r="E88" s="19">
        <v>2</v>
      </c>
      <c r="F88" s="19">
        <v>0</v>
      </c>
      <c r="G88" s="19">
        <v>3</v>
      </c>
      <c r="H88" s="19">
        <v>1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6</v>
      </c>
      <c r="CT88" s="9">
        <f t="shared" si="44"/>
        <v>2</v>
      </c>
      <c r="CU88" s="9">
        <f t="shared" si="45"/>
        <v>0</v>
      </c>
      <c r="CV88" s="9">
        <f t="shared" si="46"/>
        <v>3</v>
      </c>
      <c r="CW88" s="9">
        <f t="shared" si="47"/>
        <v>1</v>
      </c>
      <c r="CX88" s="14">
        <f t="shared" si="48"/>
        <v>0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Oscar Gutierrez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Oscar Castillo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62</v>
      </c>
      <c r="K90" s="19">
        <v>3</v>
      </c>
      <c r="L90" s="19">
        <v>1</v>
      </c>
      <c r="M90" s="19">
        <v>1</v>
      </c>
      <c r="N90" s="19">
        <v>4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9</v>
      </c>
      <c r="CT90" s="9">
        <f t="shared" si="44"/>
        <v>3</v>
      </c>
      <c r="CU90" s="9">
        <f t="shared" si="45"/>
        <v>1</v>
      </c>
      <c r="CV90" s="9">
        <f t="shared" si="46"/>
        <v>1</v>
      </c>
      <c r="CW90" s="9">
        <f t="shared" si="47"/>
        <v>4</v>
      </c>
      <c r="CX90" s="14">
        <f t="shared" si="48"/>
        <v>3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26</v>
      </c>
      <c r="CQ91" s="10">
        <f t="shared" si="49"/>
        <v>15</v>
      </c>
      <c r="CR91" s="10">
        <f t="shared" si="49"/>
        <v>11</v>
      </c>
      <c r="CS91" s="10">
        <f t="shared" si="49"/>
        <v>158</v>
      </c>
      <c r="CT91" s="10">
        <f t="shared" si="49"/>
        <v>50.100000000000009</v>
      </c>
      <c r="CU91" s="10">
        <f t="shared" si="49"/>
        <v>54</v>
      </c>
      <c r="CV91" s="10">
        <f t="shared" si="49"/>
        <v>96</v>
      </c>
      <c r="CW91" s="10">
        <f t="shared" si="49"/>
        <v>75</v>
      </c>
      <c r="CX91" s="10">
        <f t="shared" si="49"/>
        <v>197.57307692307691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4</v>
      </c>
      <c r="D96" s="19">
        <v>3</v>
      </c>
    </row>
    <row r="97" spans="1:7" x14ac:dyDescent="0.3">
      <c r="A97" s="9">
        <v>2</v>
      </c>
      <c r="B97" s="19" t="s">
        <v>61</v>
      </c>
      <c r="C97" s="19">
        <v>3</v>
      </c>
      <c r="D97" s="19">
        <v>4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7</v>
      </c>
      <c r="G111" s="10">
        <f>SUM(D96:D110)</f>
        <v>7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355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356</v>
      </c>
      <c r="B8" s="19">
        <v>1</v>
      </c>
      <c r="C8" s="19">
        <v>5</v>
      </c>
      <c r="D8" s="19">
        <v>2</v>
      </c>
      <c r="E8" s="19">
        <v>0</v>
      </c>
      <c r="F8" s="19">
        <v>0</v>
      </c>
      <c r="G8" s="19">
        <v>0</v>
      </c>
      <c r="H8" s="19">
        <v>0</v>
      </c>
      <c r="I8" s="19">
        <v>1</v>
      </c>
      <c r="J8" s="19">
        <v>0</v>
      </c>
      <c r="K8" s="19">
        <v>1</v>
      </c>
      <c r="L8" s="19">
        <v>1</v>
      </c>
      <c r="M8" s="19">
        <v>1</v>
      </c>
      <c r="N8" s="19">
        <v>0</v>
      </c>
      <c r="O8" s="19">
        <v>0</v>
      </c>
      <c r="P8" s="19">
        <v>0</v>
      </c>
      <c r="Q8" s="9">
        <f t="shared" ref="Q8:Q32" si="0">(E8-(F8+G8+H8))+(F8*2)+(G8*3)+(H8*4)</f>
        <v>0</v>
      </c>
      <c r="R8" s="9">
        <f t="shared" ref="R8:R32" si="1">C8+K8+M8+N8+O8+P8</f>
        <v>7</v>
      </c>
      <c r="S8" s="9"/>
      <c r="T8" s="19">
        <v>3</v>
      </c>
      <c r="U8" s="19">
        <v>2</v>
      </c>
      <c r="V8" s="19">
        <v>2</v>
      </c>
      <c r="W8" s="19">
        <v>0</v>
      </c>
      <c r="X8" s="19">
        <v>0</v>
      </c>
      <c r="Y8" s="19">
        <v>0</v>
      </c>
      <c r="Z8" s="19">
        <v>2</v>
      </c>
      <c r="AA8" s="19">
        <v>2</v>
      </c>
      <c r="AB8" s="19">
        <v>0</v>
      </c>
      <c r="AC8" s="19">
        <v>1</v>
      </c>
      <c r="AD8" s="19">
        <v>0</v>
      </c>
      <c r="AE8" s="19">
        <v>1</v>
      </c>
      <c r="AF8" s="19">
        <v>1</v>
      </c>
      <c r="AG8" s="19">
        <v>0</v>
      </c>
      <c r="AH8" s="9">
        <f t="shared" ref="AH8:AH32" si="2">(V8-(W8+X8+Y8))+(W8*2)+(X8*3)+(Y8*4)</f>
        <v>2</v>
      </c>
      <c r="AI8" s="9">
        <f t="shared" ref="AI8:AI32" si="3">T8+AB8+AD8+AE8+AF8+AG8</f>
        <v>5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357</v>
      </c>
      <c r="B9" s="19">
        <v>2</v>
      </c>
      <c r="C9" s="19">
        <v>3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2</v>
      </c>
      <c r="L9" s="19">
        <v>0</v>
      </c>
      <c r="M9" s="19">
        <v>0</v>
      </c>
      <c r="N9" s="19">
        <v>1</v>
      </c>
      <c r="O9" s="19">
        <v>0</v>
      </c>
      <c r="P9" s="19">
        <v>0</v>
      </c>
      <c r="Q9" s="9">
        <f t="shared" si="0"/>
        <v>0</v>
      </c>
      <c r="R9" s="9">
        <f t="shared" si="1"/>
        <v>6</v>
      </c>
      <c r="S9" s="9"/>
      <c r="T9" s="19">
        <v>3</v>
      </c>
      <c r="U9" s="19">
        <v>0</v>
      </c>
      <c r="V9" s="19">
        <v>1</v>
      </c>
      <c r="W9" s="19">
        <v>0</v>
      </c>
      <c r="X9" s="19">
        <v>0</v>
      </c>
      <c r="Y9" s="19">
        <v>0</v>
      </c>
      <c r="Z9" s="19">
        <v>2</v>
      </c>
      <c r="AA9" s="19">
        <v>1</v>
      </c>
      <c r="AB9" s="19">
        <v>1</v>
      </c>
      <c r="AC9" s="19">
        <v>1</v>
      </c>
      <c r="AD9" s="19">
        <v>1</v>
      </c>
      <c r="AE9" s="19">
        <v>1</v>
      </c>
      <c r="AF9" s="19">
        <v>0</v>
      </c>
      <c r="AG9" s="19">
        <v>0</v>
      </c>
      <c r="AH9" s="9">
        <f t="shared" si="2"/>
        <v>1</v>
      </c>
      <c r="AI9" s="9">
        <f t="shared" si="3"/>
        <v>6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358</v>
      </c>
      <c r="B10" s="19">
        <v>3</v>
      </c>
      <c r="C10" s="19">
        <v>3</v>
      </c>
      <c r="D10" s="19">
        <v>0</v>
      </c>
      <c r="E10" s="19">
        <v>3</v>
      </c>
      <c r="F10" s="19">
        <v>0</v>
      </c>
      <c r="G10" s="19">
        <v>0</v>
      </c>
      <c r="H10" s="19">
        <v>0</v>
      </c>
      <c r="I10" s="19">
        <v>3</v>
      </c>
      <c r="J10" s="19">
        <v>2</v>
      </c>
      <c r="K10" s="19">
        <v>0</v>
      </c>
      <c r="L10" s="19">
        <v>0</v>
      </c>
      <c r="M10" s="19">
        <v>1</v>
      </c>
      <c r="N10" s="19">
        <v>1</v>
      </c>
      <c r="O10" s="19">
        <v>0</v>
      </c>
      <c r="P10" s="19">
        <v>0</v>
      </c>
      <c r="Q10" s="9">
        <f t="shared" si="0"/>
        <v>3</v>
      </c>
      <c r="R10" s="9">
        <f t="shared" si="1"/>
        <v>5</v>
      </c>
      <c r="S10" s="9"/>
      <c r="T10" s="19">
        <v>5</v>
      </c>
      <c r="U10" s="19">
        <v>2</v>
      </c>
      <c r="V10" s="19">
        <v>0</v>
      </c>
      <c r="W10" s="19">
        <v>0</v>
      </c>
      <c r="X10" s="19">
        <v>0</v>
      </c>
      <c r="Y10" s="19">
        <v>0</v>
      </c>
      <c r="Z10" s="19">
        <v>1</v>
      </c>
      <c r="AA10" s="19">
        <v>0</v>
      </c>
      <c r="AB10" s="19">
        <v>0</v>
      </c>
      <c r="AC10" s="19">
        <v>0</v>
      </c>
      <c r="AD10" s="19">
        <v>1</v>
      </c>
      <c r="AE10" s="19">
        <v>0</v>
      </c>
      <c r="AF10" s="19">
        <v>0</v>
      </c>
      <c r="AG10" s="19">
        <v>0</v>
      </c>
      <c r="AH10" s="9">
        <f t="shared" si="2"/>
        <v>0</v>
      </c>
      <c r="AI10" s="9">
        <f t="shared" si="3"/>
        <v>6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359</v>
      </c>
      <c r="B11" s="19">
        <v>4</v>
      </c>
      <c r="C11" s="19">
        <v>4</v>
      </c>
      <c r="D11" s="19">
        <v>3</v>
      </c>
      <c r="E11" s="19">
        <v>2</v>
      </c>
      <c r="F11" s="19">
        <v>0</v>
      </c>
      <c r="G11" s="19">
        <v>0</v>
      </c>
      <c r="H11" s="19">
        <v>0</v>
      </c>
      <c r="I11" s="19">
        <v>0</v>
      </c>
      <c r="J11" s="19">
        <v>1</v>
      </c>
      <c r="K11" s="19">
        <v>2</v>
      </c>
      <c r="L11" s="19">
        <v>1</v>
      </c>
      <c r="M11" s="19">
        <v>0</v>
      </c>
      <c r="N11" s="19">
        <v>1</v>
      </c>
      <c r="O11" s="19">
        <v>0</v>
      </c>
      <c r="P11" s="19">
        <v>0</v>
      </c>
      <c r="Q11" s="9">
        <f t="shared" si="0"/>
        <v>2</v>
      </c>
      <c r="R11" s="9">
        <f t="shared" si="1"/>
        <v>7</v>
      </c>
      <c r="S11" s="9"/>
      <c r="T11" s="19">
        <v>4</v>
      </c>
      <c r="U11" s="19">
        <v>4</v>
      </c>
      <c r="V11" s="19">
        <v>1</v>
      </c>
      <c r="W11" s="19">
        <v>0</v>
      </c>
      <c r="X11" s="19">
        <v>0</v>
      </c>
      <c r="Y11" s="19">
        <v>0</v>
      </c>
      <c r="Z11" s="19">
        <v>0</v>
      </c>
      <c r="AA11" s="19">
        <v>1</v>
      </c>
      <c r="AB11" s="19">
        <v>2</v>
      </c>
      <c r="AC11" s="19">
        <v>1</v>
      </c>
      <c r="AD11" s="19">
        <v>1</v>
      </c>
      <c r="AE11" s="19">
        <v>1</v>
      </c>
      <c r="AF11" s="19">
        <v>1</v>
      </c>
      <c r="AG11" s="19">
        <v>0</v>
      </c>
      <c r="AH11" s="9">
        <f t="shared" si="2"/>
        <v>1</v>
      </c>
      <c r="AI11" s="9">
        <f t="shared" si="3"/>
        <v>9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360</v>
      </c>
      <c r="B12" s="19">
        <v>5</v>
      </c>
      <c r="C12" s="19">
        <v>2</v>
      </c>
      <c r="D12" s="19">
        <v>0</v>
      </c>
      <c r="E12" s="19">
        <v>1</v>
      </c>
      <c r="F12" s="19">
        <v>0</v>
      </c>
      <c r="G12" s="19">
        <v>0</v>
      </c>
      <c r="H12" s="19">
        <v>0</v>
      </c>
      <c r="I12" s="19">
        <v>0</v>
      </c>
      <c r="J12" s="19">
        <v>2</v>
      </c>
      <c r="K12" s="19">
        <v>2</v>
      </c>
      <c r="L12" s="19">
        <v>0</v>
      </c>
      <c r="M12" s="19">
        <v>1</v>
      </c>
      <c r="N12" s="19">
        <v>0</v>
      </c>
      <c r="O12" s="19">
        <v>0</v>
      </c>
      <c r="P12" s="19">
        <v>0</v>
      </c>
      <c r="Q12" s="9">
        <f t="shared" si="0"/>
        <v>1</v>
      </c>
      <c r="R12" s="9">
        <f t="shared" si="1"/>
        <v>5</v>
      </c>
      <c r="S12" s="9"/>
      <c r="T12" s="19">
        <v>2</v>
      </c>
      <c r="U12" s="19">
        <v>2</v>
      </c>
      <c r="V12" s="19">
        <v>2</v>
      </c>
      <c r="W12" s="19">
        <v>0</v>
      </c>
      <c r="X12" s="19">
        <v>0</v>
      </c>
      <c r="Y12" s="19">
        <v>0</v>
      </c>
      <c r="Z12" s="19">
        <v>3</v>
      </c>
      <c r="AA12" s="19">
        <v>2</v>
      </c>
      <c r="AB12" s="19">
        <v>1</v>
      </c>
      <c r="AC12" s="19">
        <v>1</v>
      </c>
      <c r="AD12" s="19">
        <v>0</v>
      </c>
      <c r="AE12" s="19">
        <v>1</v>
      </c>
      <c r="AF12" s="19">
        <v>0</v>
      </c>
      <c r="AG12" s="19">
        <v>0</v>
      </c>
      <c r="AH12" s="9">
        <f t="shared" si="2"/>
        <v>2</v>
      </c>
      <c r="AI12" s="9">
        <f t="shared" si="3"/>
        <v>4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361</v>
      </c>
      <c r="B13" s="19">
        <v>6</v>
      </c>
      <c r="C13" s="19">
        <v>4</v>
      </c>
      <c r="D13" s="19">
        <v>3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1</v>
      </c>
      <c r="K13" s="19">
        <v>2</v>
      </c>
      <c r="L13" s="19">
        <v>1</v>
      </c>
      <c r="M13" s="19">
        <v>1</v>
      </c>
      <c r="N13" s="19">
        <v>0</v>
      </c>
      <c r="O13" s="19">
        <v>1</v>
      </c>
      <c r="P13" s="19">
        <v>0</v>
      </c>
      <c r="Q13" s="9">
        <f t="shared" si="0"/>
        <v>0</v>
      </c>
      <c r="R13" s="9">
        <f t="shared" si="1"/>
        <v>8</v>
      </c>
      <c r="S13" s="9"/>
      <c r="T13" s="19">
        <v>2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1</v>
      </c>
      <c r="AA13" s="19">
        <v>1</v>
      </c>
      <c r="AB13" s="19">
        <v>0</v>
      </c>
      <c r="AC13" s="19">
        <v>0</v>
      </c>
      <c r="AD13" s="19">
        <v>1</v>
      </c>
      <c r="AE13" s="19">
        <v>1</v>
      </c>
      <c r="AF13" s="19">
        <v>1</v>
      </c>
      <c r="AG13" s="19">
        <v>0</v>
      </c>
      <c r="AH13" s="9">
        <f t="shared" si="2"/>
        <v>0</v>
      </c>
      <c r="AI13" s="9">
        <f t="shared" si="3"/>
        <v>5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362</v>
      </c>
      <c r="B14" s="19">
        <v>7</v>
      </c>
      <c r="C14" s="19">
        <v>2</v>
      </c>
      <c r="D14" s="19">
        <v>1</v>
      </c>
      <c r="E14" s="19">
        <v>1</v>
      </c>
      <c r="F14" s="19">
        <v>0</v>
      </c>
      <c r="G14" s="19">
        <v>0</v>
      </c>
      <c r="H14" s="19">
        <v>0</v>
      </c>
      <c r="I14" s="19">
        <v>2</v>
      </c>
      <c r="J14" s="19">
        <v>1</v>
      </c>
      <c r="K14" s="19">
        <v>2</v>
      </c>
      <c r="L14" s="19">
        <v>0</v>
      </c>
      <c r="M14" s="19">
        <v>1</v>
      </c>
      <c r="N14" s="19">
        <v>0</v>
      </c>
      <c r="O14" s="19">
        <v>0</v>
      </c>
      <c r="P14" s="19">
        <v>0</v>
      </c>
      <c r="Q14" s="9">
        <f t="shared" si="0"/>
        <v>1</v>
      </c>
      <c r="R14" s="9">
        <f t="shared" si="1"/>
        <v>5</v>
      </c>
      <c r="S14" s="9"/>
      <c r="T14" s="19">
        <v>3</v>
      </c>
      <c r="U14" s="19">
        <v>0</v>
      </c>
      <c r="V14" s="19">
        <v>2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2</v>
      </c>
      <c r="AC14" s="19">
        <v>0</v>
      </c>
      <c r="AD14" s="19">
        <v>1</v>
      </c>
      <c r="AE14" s="19">
        <v>1</v>
      </c>
      <c r="AF14" s="19">
        <v>1</v>
      </c>
      <c r="AG14" s="19">
        <v>0</v>
      </c>
      <c r="AH14" s="9">
        <f t="shared" si="2"/>
        <v>2</v>
      </c>
      <c r="AI14" s="9">
        <f t="shared" si="3"/>
        <v>8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363</v>
      </c>
      <c r="B15" s="19">
        <v>8</v>
      </c>
      <c r="C15" s="19">
        <v>3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1</v>
      </c>
      <c r="J15" s="19">
        <v>0</v>
      </c>
      <c r="K15" s="19">
        <v>0</v>
      </c>
      <c r="L15" s="19">
        <v>1</v>
      </c>
      <c r="M15" s="19">
        <v>0</v>
      </c>
      <c r="N15" s="19">
        <v>1</v>
      </c>
      <c r="O15" s="19">
        <v>1</v>
      </c>
      <c r="P15" s="19">
        <v>0</v>
      </c>
      <c r="Q15" s="9">
        <f t="shared" si="0"/>
        <v>0</v>
      </c>
      <c r="R15" s="9">
        <f t="shared" si="1"/>
        <v>5</v>
      </c>
      <c r="S15" s="9"/>
      <c r="T15" s="19">
        <v>3</v>
      </c>
      <c r="U15" s="19">
        <v>3</v>
      </c>
      <c r="V15" s="19">
        <v>2</v>
      </c>
      <c r="W15" s="19">
        <v>0</v>
      </c>
      <c r="X15" s="19">
        <v>0</v>
      </c>
      <c r="Y15" s="19">
        <v>0</v>
      </c>
      <c r="Z15" s="19">
        <v>1</v>
      </c>
      <c r="AA15" s="19">
        <v>0</v>
      </c>
      <c r="AB15" s="19">
        <v>1</v>
      </c>
      <c r="AC15" s="19">
        <v>1</v>
      </c>
      <c r="AD15" s="19">
        <v>1</v>
      </c>
      <c r="AE15" s="19">
        <v>0</v>
      </c>
      <c r="AF15" s="19">
        <v>0</v>
      </c>
      <c r="AG15" s="19">
        <v>0</v>
      </c>
      <c r="AH15" s="9">
        <f t="shared" si="2"/>
        <v>2</v>
      </c>
      <c r="AI15" s="9">
        <f t="shared" si="3"/>
        <v>5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364</v>
      </c>
      <c r="B16" s="19">
        <v>9</v>
      </c>
      <c r="C16" s="19">
        <v>5</v>
      </c>
      <c r="D16" s="19">
        <v>3</v>
      </c>
      <c r="E16" s="19">
        <v>2</v>
      </c>
      <c r="F16" s="19">
        <v>0</v>
      </c>
      <c r="G16" s="19">
        <v>0</v>
      </c>
      <c r="H16" s="19">
        <v>1</v>
      </c>
      <c r="I16" s="19">
        <v>1</v>
      </c>
      <c r="J16" s="19">
        <v>2</v>
      </c>
      <c r="K16" s="19">
        <v>1</v>
      </c>
      <c r="L16" s="19">
        <v>1</v>
      </c>
      <c r="M16" s="19">
        <v>1</v>
      </c>
      <c r="N16" s="19">
        <v>0</v>
      </c>
      <c r="O16" s="19">
        <v>1</v>
      </c>
      <c r="P16" s="19">
        <v>0</v>
      </c>
      <c r="Q16" s="9">
        <f t="shared" si="0"/>
        <v>5</v>
      </c>
      <c r="R16" s="9">
        <f t="shared" si="1"/>
        <v>8</v>
      </c>
      <c r="S16" s="9"/>
      <c r="T16" s="19">
        <v>4</v>
      </c>
      <c r="U16" s="19">
        <v>1</v>
      </c>
      <c r="V16" s="19">
        <v>2</v>
      </c>
      <c r="W16" s="19">
        <v>0</v>
      </c>
      <c r="X16" s="19">
        <v>0</v>
      </c>
      <c r="Y16" s="19">
        <v>0</v>
      </c>
      <c r="Z16" s="19">
        <v>1</v>
      </c>
      <c r="AA16" s="19">
        <v>0</v>
      </c>
      <c r="AB16" s="19">
        <v>0</v>
      </c>
      <c r="AC16" s="19">
        <v>1</v>
      </c>
      <c r="AD16" s="19">
        <v>1</v>
      </c>
      <c r="AE16" s="19">
        <v>1</v>
      </c>
      <c r="AF16" s="19">
        <v>0</v>
      </c>
      <c r="AG16" s="19">
        <v>0</v>
      </c>
      <c r="AH16" s="9">
        <f t="shared" si="2"/>
        <v>2</v>
      </c>
      <c r="AI16" s="9">
        <f t="shared" si="3"/>
        <v>6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365</v>
      </c>
      <c r="B17" s="19">
        <v>10</v>
      </c>
      <c r="C17" s="19">
        <v>2</v>
      </c>
      <c r="D17" s="19">
        <v>0</v>
      </c>
      <c r="E17" s="19">
        <v>1</v>
      </c>
      <c r="F17" s="19">
        <v>0</v>
      </c>
      <c r="G17" s="19">
        <v>0</v>
      </c>
      <c r="H17" s="19">
        <v>1</v>
      </c>
      <c r="I17" s="19">
        <v>2</v>
      </c>
      <c r="J17" s="19">
        <v>1</v>
      </c>
      <c r="K17" s="19">
        <v>2</v>
      </c>
      <c r="L17" s="19">
        <v>0</v>
      </c>
      <c r="M17" s="19">
        <v>1</v>
      </c>
      <c r="N17" s="19">
        <v>0</v>
      </c>
      <c r="O17" s="19">
        <v>0</v>
      </c>
      <c r="P17" s="19">
        <v>0</v>
      </c>
      <c r="Q17" s="9">
        <f t="shared" si="0"/>
        <v>4</v>
      </c>
      <c r="R17" s="9">
        <f t="shared" si="1"/>
        <v>5</v>
      </c>
      <c r="S17" s="9"/>
      <c r="T17" s="19">
        <v>5</v>
      </c>
      <c r="U17" s="19">
        <v>5</v>
      </c>
      <c r="V17" s="19">
        <v>4</v>
      </c>
      <c r="W17" s="19">
        <v>0</v>
      </c>
      <c r="X17" s="19">
        <v>0</v>
      </c>
      <c r="Y17" s="19">
        <v>0</v>
      </c>
      <c r="Z17" s="19">
        <v>4</v>
      </c>
      <c r="AA17" s="19">
        <v>2</v>
      </c>
      <c r="AB17" s="19">
        <v>1</v>
      </c>
      <c r="AC17" s="19">
        <v>1</v>
      </c>
      <c r="AD17" s="19">
        <v>1</v>
      </c>
      <c r="AE17" s="19">
        <v>0</v>
      </c>
      <c r="AF17" s="19">
        <v>1</v>
      </c>
      <c r="AG17" s="19">
        <v>0</v>
      </c>
      <c r="AH17" s="9">
        <f t="shared" si="2"/>
        <v>4</v>
      </c>
      <c r="AI17" s="9">
        <f t="shared" si="3"/>
        <v>8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366</v>
      </c>
      <c r="B18" s="19">
        <v>11</v>
      </c>
      <c r="C18" s="19">
        <v>4</v>
      </c>
      <c r="D18" s="19">
        <v>0</v>
      </c>
      <c r="E18" s="19">
        <v>3</v>
      </c>
      <c r="F18" s="19">
        <v>0</v>
      </c>
      <c r="G18" s="19">
        <v>0</v>
      </c>
      <c r="H18" s="19">
        <v>0</v>
      </c>
      <c r="I18" s="19">
        <v>4</v>
      </c>
      <c r="J18" s="19">
        <v>2</v>
      </c>
      <c r="K18" s="19">
        <v>0</v>
      </c>
      <c r="L18" s="19">
        <v>1</v>
      </c>
      <c r="M18" s="19">
        <v>1</v>
      </c>
      <c r="N18" s="19">
        <v>1</v>
      </c>
      <c r="O18" s="19">
        <v>0</v>
      </c>
      <c r="P18" s="19">
        <v>0</v>
      </c>
      <c r="Q18" s="9">
        <f t="shared" si="0"/>
        <v>3</v>
      </c>
      <c r="R18" s="9">
        <f t="shared" si="1"/>
        <v>6</v>
      </c>
      <c r="S18" s="9"/>
      <c r="T18" s="19">
        <v>2</v>
      </c>
      <c r="U18" s="19">
        <v>2</v>
      </c>
      <c r="V18" s="19">
        <v>1</v>
      </c>
      <c r="W18" s="19">
        <v>0</v>
      </c>
      <c r="X18" s="19">
        <v>0</v>
      </c>
      <c r="Y18" s="19">
        <v>1</v>
      </c>
      <c r="Z18" s="19">
        <v>2</v>
      </c>
      <c r="AA18" s="19">
        <v>2</v>
      </c>
      <c r="AB18" s="19">
        <v>0</v>
      </c>
      <c r="AC18" s="19">
        <v>0</v>
      </c>
      <c r="AD18" s="19">
        <v>0</v>
      </c>
      <c r="AE18" s="19">
        <v>0</v>
      </c>
      <c r="AF18" s="19">
        <v>1</v>
      </c>
      <c r="AG18" s="19">
        <v>0</v>
      </c>
      <c r="AH18" s="9">
        <f t="shared" si="2"/>
        <v>4</v>
      </c>
      <c r="AI18" s="9">
        <f t="shared" si="3"/>
        <v>3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367</v>
      </c>
      <c r="B19" s="19">
        <v>12</v>
      </c>
      <c r="C19" s="19">
        <v>5</v>
      </c>
      <c r="D19" s="19">
        <v>4</v>
      </c>
      <c r="E19" s="19">
        <v>2</v>
      </c>
      <c r="F19" s="19">
        <v>0</v>
      </c>
      <c r="G19" s="19">
        <v>0</v>
      </c>
      <c r="H19" s="19">
        <v>0</v>
      </c>
      <c r="I19" s="19">
        <v>0</v>
      </c>
      <c r="J19" s="19">
        <v>1</v>
      </c>
      <c r="K19" s="19">
        <v>0</v>
      </c>
      <c r="L19" s="19">
        <v>1</v>
      </c>
      <c r="M19" s="19">
        <v>1</v>
      </c>
      <c r="N19" s="19">
        <v>1</v>
      </c>
      <c r="O19" s="19">
        <v>0</v>
      </c>
      <c r="P19" s="19">
        <v>0</v>
      </c>
      <c r="Q19" s="9">
        <f t="shared" si="0"/>
        <v>2</v>
      </c>
      <c r="R19" s="9">
        <f t="shared" si="1"/>
        <v>7</v>
      </c>
      <c r="S19" s="9"/>
      <c r="T19" s="19">
        <v>2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9">
        <f t="shared" si="2"/>
        <v>0</v>
      </c>
      <c r="AI19" s="9">
        <f t="shared" si="3"/>
        <v>2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368</v>
      </c>
      <c r="B20" s="19">
        <v>13</v>
      </c>
      <c r="C20" s="19">
        <v>3</v>
      </c>
      <c r="D20" s="19">
        <v>1</v>
      </c>
      <c r="E20" s="19">
        <v>1</v>
      </c>
      <c r="F20" s="19">
        <v>0</v>
      </c>
      <c r="G20" s="19">
        <v>0</v>
      </c>
      <c r="H20" s="19">
        <v>0</v>
      </c>
      <c r="I20" s="19">
        <v>2</v>
      </c>
      <c r="J20" s="19">
        <v>1</v>
      </c>
      <c r="K20" s="19">
        <v>0</v>
      </c>
      <c r="L20" s="19">
        <v>1</v>
      </c>
      <c r="M20" s="19">
        <v>0</v>
      </c>
      <c r="N20" s="19">
        <v>0</v>
      </c>
      <c r="O20" s="19">
        <v>0</v>
      </c>
      <c r="P20" s="19">
        <v>0</v>
      </c>
      <c r="Q20" s="9">
        <f t="shared" si="0"/>
        <v>1</v>
      </c>
      <c r="R20" s="9">
        <f t="shared" si="1"/>
        <v>3</v>
      </c>
      <c r="S20" s="9"/>
      <c r="T20" s="19">
        <v>5</v>
      </c>
      <c r="U20" s="19">
        <v>5</v>
      </c>
      <c r="V20" s="19">
        <v>4</v>
      </c>
      <c r="W20" s="19">
        <v>1</v>
      </c>
      <c r="X20" s="19">
        <v>0</v>
      </c>
      <c r="Y20" s="19">
        <v>1</v>
      </c>
      <c r="Z20" s="19">
        <v>4</v>
      </c>
      <c r="AA20" s="19">
        <v>2</v>
      </c>
      <c r="AB20" s="19">
        <v>1</v>
      </c>
      <c r="AC20" s="19">
        <v>1</v>
      </c>
      <c r="AD20" s="19">
        <v>1</v>
      </c>
      <c r="AE20" s="19">
        <v>0</v>
      </c>
      <c r="AF20" s="19">
        <v>1</v>
      </c>
      <c r="AG20" s="19">
        <v>0</v>
      </c>
      <c r="AH20" s="9">
        <f t="shared" si="2"/>
        <v>8</v>
      </c>
      <c r="AI20" s="9">
        <f t="shared" si="3"/>
        <v>8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369</v>
      </c>
      <c r="B21" s="19">
        <v>14</v>
      </c>
      <c r="C21" s="19">
        <v>3</v>
      </c>
      <c r="D21" s="19">
        <v>2</v>
      </c>
      <c r="E21" s="19">
        <v>0</v>
      </c>
      <c r="F21" s="19">
        <v>0</v>
      </c>
      <c r="G21" s="19">
        <v>0</v>
      </c>
      <c r="H21" s="19">
        <v>0</v>
      </c>
      <c r="I21" s="19">
        <v>1</v>
      </c>
      <c r="J21" s="19">
        <v>2</v>
      </c>
      <c r="K21" s="19">
        <v>2</v>
      </c>
      <c r="L21" s="19">
        <v>1</v>
      </c>
      <c r="M21" s="19">
        <v>0</v>
      </c>
      <c r="N21" s="19">
        <v>0</v>
      </c>
      <c r="O21" s="19">
        <v>0</v>
      </c>
      <c r="P21" s="19">
        <v>0</v>
      </c>
      <c r="Q21" s="9">
        <f t="shared" si="0"/>
        <v>0</v>
      </c>
      <c r="R21" s="9">
        <f t="shared" si="1"/>
        <v>5</v>
      </c>
      <c r="S21" s="9"/>
      <c r="T21" s="19">
        <v>2</v>
      </c>
      <c r="U21" s="19">
        <v>0</v>
      </c>
      <c r="V21" s="19">
        <v>2</v>
      </c>
      <c r="W21" s="19">
        <v>0</v>
      </c>
      <c r="X21" s="19">
        <v>0</v>
      </c>
      <c r="Y21" s="19">
        <v>0</v>
      </c>
      <c r="Z21" s="19">
        <v>2</v>
      </c>
      <c r="AA21" s="19">
        <v>0</v>
      </c>
      <c r="AB21" s="19">
        <v>0</v>
      </c>
      <c r="AC21" s="19">
        <v>0</v>
      </c>
      <c r="AD21" s="19">
        <v>0</v>
      </c>
      <c r="AE21" s="19">
        <v>1</v>
      </c>
      <c r="AF21" s="19">
        <v>0</v>
      </c>
      <c r="AG21" s="19">
        <v>0</v>
      </c>
      <c r="AH21" s="9">
        <f t="shared" si="2"/>
        <v>2</v>
      </c>
      <c r="AI21" s="9">
        <f t="shared" si="3"/>
        <v>3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370</v>
      </c>
      <c r="B22" s="19">
        <v>15</v>
      </c>
      <c r="C22" s="19">
        <v>5</v>
      </c>
      <c r="D22" s="19">
        <v>0</v>
      </c>
      <c r="E22" s="19">
        <v>4</v>
      </c>
      <c r="F22" s="19">
        <v>0</v>
      </c>
      <c r="G22" s="19">
        <v>0</v>
      </c>
      <c r="H22" s="19">
        <v>0</v>
      </c>
      <c r="I22" s="19">
        <v>1</v>
      </c>
      <c r="J22" s="19">
        <v>0</v>
      </c>
      <c r="K22" s="19">
        <v>1</v>
      </c>
      <c r="L22" s="19">
        <v>1</v>
      </c>
      <c r="M22" s="19">
        <v>0</v>
      </c>
      <c r="N22" s="19">
        <v>0</v>
      </c>
      <c r="O22" s="19">
        <v>1</v>
      </c>
      <c r="P22" s="19">
        <v>0</v>
      </c>
      <c r="Q22" s="9">
        <f t="shared" si="0"/>
        <v>4</v>
      </c>
      <c r="R22" s="9">
        <f t="shared" si="1"/>
        <v>7</v>
      </c>
      <c r="S22" s="9"/>
      <c r="T22" s="19">
        <v>2</v>
      </c>
      <c r="U22" s="19">
        <v>0</v>
      </c>
      <c r="V22" s="19">
        <v>1</v>
      </c>
      <c r="W22" s="19">
        <v>1</v>
      </c>
      <c r="X22" s="19">
        <v>0</v>
      </c>
      <c r="Y22" s="19">
        <v>0</v>
      </c>
      <c r="Z22" s="19">
        <v>2</v>
      </c>
      <c r="AA22" s="19">
        <v>0</v>
      </c>
      <c r="AB22" s="19">
        <v>1</v>
      </c>
      <c r="AC22" s="19">
        <v>0</v>
      </c>
      <c r="AD22" s="19">
        <v>0</v>
      </c>
      <c r="AE22" s="19">
        <v>0</v>
      </c>
      <c r="AF22" s="19">
        <v>1</v>
      </c>
      <c r="AG22" s="19">
        <v>0</v>
      </c>
      <c r="AH22" s="9">
        <f t="shared" si="2"/>
        <v>2</v>
      </c>
      <c r="AI22" s="9">
        <f t="shared" si="3"/>
        <v>4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371</v>
      </c>
      <c r="B23" s="19">
        <v>16</v>
      </c>
      <c r="C23" s="19">
        <v>4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1</v>
      </c>
      <c r="K23" s="19">
        <v>2</v>
      </c>
      <c r="L23" s="19">
        <v>1</v>
      </c>
      <c r="M23" s="19">
        <v>1</v>
      </c>
      <c r="N23" s="19">
        <v>1</v>
      </c>
      <c r="O23" s="19">
        <v>0</v>
      </c>
      <c r="P23" s="19">
        <v>0</v>
      </c>
      <c r="Q23" s="9">
        <f t="shared" si="0"/>
        <v>0</v>
      </c>
      <c r="R23" s="9">
        <f t="shared" si="1"/>
        <v>8</v>
      </c>
      <c r="S23" s="9"/>
      <c r="T23" s="19">
        <v>2</v>
      </c>
      <c r="U23" s="19">
        <v>0</v>
      </c>
      <c r="V23" s="19">
        <v>2</v>
      </c>
      <c r="W23" s="19">
        <v>0</v>
      </c>
      <c r="X23" s="19">
        <v>0</v>
      </c>
      <c r="Y23" s="19">
        <v>0</v>
      </c>
      <c r="Z23" s="19">
        <v>3</v>
      </c>
      <c r="AA23" s="19">
        <v>1</v>
      </c>
      <c r="AB23" s="19">
        <v>1</v>
      </c>
      <c r="AC23" s="19">
        <v>0</v>
      </c>
      <c r="AD23" s="19">
        <v>1</v>
      </c>
      <c r="AE23" s="19">
        <v>0</v>
      </c>
      <c r="AF23" s="19">
        <v>0</v>
      </c>
      <c r="AG23" s="19">
        <v>0</v>
      </c>
      <c r="AH23" s="9">
        <f t="shared" si="2"/>
        <v>2</v>
      </c>
      <c r="AI23" s="9">
        <f t="shared" si="3"/>
        <v>4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372</v>
      </c>
      <c r="B24" s="19">
        <v>17</v>
      </c>
      <c r="C24" s="19">
        <v>4</v>
      </c>
      <c r="D24" s="19">
        <v>3</v>
      </c>
      <c r="E24" s="19">
        <v>4</v>
      </c>
      <c r="F24" s="19">
        <v>0</v>
      </c>
      <c r="G24" s="19">
        <v>0</v>
      </c>
      <c r="H24" s="19">
        <v>0</v>
      </c>
      <c r="I24" s="19">
        <v>5</v>
      </c>
      <c r="J24" s="19">
        <v>1</v>
      </c>
      <c r="K24" s="19">
        <v>0</v>
      </c>
      <c r="L24" s="19">
        <v>0</v>
      </c>
      <c r="M24" s="19">
        <v>0</v>
      </c>
      <c r="N24" s="19">
        <v>1</v>
      </c>
      <c r="O24" s="19">
        <v>1</v>
      </c>
      <c r="P24" s="19">
        <v>0</v>
      </c>
      <c r="Q24" s="9">
        <f t="shared" si="0"/>
        <v>4</v>
      </c>
      <c r="R24" s="9">
        <f t="shared" si="1"/>
        <v>6</v>
      </c>
      <c r="S24" s="9"/>
      <c r="T24" s="19">
        <v>4</v>
      </c>
      <c r="U24" s="19">
        <v>1</v>
      </c>
      <c r="V24" s="19">
        <v>1</v>
      </c>
      <c r="W24" s="19">
        <v>0</v>
      </c>
      <c r="X24" s="19">
        <v>0</v>
      </c>
      <c r="Y24" s="19">
        <v>0</v>
      </c>
      <c r="Z24" s="19">
        <v>1</v>
      </c>
      <c r="AA24" s="19">
        <v>1</v>
      </c>
      <c r="AB24" s="19">
        <v>0</v>
      </c>
      <c r="AC24" s="19">
        <v>0</v>
      </c>
      <c r="AD24" s="19">
        <v>0</v>
      </c>
      <c r="AE24" s="19">
        <v>1</v>
      </c>
      <c r="AF24" s="19">
        <v>1</v>
      </c>
      <c r="AG24" s="19">
        <v>0</v>
      </c>
      <c r="AH24" s="9">
        <f t="shared" si="2"/>
        <v>1</v>
      </c>
      <c r="AI24" s="9">
        <f t="shared" si="3"/>
        <v>6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373</v>
      </c>
      <c r="B25" s="19">
        <v>18</v>
      </c>
      <c r="C25" s="19">
        <v>4</v>
      </c>
      <c r="D25" s="19">
        <v>4</v>
      </c>
      <c r="E25" s="19">
        <v>3</v>
      </c>
      <c r="F25" s="19">
        <v>0</v>
      </c>
      <c r="G25" s="19">
        <v>0</v>
      </c>
      <c r="H25" s="19">
        <v>0</v>
      </c>
      <c r="I25" s="19">
        <v>1</v>
      </c>
      <c r="J25" s="19">
        <v>0</v>
      </c>
      <c r="K25" s="19">
        <v>0</v>
      </c>
      <c r="L25" s="19">
        <v>0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3</v>
      </c>
      <c r="R25" s="9">
        <f t="shared" si="1"/>
        <v>7</v>
      </c>
      <c r="S25" s="9"/>
      <c r="T25" s="19">
        <v>2</v>
      </c>
      <c r="U25" s="19">
        <v>2</v>
      </c>
      <c r="V25" s="19">
        <v>1</v>
      </c>
      <c r="W25" s="19">
        <v>0</v>
      </c>
      <c r="X25" s="19">
        <v>0</v>
      </c>
      <c r="Y25" s="19">
        <v>0</v>
      </c>
      <c r="Z25" s="19">
        <v>0</v>
      </c>
      <c r="AA25" s="19">
        <v>2</v>
      </c>
      <c r="AB25" s="19">
        <v>2</v>
      </c>
      <c r="AC25" s="19">
        <v>1</v>
      </c>
      <c r="AD25" s="19">
        <v>1</v>
      </c>
      <c r="AE25" s="19">
        <v>1</v>
      </c>
      <c r="AF25" s="19">
        <v>1</v>
      </c>
      <c r="AG25" s="19">
        <v>0</v>
      </c>
      <c r="AH25" s="9">
        <f t="shared" si="2"/>
        <v>1</v>
      </c>
      <c r="AI25" s="9">
        <f t="shared" si="3"/>
        <v>7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374</v>
      </c>
      <c r="B26" s="19">
        <v>19</v>
      </c>
      <c r="C26" s="19">
        <v>5</v>
      </c>
      <c r="D26" s="19">
        <v>1</v>
      </c>
      <c r="E26" s="19">
        <v>5</v>
      </c>
      <c r="F26" s="19">
        <v>1</v>
      </c>
      <c r="G26" s="19">
        <v>1</v>
      </c>
      <c r="H26" s="19">
        <v>0</v>
      </c>
      <c r="I26" s="19">
        <v>6</v>
      </c>
      <c r="J26" s="19">
        <v>1</v>
      </c>
      <c r="K26" s="19">
        <v>0</v>
      </c>
      <c r="L26" s="19">
        <v>0</v>
      </c>
      <c r="M26" s="19">
        <v>1</v>
      </c>
      <c r="N26" s="19">
        <v>1</v>
      </c>
      <c r="O26" s="19">
        <v>1</v>
      </c>
      <c r="P26" s="19">
        <v>0</v>
      </c>
      <c r="Q26" s="9">
        <f t="shared" si="0"/>
        <v>8</v>
      </c>
      <c r="R26" s="9">
        <f t="shared" si="1"/>
        <v>8</v>
      </c>
      <c r="S26" s="9"/>
      <c r="T26" s="19">
        <v>3</v>
      </c>
      <c r="U26" s="19">
        <v>2</v>
      </c>
      <c r="V26" s="19">
        <v>1</v>
      </c>
      <c r="W26" s="19">
        <v>0</v>
      </c>
      <c r="X26" s="19">
        <v>0</v>
      </c>
      <c r="Y26" s="19">
        <v>0</v>
      </c>
      <c r="Z26" s="19">
        <v>0</v>
      </c>
      <c r="AA26" s="19">
        <v>2</v>
      </c>
      <c r="AB26" s="19">
        <v>0</v>
      </c>
      <c r="AC26" s="19">
        <v>0</v>
      </c>
      <c r="AD26" s="19">
        <v>1</v>
      </c>
      <c r="AE26" s="19">
        <v>1</v>
      </c>
      <c r="AF26" s="19">
        <v>1</v>
      </c>
      <c r="AG26" s="19">
        <v>0</v>
      </c>
      <c r="AH26" s="9">
        <f t="shared" si="2"/>
        <v>1</v>
      </c>
      <c r="AI26" s="9">
        <f t="shared" si="3"/>
        <v>6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375</v>
      </c>
      <c r="B27" s="19">
        <v>20</v>
      </c>
      <c r="C27" s="19">
        <v>5</v>
      </c>
      <c r="D27" s="19">
        <v>4</v>
      </c>
      <c r="E27" s="19">
        <v>3</v>
      </c>
      <c r="F27" s="19">
        <v>0</v>
      </c>
      <c r="G27" s="19">
        <v>1</v>
      </c>
      <c r="H27" s="19">
        <v>0</v>
      </c>
      <c r="I27" s="19">
        <v>2</v>
      </c>
      <c r="J27" s="19">
        <v>2</v>
      </c>
      <c r="K27" s="19">
        <v>2</v>
      </c>
      <c r="L27" s="19">
        <v>1</v>
      </c>
      <c r="M27" s="19">
        <v>0</v>
      </c>
      <c r="N27" s="19">
        <v>1</v>
      </c>
      <c r="O27" s="19">
        <v>0</v>
      </c>
      <c r="P27" s="19">
        <v>0</v>
      </c>
      <c r="Q27" s="9">
        <f t="shared" si="0"/>
        <v>5</v>
      </c>
      <c r="R27" s="9">
        <f t="shared" si="1"/>
        <v>8</v>
      </c>
      <c r="S27" s="9"/>
      <c r="T27" s="19">
        <v>4</v>
      </c>
      <c r="U27" s="19">
        <v>3</v>
      </c>
      <c r="V27" s="19">
        <v>2</v>
      </c>
      <c r="W27" s="19">
        <v>1</v>
      </c>
      <c r="X27" s="19">
        <v>0</v>
      </c>
      <c r="Y27" s="19">
        <v>0</v>
      </c>
      <c r="Z27" s="19">
        <v>0</v>
      </c>
      <c r="AA27" s="19">
        <v>0</v>
      </c>
      <c r="AB27" s="19">
        <v>2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9">
        <f t="shared" si="2"/>
        <v>3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376</v>
      </c>
      <c r="B28" s="19">
        <v>21</v>
      </c>
      <c r="C28" s="19">
        <v>3</v>
      </c>
      <c r="D28" s="19">
        <v>3</v>
      </c>
      <c r="E28" s="19">
        <v>1</v>
      </c>
      <c r="F28" s="19">
        <v>0</v>
      </c>
      <c r="G28" s="19">
        <v>0</v>
      </c>
      <c r="H28" s="19">
        <v>0</v>
      </c>
      <c r="I28" s="19">
        <v>2</v>
      </c>
      <c r="J28" s="19">
        <v>0</v>
      </c>
      <c r="K28" s="19">
        <v>1</v>
      </c>
      <c r="L28" s="19">
        <v>0</v>
      </c>
      <c r="M28" s="19">
        <v>1</v>
      </c>
      <c r="N28" s="19">
        <v>0</v>
      </c>
      <c r="O28" s="19">
        <v>0</v>
      </c>
      <c r="P28" s="19">
        <v>0</v>
      </c>
      <c r="Q28" s="9">
        <f t="shared" si="0"/>
        <v>1</v>
      </c>
      <c r="R28" s="9">
        <f t="shared" si="1"/>
        <v>5</v>
      </c>
      <c r="S28" s="9"/>
      <c r="T28" s="19">
        <v>3</v>
      </c>
      <c r="U28" s="19">
        <v>2</v>
      </c>
      <c r="V28" s="19">
        <v>2</v>
      </c>
      <c r="W28" s="19">
        <v>0</v>
      </c>
      <c r="X28" s="19">
        <v>0</v>
      </c>
      <c r="Y28" s="19">
        <v>0</v>
      </c>
      <c r="Z28" s="19">
        <v>2</v>
      </c>
      <c r="AA28" s="19">
        <v>0</v>
      </c>
      <c r="AB28" s="19">
        <v>1</v>
      </c>
      <c r="AC28" s="19">
        <v>1</v>
      </c>
      <c r="AD28" s="19">
        <v>0</v>
      </c>
      <c r="AE28" s="19">
        <v>1</v>
      </c>
      <c r="AF28" s="19">
        <v>0</v>
      </c>
      <c r="AG28" s="19">
        <v>0</v>
      </c>
      <c r="AH28" s="9">
        <f t="shared" si="2"/>
        <v>2</v>
      </c>
      <c r="AI28" s="9">
        <f t="shared" si="3"/>
        <v>5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377</v>
      </c>
      <c r="B29" s="19">
        <v>22</v>
      </c>
      <c r="C29" s="19">
        <v>3</v>
      </c>
      <c r="D29" s="19">
        <v>1</v>
      </c>
      <c r="E29" s="19">
        <v>3</v>
      </c>
      <c r="F29" s="19">
        <v>0</v>
      </c>
      <c r="G29" s="19">
        <v>0</v>
      </c>
      <c r="H29" s="19">
        <v>0</v>
      </c>
      <c r="I29" s="19">
        <v>4</v>
      </c>
      <c r="J29" s="19">
        <v>2</v>
      </c>
      <c r="K29" s="19">
        <v>1</v>
      </c>
      <c r="L29" s="19">
        <v>1</v>
      </c>
      <c r="M29" s="19">
        <v>0</v>
      </c>
      <c r="N29" s="19">
        <v>0</v>
      </c>
      <c r="O29" s="19">
        <v>1</v>
      </c>
      <c r="P29" s="19">
        <v>0</v>
      </c>
      <c r="Q29" s="9">
        <f t="shared" si="0"/>
        <v>3</v>
      </c>
      <c r="R29" s="9">
        <f t="shared" si="1"/>
        <v>5</v>
      </c>
      <c r="S29" s="9"/>
      <c r="T29" s="19">
        <v>2</v>
      </c>
      <c r="U29" s="19">
        <v>1</v>
      </c>
      <c r="V29" s="19">
        <v>2</v>
      </c>
      <c r="W29" s="19">
        <v>0</v>
      </c>
      <c r="X29" s="19">
        <v>0</v>
      </c>
      <c r="Y29" s="19">
        <v>1</v>
      </c>
      <c r="Z29" s="19">
        <v>3</v>
      </c>
      <c r="AA29" s="19">
        <v>0</v>
      </c>
      <c r="AB29" s="19">
        <v>2</v>
      </c>
      <c r="AC29" s="19">
        <v>1</v>
      </c>
      <c r="AD29" s="19">
        <v>1</v>
      </c>
      <c r="AE29" s="19">
        <v>0</v>
      </c>
      <c r="AF29" s="19">
        <v>1</v>
      </c>
      <c r="AG29" s="19">
        <v>0</v>
      </c>
      <c r="AH29" s="9">
        <f t="shared" si="2"/>
        <v>5</v>
      </c>
      <c r="AI29" s="9">
        <f t="shared" si="3"/>
        <v>6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378</v>
      </c>
      <c r="B30" s="19">
        <v>23</v>
      </c>
      <c r="C30" s="19">
        <v>4</v>
      </c>
      <c r="D30" s="19">
        <v>0</v>
      </c>
      <c r="E30" s="19">
        <v>2</v>
      </c>
      <c r="F30" s="19">
        <v>0</v>
      </c>
      <c r="G30" s="19">
        <v>0</v>
      </c>
      <c r="H30" s="19">
        <v>0</v>
      </c>
      <c r="I30" s="19">
        <v>0</v>
      </c>
      <c r="J30" s="19">
        <v>2</v>
      </c>
      <c r="K30" s="19">
        <v>2</v>
      </c>
      <c r="L30" s="19">
        <v>1</v>
      </c>
      <c r="M30" s="19">
        <v>1</v>
      </c>
      <c r="N30" s="19">
        <v>0</v>
      </c>
      <c r="O30" s="19">
        <v>0</v>
      </c>
      <c r="P30" s="19">
        <v>0</v>
      </c>
      <c r="Q30" s="9">
        <f t="shared" si="0"/>
        <v>2</v>
      </c>
      <c r="R30" s="9">
        <f t="shared" si="1"/>
        <v>7</v>
      </c>
      <c r="S30" s="9"/>
      <c r="T30" s="19">
        <v>5</v>
      </c>
      <c r="U30" s="19">
        <v>0</v>
      </c>
      <c r="V30" s="19">
        <v>5</v>
      </c>
      <c r="W30" s="19">
        <v>0</v>
      </c>
      <c r="X30" s="19">
        <v>0</v>
      </c>
      <c r="Y30" s="19">
        <v>0</v>
      </c>
      <c r="Z30" s="19">
        <v>0</v>
      </c>
      <c r="AA30" s="19">
        <v>1</v>
      </c>
      <c r="AB30" s="19">
        <v>2</v>
      </c>
      <c r="AC30" s="19">
        <v>0</v>
      </c>
      <c r="AD30" s="19">
        <v>0</v>
      </c>
      <c r="AE30" s="19">
        <v>1</v>
      </c>
      <c r="AF30" s="19">
        <v>1</v>
      </c>
      <c r="AG30" s="19">
        <v>0</v>
      </c>
      <c r="AH30" s="9">
        <f t="shared" si="2"/>
        <v>5</v>
      </c>
      <c r="AI30" s="9">
        <f t="shared" si="3"/>
        <v>9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379</v>
      </c>
      <c r="B31" s="19">
        <v>24</v>
      </c>
      <c r="C31" s="19">
        <v>2</v>
      </c>
      <c r="D31" s="19">
        <v>1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2</v>
      </c>
      <c r="K31" s="19">
        <v>2</v>
      </c>
      <c r="L31" s="19">
        <v>1</v>
      </c>
      <c r="M31" s="19">
        <v>1</v>
      </c>
      <c r="N31" s="19">
        <v>0</v>
      </c>
      <c r="O31" s="19">
        <v>0</v>
      </c>
      <c r="P31" s="19">
        <v>0</v>
      </c>
      <c r="Q31" s="9">
        <f t="shared" si="0"/>
        <v>0</v>
      </c>
      <c r="R31" s="9">
        <f t="shared" si="1"/>
        <v>5</v>
      </c>
      <c r="S31" s="9"/>
      <c r="T31" s="19">
        <v>2</v>
      </c>
      <c r="U31" s="19">
        <v>2</v>
      </c>
      <c r="V31" s="19">
        <v>0</v>
      </c>
      <c r="W31" s="19">
        <v>0</v>
      </c>
      <c r="X31" s="19">
        <v>0</v>
      </c>
      <c r="Y31" s="19">
        <v>0</v>
      </c>
      <c r="Z31" s="19">
        <v>1</v>
      </c>
      <c r="AA31" s="19">
        <v>1</v>
      </c>
      <c r="AB31" s="19">
        <v>1</v>
      </c>
      <c r="AC31" s="19">
        <v>0</v>
      </c>
      <c r="AD31" s="19">
        <v>1</v>
      </c>
      <c r="AE31" s="19">
        <v>1</v>
      </c>
      <c r="AF31" s="19">
        <v>1</v>
      </c>
      <c r="AG31" s="19">
        <v>0</v>
      </c>
      <c r="AH31" s="9">
        <f t="shared" si="2"/>
        <v>0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380</v>
      </c>
      <c r="B32" s="19">
        <v>25</v>
      </c>
      <c r="C32" s="19">
        <v>3</v>
      </c>
      <c r="D32" s="19">
        <v>3</v>
      </c>
      <c r="E32" s="19">
        <v>2</v>
      </c>
      <c r="F32" s="19">
        <v>0</v>
      </c>
      <c r="G32" s="19">
        <v>0</v>
      </c>
      <c r="H32" s="19">
        <v>0</v>
      </c>
      <c r="I32" s="19">
        <v>0</v>
      </c>
      <c r="J32" s="19">
        <v>2</v>
      </c>
      <c r="K32" s="19">
        <v>0</v>
      </c>
      <c r="L32" s="19">
        <v>1</v>
      </c>
      <c r="M32" s="19">
        <v>0</v>
      </c>
      <c r="N32" s="19">
        <v>0</v>
      </c>
      <c r="O32" s="19">
        <v>0</v>
      </c>
      <c r="P32" s="19">
        <v>0</v>
      </c>
      <c r="Q32" s="9">
        <f t="shared" si="0"/>
        <v>2</v>
      </c>
      <c r="R32" s="9">
        <f t="shared" si="1"/>
        <v>3</v>
      </c>
      <c r="S32" s="9"/>
      <c r="T32" s="19">
        <v>2</v>
      </c>
      <c r="U32" s="19">
        <v>2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2</v>
      </c>
      <c r="AB32" s="19">
        <v>0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9">
        <f t="shared" si="2"/>
        <v>0</v>
      </c>
      <c r="AI32" s="9">
        <f t="shared" si="3"/>
        <v>3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90</v>
      </c>
      <c r="D33" s="10">
        <f t="shared" si="4"/>
        <v>39</v>
      </c>
      <c r="E33" s="10">
        <f t="shared" si="4"/>
        <v>43</v>
      </c>
      <c r="F33" s="10">
        <f t="shared" si="4"/>
        <v>1</v>
      </c>
      <c r="G33" s="10">
        <f t="shared" si="4"/>
        <v>2</v>
      </c>
      <c r="H33" s="10">
        <f t="shared" si="4"/>
        <v>2</v>
      </c>
      <c r="I33" s="10">
        <f t="shared" si="4"/>
        <v>38</v>
      </c>
      <c r="J33" s="10">
        <f t="shared" si="4"/>
        <v>29</v>
      </c>
      <c r="K33" s="10">
        <f t="shared" si="4"/>
        <v>27</v>
      </c>
      <c r="L33" s="10">
        <f t="shared" si="4"/>
        <v>16</v>
      </c>
      <c r="M33" s="10">
        <f t="shared" si="4"/>
        <v>15</v>
      </c>
      <c r="N33" s="10">
        <f t="shared" si="4"/>
        <v>11</v>
      </c>
      <c r="O33" s="10">
        <f t="shared" si="4"/>
        <v>8</v>
      </c>
      <c r="P33" s="10">
        <f t="shared" si="4"/>
        <v>0</v>
      </c>
      <c r="Q33" s="10">
        <f t="shared" si="4"/>
        <v>54</v>
      </c>
      <c r="R33" s="10">
        <f t="shared" si="4"/>
        <v>151</v>
      </c>
      <c r="S33" s="10"/>
      <c r="T33" s="10">
        <f t="shared" ref="T33:AI33" si="5">SUM(T8:T32)</f>
        <v>76</v>
      </c>
      <c r="U33" s="10">
        <f t="shared" si="5"/>
        <v>41</v>
      </c>
      <c r="V33" s="10">
        <f t="shared" si="5"/>
        <v>40</v>
      </c>
      <c r="W33" s="10">
        <f t="shared" si="5"/>
        <v>3</v>
      </c>
      <c r="X33" s="10">
        <f t="shared" si="5"/>
        <v>0</v>
      </c>
      <c r="Y33" s="10">
        <f t="shared" si="5"/>
        <v>3</v>
      </c>
      <c r="Z33" s="10">
        <f t="shared" si="5"/>
        <v>35</v>
      </c>
      <c r="AA33" s="10">
        <f t="shared" si="5"/>
        <v>23</v>
      </c>
      <c r="AB33" s="10">
        <f t="shared" si="5"/>
        <v>21</v>
      </c>
      <c r="AC33" s="10">
        <f t="shared" si="5"/>
        <v>11</v>
      </c>
      <c r="AD33" s="10">
        <f t="shared" si="5"/>
        <v>15</v>
      </c>
      <c r="AE33" s="10">
        <f t="shared" si="5"/>
        <v>14</v>
      </c>
      <c r="AF33" s="10">
        <f t="shared" si="5"/>
        <v>14</v>
      </c>
      <c r="AG33" s="10">
        <f t="shared" si="5"/>
        <v>0</v>
      </c>
      <c r="AH33" s="10">
        <f t="shared" si="5"/>
        <v>52</v>
      </c>
      <c r="AI33" s="10">
        <f t="shared" si="5"/>
        <v>140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Victor Garcia</v>
      </c>
      <c r="B37" s="9">
        <f t="shared" si="19"/>
        <v>1</v>
      </c>
      <c r="C37" s="9">
        <f t="shared" ref="C37:C61" si="20">C8+T8+AK8+BB8+BS8+CJ8+DA8+DR8+EI8+EZ8+FQ8+GH8+GY8+HP8+IG8</f>
        <v>8</v>
      </c>
      <c r="D37" s="9">
        <f t="shared" ref="D37:D61" si="21">D8+U8+AL8+BC8+BT8+CK8+DB8+DS8+EJ8+FA8+FR8+GI8+GZ8+HQ8+IH8</f>
        <v>4</v>
      </c>
      <c r="E37" s="9">
        <f t="shared" ref="E37:E61" si="22">E8+V8+AM8+BD8+BU8+CL8+DC8+DT8+EK8+FB8+FS8+GJ8+HA8+HR8+II8</f>
        <v>2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3</v>
      </c>
      <c r="J37" s="9">
        <f t="shared" ref="J37:J61" si="27">J8+AA8+AR8+BI8+BZ8+CQ8+DH8+DY8+EP8+FG8+FX8+GO8+HF8+HW8+IN8</f>
        <v>2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2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2</v>
      </c>
      <c r="R37" s="9">
        <f t="shared" ref="R37:R61" si="35">R8+AI8+AZ8+BQ8+CH8+CY8+DP8+EG8+EX8+FO8+GF8+GW8+HN8+IE8+IV8</f>
        <v>12</v>
      </c>
      <c r="S37" s="9"/>
      <c r="T37" s="11">
        <f t="shared" ref="T37:T62" si="36">IFERROR(E37/C37,0)</f>
        <v>0.25</v>
      </c>
      <c r="U37" s="11">
        <f t="shared" ref="U37:U62" si="37">IFERROR(Q37/C37,0)</f>
        <v>0.25</v>
      </c>
    </row>
    <row r="38" spans="1:256" x14ac:dyDescent="0.3">
      <c r="A38" s="9" t="str">
        <f t="shared" si="19"/>
        <v>Victor Rodriguez</v>
      </c>
      <c r="B38" s="9">
        <f t="shared" si="19"/>
        <v>2</v>
      </c>
      <c r="C38" s="9">
        <f t="shared" si="20"/>
        <v>6</v>
      </c>
      <c r="D38" s="9">
        <f t="shared" si="21"/>
        <v>0</v>
      </c>
      <c r="E38" s="9">
        <f t="shared" si="22"/>
        <v>1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2</v>
      </c>
      <c r="J38" s="9">
        <f t="shared" si="27"/>
        <v>1</v>
      </c>
      <c r="K38" s="9">
        <f t="shared" si="28"/>
        <v>3</v>
      </c>
      <c r="L38" s="9">
        <f t="shared" si="29"/>
        <v>1</v>
      </c>
      <c r="M38" s="9">
        <f t="shared" si="30"/>
        <v>1</v>
      </c>
      <c r="N38" s="9">
        <f t="shared" si="31"/>
        <v>2</v>
      </c>
      <c r="O38" s="9">
        <f t="shared" si="32"/>
        <v>0</v>
      </c>
      <c r="P38" s="9">
        <f t="shared" si="33"/>
        <v>0</v>
      </c>
      <c r="Q38" s="9">
        <f t="shared" si="34"/>
        <v>1</v>
      </c>
      <c r="R38" s="9">
        <f t="shared" si="35"/>
        <v>12</v>
      </c>
      <c r="S38" s="9"/>
      <c r="T38" s="11">
        <f t="shared" si="36"/>
        <v>0.16666666666666666</v>
      </c>
      <c r="U38" s="11">
        <f t="shared" si="37"/>
        <v>0.16666666666666666</v>
      </c>
    </row>
    <row r="39" spans="1:256" x14ac:dyDescent="0.3">
      <c r="A39" s="9" t="str">
        <f t="shared" si="19"/>
        <v>Victor Martinez</v>
      </c>
      <c r="B39" s="9">
        <f t="shared" si="19"/>
        <v>3</v>
      </c>
      <c r="C39" s="9">
        <f t="shared" si="20"/>
        <v>8</v>
      </c>
      <c r="D39" s="9">
        <f t="shared" si="21"/>
        <v>2</v>
      </c>
      <c r="E39" s="9">
        <f t="shared" si="22"/>
        <v>3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2</v>
      </c>
      <c r="K39" s="9">
        <f t="shared" si="28"/>
        <v>0</v>
      </c>
      <c r="L39" s="9">
        <f t="shared" si="29"/>
        <v>0</v>
      </c>
      <c r="M39" s="9">
        <f t="shared" si="30"/>
        <v>2</v>
      </c>
      <c r="N39" s="9">
        <f t="shared" si="31"/>
        <v>1</v>
      </c>
      <c r="O39" s="9">
        <f t="shared" si="32"/>
        <v>0</v>
      </c>
      <c r="P39" s="9">
        <f t="shared" si="33"/>
        <v>0</v>
      </c>
      <c r="Q39" s="9">
        <f t="shared" si="34"/>
        <v>3</v>
      </c>
      <c r="R39" s="9">
        <f t="shared" si="35"/>
        <v>11</v>
      </c>
      <c r="S39" s="9"/>
      <c r="T39" s="11">
        <f t="shared" si="36"/>
        <v>0.375</v>
      </c>
      <c r="U39" s="11">
        <f t="shared" si="37"/>
        <v>0.375</v>
      </c>
    </row>
    <row r="40" spans="1:256" x14ac:dyDescent="0.3">
      <c r="A40" s="9" t="str">
        <f t="shared" si="19"/>
        <v>Victor Hernandez</v>
      </c>
      <c r="B40" s="9">
        <f t="shared" si="19"/>
        <v>4</v>
      </c>
      <c r="C40" s="9">
        <f t="shared" si="20"/>
        <v>8</v>
      </c>
      <c r="D40" s="9">
        <f t="shared" si="21"/>
        <v>7</v>
      </c>
      <c r="E40" s="9">
        <f t="shared" si="22"/>
        <v>3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0</v>
      </c>
      <c r="J40" s="9">
        <f t="shared" si="27"/>
        <v>2</v>
      </c>
      <c r="K40" s="9">
        <f t="shared" si="28"/>
        <v>4</v>
      </c>
      <c r="L40" s="9">
        <f t="shared" si="29"/>
        <v>2</v>
      </c>
      <c r="M40" s="9">
        <f t="shared" si="30"/>
        <v>1</v>
      </c>
      <c r="N40" s="9">
        <f t="shared" si="31"/>
        <v>2</v>
      </c>
      <c r="O40" s="9">
        <f t="shared" si="32"/>
        <v>1</v>
      </c>
      <c r="P40" s="9">
        <f t="shared" si="33"/>
        <v>0</v>
      </c>
      <c r="Q40" s="9">
        <f t="shared" si="34"/>
        <v>3</v>
      </c>
      <c r="R40" s="9">
        <f t="shared" si="35"/>
        <v>16</v>
      </c>
      <c r="S40" s="9"/>
      <c r="T40" s="11">
        <f t="shared" si="36"/>
        <v>0.375</v>
      </c>
      <c r="U40" s="11">
        <f t="shared" si="37"/>
        <v>0.375</v>
      </c>
    </row>
    <row r="41" spans="1:256" x14ac:dyDescent="0.3">
      <c r="A41" s="9" t="str">
        <f t="shared" si="19"/>
        <v>Victor Lopez</v>
      </c>
      <c r="B41" s="9">
        <f t="shared" si="19"/>
        <v>5</v>
      </c>
      <c r="C41" s="9">
        <f t="shared" si="20"/>
        <v>4</v>
      </c>
      <c r="D41" s="9">
        <f t="shared" si="21"/>
        <v>2</v>
      </c>
      <c r="E41" s="9">
        <f t="shared" si="22"/>
        <v>3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3</v>
      </c>
      <c r="J41" s="9">
        <f t="shared" si="27"/>
        <v>4</v>
      </c>
      <c r="K41" s="9">
        <f t="shared" si="28"/>
        <v>3</v>
      </c>
      <c r="L41" s="9">
        <f t="shared" si="29"/>
        <v>1</v>
      </c>
      <c r="M41" s="9">
        <f t="shared" si="30"/>
        <v>1</v>
      </c>
      <c r="N41" s="9">
        <f t="shared" si="31"/>
        <v>1</v>
      </c>
      <c r="O41" s="9">
        <f t="shared" si="32"/>
        <v>0</v>
      </c>
      <c r="P41" s="9">
        <f t="shared" si="33"/>
        <v>0</v>
      </c>
      <c r="Q41" s="9">
        <f t="shared" si="34"/>
        <v>3</v>
      </c>
      <c r="R41" s="9">
        <f t="shared" si="35"/>
        <v>9</v>
      </c>
      <c r="S41" s="9"/>
      <c r="T41" s="11">
        <f t="shared" si="36"/>
        <v>0.75</v>
      </c>
      <c r="U41" s="11">
        <f t="shared" si="37"/>
        <v>0.75</v>
      </c>
    </row>
    <row r="42" spans="1:256" x14ac:dyDescent="0.3">
      <c r="A42" s="9" t="str">
        <f t="shared" si="19"/>
        <v>Victor Gonzalez</v>
      </c>
      <c r="B42" s="9">
        <f t="shared" si="19"/>
        <v>6</v>
      </c>
      <c r="C42" s="9">
        <f t="shared" si="20"/>
        <v>6</v>
      </c>
      <c r="D42" s="9">
        <f t="shared" si="21"/>
        <v>3</v>
      </c>
      <c r="E42" s="9">
        <f t="shared" si="22"/>
        <v>0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1</v>
      </c>
      <c r="J42" s="9">
        <f t="shared" si="27"/>
        <v>2</v>
      </c>
      <c r="K42" s="9">
        <f t="shared" si="28"/>
        <v>2</v>
      </c>
      <c r="L42" s="9">
        <f t="shared" si="29"/>
        <v>1</v>
      </c>
      <c r="M42" s="9">
        <f t="shared" si="30"/>
        <v>2</v>
      </c>
      <c r="N42" s="9">
        <f t="shared" si="31"/>
        <v>1</v>
      </c>
      <c r="O42" s="9">
        <f t="shared" si="32"/>
        <v>2</v>
      </c>
      <c r="P42" s="9">
        <f t="shared" si="33"/>
        <v>0</v>
      </c>
      <c r="Q42" s="9">
        <f t="shared" si="34"/>
        <v>0</v>
      </c>
      <c r="R42" s="9">
        <f t="shared" si="35"/>
        <v>13</v>
      </c>
      <c r="S42" s="9"/>
      <c r="T42" s="11">
        <f t="shared" si="36"/>
        <v>0</v>
      </c>
      <c r="U42" s="11">
        <f t="shared" si="37"/>
        <v>0</v>
      </c>
    </row>
    <row r="43" spans="1:256" x14ac:dyDescent="0.3">
      <c r="A43" s="9" t="str">
        <f t="shared" si="19"/>
        <v>Victor Perez</v>
      </c>
      <c r="B43" s="9">
        <f t="shared" si="19"/>
        <v>7</v>
      </c>
      <c r="C43" s="9">
        <f t="shared" si="20"/>
        <v>5</v>
      </c>
      <c r="D43" s="9">
        <f t="shared" si="21"/>
        <v>1</v>
      </c>
      <c r="E43" s="9">
        <f t="shared" si="22"/>
        <v>3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2</v>
      </c>
      <c r="J43" s="9">
        <f t="shared" si="27"/>
        <v>1</v>
      </c>
      <c r="K43" s="9">
        <f t="shared" si="28"/>
        <v>4</v>
      </c>
      <c r="L43" s="9">
        <f t="shared" si="29"/>
        <v>0</v>
      </c>
      <c r="M43" s="9">
        <f t="shared" si="30"/>
        <v>2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3</v>
      </c>
      <c r="R43" s="9">
        <f t="shared" si="35"/>
        <v>13</v>
      </c>
      <c r="S43" s="9"/>
      <c r="T43" s="11">
        <f t="shared" si="36"/>
        <v>0.6</v>
      </c>
      <c r="U43" s="11">
        <f t="shared" si="37"/>
        <v>0.6</v>
      </c>
    </row>
    <row r="44" spans="1:256" x14ac:dyDescent="0.3">
      <c r="A44" s="9" t="str">
        <f t="shared" si="19"/>
        <v>Victor Sanchez</v>
      </c>
      <c r="B44" s="9">
        <f t="shared" si="19"/>
        <v>8</v>
      </c>
      <c r="C44" s="9">
        <f t="shared" si="20"/>
        <v>6</v>
      </c>
      <c r="D44" s="9">
        <f t="shared" si="21"/>
        <v>3</v>
      </c>
      <c r="E44" s="9">
        <f t="shared" si="22"/>
        <v>2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2</v>
      </c>
      <c r="J44" s="9">
        <f t="shared" si="27"/>
        <v>0</v>
      </c>
      <c r="K44" s="9">
        <f t="shared" si="28"/>
        <v>1</v>
      </c>
      <c r="L44" s="9">
        <f t="shared" si="29"/>
        <v>2</v>
      </c>
      <c r="M44" s="9">
        <f t="shared" si="30"/>
        <v>1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2</v>
      </c>
      <c r="R44" s="9">
        <f t="shared" si="35"/>
        <v>10</v>
      </c>
      <c r="S44" s="9"/>
      <c r="T44" s="11">
        <f t="shared" si="36"/>
        <v>0.33333333333333331</v>
      </c>
      <c r="U44" s="11">
        <f t="shared" si="37"/>
        <v>0.33333333333333331</v>
      </c>
    </row>
    <row r="45" spans="1:256" x14ac:dyDescent="0.3">
      <c r="A45" s="9" t="str">
        <f t="shared" si="19"/>
        <v>Victor Ramirez</v>
      </c>
      <c r="B45" s="9">
        <f t="shared" si="19"/>
        <v>9</v>
      </c>
      <c r="C45" s="9">
        <f t="shared" si="20"/>
        <v>9</v>
      </c>
      <c r="D45" s="9">
        <f t="shared" si="21"/>
        <v>4</v>
      </c>
      <c r="E45" s="9">
        <f t="shared" si="22"/>
        <v>4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2</v>
      </c>
      <c r="J45" s="9">
        <f t="shared" si="27"/>
        <v>2</v>
      </c>
      <c r="K45" s="9">
        <f t="shared" si="28"/>
        <v>1</v>
      </c>
      <c r="L45" s="9">
        <f t="shared" si="29"/>
        <v>2</v>
      </c>
      <c r="M45" s="9">
        <f t="shared" si="30"/>
        <v>2</v>
      </c>
      <c r="N45" s="9">
        <f t="shared" si="31"/>
        <v>1</v>
      </c>
      <c r="O45" s="9">
        <f t="shared" si="32"/>
        <v>1</v>
      </c>
      <c r="P45" s="9">
        <f t="shared" si="33"/>
        <v>0</v>
      </c>
      <c r="Q45" s="9">
        <f t="shared" si="34"/>
        <v>7</v>
      </c>
      <c r="R45" s="9">
        <f t="shared" si="35"/>
        <v>14</v>
      </c>
      <c r="S45" s="9"/>
      <c r="T45" s="11">
        <f t="shared" si="36"/>
        <v>0.44444444444444442</v>
      </c>
      <c r="U45" s="11">
        <f t="shared" si="37"/>
        <v>0.77777777777777779</v>
      </c>
    </row>
    <row r="46" spans="1:256" x14ac:dyDescent="0.3">
      <c r="A46" s="9" t="str">
        <f t="shared" si="19"/>
        <v>Victor Torres</v>
      </c>
      <c r="B46" s="9">
        <f t="shared" si="19"/>
        <v>10</v>
      </c>
      <c r="C46" s="9">
        <f t="shared" si="20"/>
        <v>7</v>
      </c>
      <c r="D46" s="9">
        <f t="shared" si="21"/>
        <v>5</v>
      </c>
      <c r="E46" s="9">
        <f t="shared" si="22"/>
        <v>5</v>
      </c>
      <c r="F46" s="9">
        <f t="shared" si="23"/>
        <v>0</v>
      </c>
      <c r="G46" s="9">
        <f t="shared" si="24"/>
        <v>0</v>
      </c>
      <c r="H46" s="9">
        <f t="shared" si="25"/>
        <v>1</v>
      </c>
      <c r="I46" s="9">
        <f t="shared" si="26"/>
        <v>6</v>
      </c>
      <c r="J46" s="9">
        <f t="shared" si="27"/>
        <v>3</v>
      </c>
      <c r="K46" s="9">
        <f t="shared" si="28"/>
        <v>3</v>
      </c>
      <c r="L46" s="9">
        <f t="shared" si="29"/>
        <v>1</v>
      </c>
      <c r="M46" s="9">
        <f t="shared" si="30"/>
        <v>2</v>
      </c>
      <c r="N46" s="9">
        <f t="shared" si="31"/>
        <v>0</v>
      </c>
      <c r="O46" s="9">
        <f t="shared" si="32"/>
        <v>1</v>
      </c>
      <c r="P46" s="9">
        <f t="shared" si="33"/>
        <v>0</v>
      </c>
      <c r="Q46" s="9">
        <f t="shared" si="34"/>
        <v>8</v>
      </c>
      <c r="R46" s="9">
        <f t="shared" si="35"/>
        <v>13</v>
      </c>
      <c r="S46" s="9"/>
      <c r="T46" s="11">
        <f t="shared" si="36"/>
        <v>0.7142857142857143</v>
      </c>
      <c r="U46" s="11">
        <f t="shared" si="37"/>
        <v>1.1428571428571428</v>
      </c>
    </row>
    <row r="47" spans="1:256" x14ac:dyDescent="0.3">
      <c r="A47" s="9" t="str">
        <f t="shared" si="19"/>
        <v>Victor Flores</v>
      </c>
      <c r="B47" s="9">
        <f t="shared" si="19"/>
        <v>11</v>
      </c>
      <c r="C47" s="9">
        <f t="shared" si="20"/>
        <v>6</v>
      </c>
      <c r="D47" s="9">
        <f t="shared" si="21"/>
        <v>2</v>
      </c>
      <c r="E47" s="9">
        <f t="shared" si="22"/>
        <v>4</v>
      </c>
      <c r="F47" s="9">
        <f t="shared" si="23"/>
        <v>0</v>
      </c>
      <c r="G47" s="9">
        <f t="shared" si="24"/>
        <v>0</v>
      </c>
      <c r="H47" s="9">
        <f t="shared" si="25"/>
        <v>1</v>
      </c>
      <c r="I47" s="9">
        <f t="shared" si="26"/>
        <v>6</v>
      </c>
      <c r="J47" s="9">
        <f t="shared" si="27"/>
        <v>4</v>
      </c>
      <c r="K47" s="9">
        <f t="shared" si="28"/>
        <v>0</v>
      </c>
      <c r="L47" s="9">
        <f t="shared" si="29"/>
        <v>1</v>
      </c>
      <c r="M47" s="9">
        <f t="shared" si="30"/>
        <v>1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7</v>
      </c>
      <c r="R47" s="9">
        <f t="shared" si="35"/>
        <v>9</v>
      </c>
      <c r="S47" s="9"/>
      <c r="T47" s="11">
        <f t="shared" si="36"/>
        <v>0.66666666666666663</v>
      </c>
      <c r="U47" s="11">
        <f t="shared" si="37"/>
        <v>1.1666666666666667</v>
      </c>
    </row>
    <row r="48" spans="1:256" x14ac:dyDescent="0.3">
      <c r="A48" s="9" t="str">
        <f t="shared" si="19"/>
        <v>Victor Rivera</v>
      </c>
      <c r="B48" s="9">
        <f t="shared" si="19"/>
        <v>12</v>
      </c>
      <c r="C48" s="9">
        <f t="shared" si="20"/>
        <v>7</v>
      </c>
      <c r="D48" s="9">
        <f t="shared" si="21"/>
        <v>4</v>
      </c>
      <c r="E48" s="9">
        <f t="shared" si="22"/>
        <v>2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0</v>
      </c>
      <c r="J48" s="9">
        <f t="shared" si="27"/>
        <v>1</v>
      </c>
      <c r="K48" s="9">
        <f t="shared" si="28"/>
        <v>0</v>
      </c>
      <c r="L48" s="9">
        <f t="shared" si="29"/>
        <v>1</v>
      </c>
      <c r="M48" s="9">
        <f t="shared" si="30"/>
        <v>1</v>
      </c>
      <c r="N48" s="9">
        <f t="shared" si="31"/>
        <v>1</v>
      </c>
      <c r="O48" s="9">
        <f t="shared" si="32"/>
        <v>0</v>
      </c>
      <c r="P48" s="9">
        <f t="shared" si="33"/>
        <v>0</v>
      </c>
      <c r="Q48" s="9">
        <f t="shared" si="34"/>
        <v>2</v>
      </c>
      <c r="R48" s="9">
        <f t="shared" si="35"/>
        <v>9</v>
      </c>
      <c r="S48" s="9"/>
      <c r="T48" s="11">
        <f t="shared" si="36"/>
        <v>0.2857142857142857</v>
      </c>
      <c r="U48" s="11">
        <f t="shared" si="37"/>
        <v>0.2857142857142857</v>
      </c>
    </row>
    <row r="49" spans="1:21" x14ac:dyDescent="0.3">
      <c r="A49" s="9" t="str">
        <f t="shared" si="19"/>
        <v>Victor Gomez</v>
      </c>
      <c r="B49" s="9">
        <f t="shared" si="19"/>
        <v>13</v>
      </c>
      <c r="C49" s="9">
        <f t="shared" si="20"/>
        <v>8</v>
      </c>
      <c r="D49" s="9">
        <f t="shared" si="21"/>
        <v>6</v>
      </c>
      <c r="E49" s="9">
        <f t="shared" si="22"/>
        <v>5</v>
      </c>
      <c r="F49" s="9">
        <f t="shared" si="23"/>
        <v>1</v>
      </c>
      <c r="G49" s="9">
        <f t="shared" si="24"/>
        <v>0</v>
      </c>
      <c r="H49" s="9">
        <f t="shared" si="25"/>
        <v>1</v>
      </c>
      <c r="I49" s="9">
        <f t="shared" si="26"/>
        <v>6</v>
      </c>
      <c r="J49" s="9">
        <f t="shared" si="27"/>
        <v>3</v>
      </c>
      <c r="K49" s="9">
        <f t="shared" si="28"/>
        <v>1</v>
      </c>
      <c r="L49" s="9">
        <f t="shared" si="29"/>
        <v>2</v>
      </c>
      <c r="M49" s="9">
        <f t="shared" si="30"/>
        <v>1</v>
      </c>
      <c r="N49" s="9">
        <f t="shared" si="31"/>
        <v>0</v>
      </c>
      <c r="O49" s="9">
        <f t="shared" si="32"/>
        <v>1</v>
      </c>
      <c r="P49" s="9">
        <f t="shared" si="33"/>
        <v>0</v>
      </c>
      <c r="Q49" s="9">
        <f t="shared" si="34"/>
        <v>9</v>
      </c>
      <c r="R49" s="9">
        <f t="shared" si="35"/>
        <v>11</v>
      </c>
      <c r="S49" s="9"/>
      <c r="T49" s="11">
        <f t="shared" si="36"/>
        <v>0.625</v>
      </c>
      <c r="U49" s="11">
        <f t="shared" si="37"/>
        <v>1.125</v>
      </c>
    </row>
    <row r="50" spans="1:21" x14ac:dyDescent="0.3">
      <c r="A50" s="9" t="str">
        <f t="shared" si="19"/>
        <v>Victor Diaz</v>
      </c>
      <c r="B50" s="9">
        <f t="shared" si="19"/>
        <v>14</v>
      </c>
      <c r="C50" s="9">
        <f t="shared" si="20"/>
        <v>5</v>
      </c>
      <c r="D50" s="9">
        <f t="shared" si="21"/>
        <v>2</v>
      </c>
      <c r="E50" s="9">
        <f t="shared" si="22"/>
        <v>2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3</v>
      </c>
      <c r="J50" s="9">
        <f t="shared" si="27"/>
        <v>2</v>
      </c>
      <c r="K50" s="9">
        <f t="shared" si="28"/>
        <v>2</v>
      </c>
      <c r="L50" s="9">
        <f t="shared" si="29"/>
        <v>1</v>
      </c>
      <c r="M50" s="9">
        <f t="shared" si="30"/>
        <v>0</v>
      </c>
      <c r="N50" s="9">
        <f t="shared" si="31"/>
        <v>1</v>
      </c>
      <c r="O50" s="9">
        <f t="shared" si="32"/>
        <v>0</v>
      </c>
      <c r="P50" s="9">
        <f t="shared" si="33"/>
        <v>0</v>
      </c>
      <c r="Q50" s="9">
        <f t="shared" si="34"/>
        <v>2</v>
      </c>
      <c r="R50" s="9">
        <f t="shared" si="35"/>
        <v>8</v>
      </c>
      <c r="S50" s="9"/>
      <c r="T50" s="11">
        <f t="shared" si="36"/>
        <v>0.4</v>
      </c>
      <c r="U50" s="11">
        <f t="shared" si="37"/>
        <v>0.4</v>
      </c>
    </row>
    <row r="51" spans="1:21" x14ac:dyDescent="0.3">
      <c r="A51" s="9" t="str">
        <f t="shared" si="19"/>
        <v>Victor Reyes</v>
      </c>
      <c r="B51" s="9">
        <f t="shared" si="19"/>
        <v>15</v>
      </c>
      <c r="C51" s="9">
        <f t="shared" si="20"/>
        <v>7</v>
      </c>
      <c r="D51" s="9">
        <f t="shared" si="21"/>
        <v>0</v>
      </c>
      <c r="E51" s="9">
        <f t="shared" si="22"/>
        <v>5</v>
      </c>
      <c r="F51" s="9">
        <f t="shared" si="23"/>
        <v>1</v>
      </c>
      <c r="G51" s="9">
        <f t="shared" si="24"/>
        <v>0</v>
      </c>
      <c r="H51" s="9">
        <f t="shared" si="25"/>
        <v>0</v>
      </c>
      <c r="I51" s="9">
        <f t="shared" si="26"/>
        <v>3</v>
      </c>
      <c r="J51" s="9">
        <f t="shared" si="27"/>
        <v>0</v>
      </c>
      <c r="K51" s="9">
        <f t="shared" si="28"/>
        <v>2</v>
      </c>
      <c r="L51" s="9">
        <f t="shared" si="29"/>
        <v>1</v>
      </c>
      <c r="M51" s="9">
        <f t="shared" si="30"/>
        <v>0</v>
      </c>
      <c r="N51" s="9">
        <f t="shared" si="31"/>
        <v>0</v>
      </c>
      <c r="O51" s="9">
        <f t="shared" si="32"/>
        <v>2</v>
      </c>
      <c r="P51" s="9">
        <f t="shared" si="33"/>
        <v>0</v>
      </c>
      <c r="Q51" s="9">
        <f t="shared" si="34"/>
        <v>6</v>
      </c>
      <c r="R51" s="9">
        <f t="shared" si="35"/>
        <v>11</v>
      </c>
      <c r="S51" s="9"/>
      <c r="T51" s="11">
        <f t="shared" si="36"/>
        <v>0.7142857142857143</v>
      </c>
      <c r="U51" s="11">
        <f t="shared" si="37"/>
        <v>0.8571428571428571</v>
      </c>
    </row>
    <row r="52" spans="1:21" x14ac:dyDescent="0.3">
      <c r="A52" s="9" t="str">
        <f t="shared" si="19"/>
        <v>Victor Morales</v>
      </c>
      <c r="B52" s="9">
        <f t="shared" si="19"/>
        <v>16</v>
      </c>
      <c r="C52" s="9">
        <f t="shared" si="20"/>
        <v>6</v>
      </c>
      <c r="D52" s="9">
        <f t="shared" si="21"/>
        <v>0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3</v>
      </c>
      <c r="J52" s="9">
        <f t="shared" si="27"/>
        <v>2</v>
      </c>
      <c r="K52" s="9">
        <f t="shared" si="28"/>
        <v>3</v>
      </c>
      <c r="L52" s="9">
        <f t="shared" si="29"/>
        <v>1</v>
      </c>
      <c r="M52" s="9">
        <f t="shared" si="30"/>
        <v>2</v>
      </c>
      <c r="N52" s="9">
        <f t="shared" si="31"/>
        <v>1</v>
      </c>
      <c r="O52" s="9">
        <f t="shared" si="32"/>
        <v>0</v>
      </c>
      <c r="P52" s="9">
        <f t="shared" si="33"/>
        <v>0</v>
      </c>
      <c r="Q52" s="9">
        <f t="shared" si="34"/>
        <v>2</v>
      </c>
      <c r="R52" s="9">
        <f t="shared" si="35"/>
        <v>12</v>
      </c>
      <c r="S52" s="9"/>
      <c r="T52" s="11">
        <f t="shared" si="36"/>
        <v>0.33333333333333331</v>
      </c>
      <c r="U52" s="11">
        <f t="shared" si="37"/>
        <v>0.33333333333333331</v>
      </c>
    </row>
    <row r="53" spans="1:21" x14ac:dyDescent="0.3">
      <c r="A53" s="9" t="str">
        <f t="shared" si="19"/>
        <v>Victor Cruz</v>
      </c>
      <c r="B53" s="9">
        <f t="shared" si="19"/>
        <v>17</v>
      </c>
      <c r="C53" s="9">
        <f t="shared" si="20"/>
        <v>8</v>
      </c>
      <c r="D53" s="9">
        <f t="shared" si="21"/>
        <v>4</v>
      </c>
      <c r="E53" s="9">
        <f t="shared" si="22"/>
        <v>5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6</v>
      </c>
      <c r="J53" s="9">
        <f t="shared" si="27"/>
        <v>2</v>
      </c>
      <c r="K53" s="9">
        <f t="shared" si="28"/>
        <v>0</v>
      </c>
      <c r="L53" s="9">
        <f t="shared" si="29"/>
        <v>0</v>
      </c>
      <c r="M53" s="9">
        <f t="shared" si="30"/>
        <v>0</v>
      </c>
      <c r="N53" s="9">
        <f t="shared" si="31"/>
        <v>2</v>
      </c>
      <c r="O53" s="9">
        <f t="shared" si="32"/>
        <v>2</v>
      </c>
      <c r="P53" s="9">
        <f t="shared" si="33"/>
        <v>0</v>
      </c>
      <c r="Q53" s="9">
        <f t="shared" si="34"/>
        <v>5</v>
      </c>
      <c r="R53" s="9">
        <f t="shared" si="35"/>
        <v>12</v>
      </c>
      <c r="S53" s="9"/>
      <c r="T53" s="11">
        <f t="shared" si="36"/>
        <v>0.625</v>
      </c>
      <c r="U53" s="11">
        <f t="shared" si="37"/>
        <v>0.625</v>
      </c>
    </row>
    <row r="54" spans="1:21" x14ac:dyDescent="0.3">
      <c r="A54" s="9" t="str">
        <f t="shared" si="19"/>
        <v>Victor Ortiz</v>
      </c>
      <c r="B54" s="9">
        <f t="shared" si="19"/>
        <v>18</v>
      </c>
      <c r="C54" s="9">
        <f t="shared" si="20"/>
        <v>6</v>
      </c>
      <c r="D54" s="9">
        <f t="shared" si="21"/>
        <v>6</v>
      </c>
      <c r="E54" s="9">
        <f t="shared" si="22"/>
        <v>4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1</v>
      </c>
      <c r="J54" s="9">
        <f t="shared" si="27"/>
        <v>2</v>
      </c>
      <c r="K54" s="9">
        <f t="shared" si="28"/>
        <v>2</v>
      </c>
      <c r="L54" s="9">
        <f t="shared" si="29"/>
        <v>1</v>
      </c>
      <c r="M54" s="9">
        <f t="shared" si="30"/>
        <v>2</v>
      </c>
      <c r="N54" s="9">
        <f t="shared" si="31"/>
        <v>2</v>
      </c>
      <c r="O54" s="9">
        <f t="shared" si="32"/>
        <v>2</v>
      </c>
      <c r="P54" s="9">
        <f t="shared" si="33"/>
        <v>0</v>
      </c>
      <c r="Q54" s="9">
        <f t="shared" si="34"/>
        <v>4</v>
      </c>
      <c r="R54" s="9">
        <f t="shared" si="35"/>
        <v>14</v>
      </c>
      <c r="S54" s="9"/>
      <c r="T54" s="11">
        <f t="shared" si="36"/>
        <v>0.66666666666666663</v>
      </c>
      <c r="U54" s="11">
        <f t="shared" si="37"/>
        <v>0.66666666666666663</v>
      </c>
    </row>
    <row r="55" spans="1:21" x14ac:dyDescent="0.3">
      <c r="A55" s="9" t="str">
        <f t="shared" si="19"/>
        <v>Victor Gutierrez</v>
      </c>
      <c r="B55" s="9">
        <f t="shared" si="19"/>
        <v>19</v>
      </c>
      <c r="C55" s="9">
        <f t="shared" si="20"/>
        <v>8</v>
      </c>
      <c r="D55" s="9">
        <f t="shared" si="21"/>
        <v>3</v>
      </c>
      <c r="E55" s="9">
        <f t="shared" si="22"/>
        <v>6</v>
      </c>
      <c r="F55" s="9">
        <f t="shared" si="23"/>
        <v>1</v>
      </c>
      <c r="G55" s="9">
        <f t="shared" si="24"/>
        <v>1</v>
      </c>
      <c r="H55" s="9">
        <f t="shared" si="25"/>
        <v>0</v>
      </c>
      <c r="I55" s="9">
        <f t="shared" si="26"/>
        <v>6</v>
      </c>
      <c r="J55" s="9">
        <f t="shared" si="27"/>
        <v>3</v>
      </c>
      <c r="K55" s="9">
        <f t="shared" si="28"/>
        <v>0</v>
      </c>
      <c r="L55" s="9">
        <f t="shared" si="29"/>
        <v>0</v>
      </c>
      <c r="M55" s="9">
        <f t="shared" si="30"/>
        <v>2</v>
      </c>
      <c r="N55" s="9">
        <f t="shared" si="31"/>
        <v>2</v>
      </c>
      <c r="O55" s="9">
        <f t="shared" si="32"/>
        <v>2</v>
      </c>
      <c r="P55" s="9">
        <f t="shared" si="33"/>
        <v>0</v>
      </c>
      <c r="Q55" s="9">
        <f t="shared" si="34"/>
        <v>9</v>
      </c>
      <c r="R55" s="9">
        <f t="shared" si="35"/>
        <v>14</v>
      </c>
      <c r="S55" s="9"/>
      <c r="T55" s="11">
        <f t="shared" si="36"/>
        <v>0.75</v>
      </c>
      <c r="U55" s="11">
        <f t="shared" si="37"/>
        <v>1.125</v>
      </c>
    </row>
    <row r="56" spans="1:21" x14ac:dyDescent="0.3">
      <c r="A56" s="9" t="str">
        <f t="shared" si="19"/>
        <v>Victor Castillo</v>
      </c>
      <c r="B56" s="9">
        <f t="shared" si="19"/>
        <v>20</v>
      </c>
      <c r="C56" s="9">
        <f t="shared" si="20"/>
        <v>9</v>
      </c>
      <c r="D56" s="9">
        <f t="shared" si="21"/>
        <v>7</v>
      </c>
      <c r="E56" s="9">
        <f t="shared" si="22"/>
        <v>5</v>
      </c>
      <c r="F56" s="9">
        <f t="shared" si="23"/>
        <v>1</v>
      </c>
      <c r="G56" s="9">
        <f t="shared" si="24"/>
        <v>1</v>
      </c>
      <c r="H56" s="9">
        <f t="shared" si="25"/>
        <v>0</v>
      </c>
      <c r="I56" s="9">
        <f t="shared" si="26"/>
        <v>2</v>
      </c>
      <c r="J56" s="9">
        <f t="shared" si="27"/>
        <v>2</v>
      </c>
      <c r="K56" s="9">
        <f t="shared" si="28"/>
        <v>4</v>
      </c>
      <c r="L56" s="9">
        <f t="shared" si="29"/>
        <v>1</v>
      </c>
      <c r="M56" s="9">
        <f t="shared" si="30"/>
        <v>0</v>
      </c>
      <c r="N56" s="9">
        <f t="shared" si="31"/>
        <v>1</v>
      </c>
      <c r="O56" s="9">
        <f t="shared" si="32"/>
        <v>0</v>
      </c>
      <c r="P56" s="9">
        <f t="shared" si="33"/>
        <v>0</v>
      </c>
      <c r="Q56" s="9">
        <f t="shared" si="34"/>
        <v>8</v>
      </c>
      <c r="R56" s="9">
        <f t="shared" si="35"/>
        <v>14</v>
      </c>
      <c r="S56" s="9"/>
      <c r="T56" s="11">
        <f t="shared" si="36"/>
        <v>0.55555555555555558</v>
      </c>
      <c r="U56" s="11">
        <f t="shared" si="37"/>
        <v>0.88888888888888884</v>
      </c>
    </row>
    <row r="57" spans="1:21" x14ac:dyDescent="0.3">
      <c r="A57" s="9" t="str">
        <f t="shared" si="19"/>
        <v>Hector Garcia</v>
      </c>
      <c r="B57" s="9">
        <f t="shared" si="19"/>
        <v>21</v>
      </c>
      <c r="C57" s="9">
        <f t="shared" si="20"/>
        <v>6</v>
      </c>
      <c r="D57" s="9">
        <f t="shared" si="21"/>
        <v>5</v>
      </c>
      <c r="E57" s="9">
        <f t="shared" si="22"/>
        <v>3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4</v>
      </c>
      <c r="J57" s="9">
        <f t="shared" si="27"/>
        <v>0</v>
      </c>
      <c r="K57" s="9">
        <f t="shared" si="28"/>
        <v>2</v>
      </c>
      <c r="L57" s="9">
        <f t="shared" si="29"/>
        <v>1</v>
      </c>
      <c r="M57" s="9">
        <f t="shared" si="30"/>
        <v>1</v>
      </c>
      <c r="N57" s="9">
        <f t="shared" si="31"/>
        <v>1</v>
      </c>
      <c r="O57" s="9">
        <f t="shared" si="32"/>
        <v>0</v>
      </c>
      <c r="P57" s="9">
        <f t="shared" si="33"/>
        <v>0</v>
      </c>
      <c r="Q57" s="9">
        <f t="shared" si="34"/>
        <v>3</v>
      </c>
      <c r="R57" s="9">
        <f t="shared" si="35"/>
        <v>10</v>
      </c>
      <c r="S57" s="9"/>
      <c r="T57" s="11">
        <f t="shared" si="36"/>
        <v>0.5</v>
      </c>
      <c r="U57" s="11">
        <f t="shared" si="37"/>
        <v>0.5</v>
      </c>
    </row>
    <row r="58" spans="1:21" x14ac:dyDescent="0.3">
      <c r="A58" s="9" t="str">
        <f t="shared" si="19"/>
        <v>Hector Rodriguez</v>
      </c>
      <c r="B58" s="9">
        <f t="shared" si="19"/>
        <v>22</v>
      </c>
      <c r="C58" s="9">
        <f t="shared" si="20"/>
        <v>5</v>
      </c>
      <c r="D58" s="9">
        <f t="shared" si="21"/>
        <v>2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1</v>
      </c>
      <c r="I58" s="9">
        <f t="shared" si="26"/>
        <v>7</v>
      </c>
      <c r="J58" s="9">
        <f t="shared" si="27"/>
        <v>2</v>
      </c>
      <c r="K58" s="9">
        <f t="shared" si="28"/>
        <v>3</v>
      </c>
      <c r="L58" s="9">
        <f t="shared" si="29"/>
        <v>2</v>
      </c>
      <c r="M58" s="9">
        <f t="shared" si="30"/>
        <v>1</v>
      </c>
      <c r="N58" s="9">
        <f t="shared" si="31"/>
        <v>0</v>
      </c>
      <c r="O58" s="9">
        <f t="shared" si="32"/>
        <v>2</v>
      </c>
      <c r="P58" s="9">
        <f t="shared" si="33"/>
        <v>0</v>
      </c>
      <c r="Q58" s="9">
        <f t="shared" si="34"/>
        <v>8</v>
      </c>
      <c r="R58" s="9">
        <f t="shared" si="35"/>
        <v>11</v>
      </c>
      <c r="S58" s="9"/>
      <c r="T58" s="11">
        <f t="shared" si="36"/>
        <v>1</v>
      </c>
      <c r="U58" s="11">
        <f t="shared" si="37"/>
        <v>1.6</v>
      </c>
    </row>
    <row r="59" spans="1:21" x14ac:dyDescent="0.3">
      <c r="A59" s="9" t="str">
        <f t="shared" si="19"/>
        <v>Hector Martinez</v>
      </c>
      <c r="B59" s="9">
        <f t="shared" si="19"/>
        <v>23</v>
      </c>
      <c r="C59" s="9">
        <f t="shared" si="20"/>
        <v>9</v>
      </c>
      <c r="D59" s="9">
        <f t="shared" si="21"/>
        <v>0</v>
      </c>
      <c r="E59" s="9">
        <f t="shared" si="22"/>
        <v>7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0</v>
      </c>
      <c r="J59" s="9">
        <f t="shared" si="27"/>
        <v>3</v>
      </c>
      <c r="K59" s="9">
        <f t="shared" si="28"/>
        <v>4</v>
      </c>
      <c r="L59" s="9">
        <f t="shared" si="29"/>
        <v>1</v>
      </c>
      <c r="M59" s="9">
        <f t="shared" si="30"/>
        <v>1</v>
      </c>
      <c r="N59" s="9">
        <f t="shared" si="31"/>
        <v>1</v>
      </c>
      <c r="O59" s="9">
        <f t="shared" si="32"/>
        <v>1</v>
      </c>
      <c r="P59" s="9">
        <f t="shared" si="33"/>
        <v>0</v>
      </c>
      <c r="Q59" s="9">
        <f t="shared" si="34"/>
        <v>7</v>
      </c>
      <c r="R59" s="9">
        <f t="shared" si="35"/>
        <v>16</v>
      </c>
      <c r="S59" s="9"/>
      <c r="T59" s="11">
        <f t="shared" si="36"/>
        <v>0.77777777777777779</v>
      </c>
      <c r="U59" s="11">
        <f t="shared" si="37"/>
        <v>0.77777777777777779</v>
      </c>
    </row>
    <row r="60" spans="1:21" x14ac:dyDescent="0.3">
      <c r="A60" s="9" t="str">
        <f t="shared" si="19"/>
        <v>Hector Hernandez</v>
      </c>
      <c r="B60" s="9">
        <f t="shared" si="19"/>
        <v>24</v>
      </c>
      <c r="C60" s="9">
        <f t="shared" si="20"/>
        <v>4</v>
      </c>
      <c r="D60" s="9">
        <f t="shared" si="21"/>
        <v>3</v>
      </c>
      <c r="E60" s="9">
        <f t="shared" si="22"/>
        <v>0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1</v>
      </c>
      <c r="J60" s="9">
        <f t="shared" si="27"/>
        <v>3</v>
      </c>
      <c r="K60" s="9">
        <f t="shared" si="28"/>
        <v>3</v>
      </c>
      <c r="L60" s="9">
        <f t="shared" si="29"/>
        <v>1</v>
      </c>
      <c r="M60" s="9">
        <f t="shared" si="30"/>
        <v>2</v>
      </c>
      <c r="N60" s="9">
        <f t="shared" si="31"/>
        <v>1</v>
      </c>
      <c r="O60" s="9">
        <f t="shared" si="32"/>
        <v>1</v>
      </c>
      <c r="P60" s="9">
        <f t="shared" si="33"/>
        <v>0</v>
      </c>
      <c r="Q60" s="9">
        <f t="shared" si="34"/>
        <v>0</v>
      </c>
      <c r="R60" s="9">
        <f t="shared" si="35"/>
        <v>11</v>
      </c>
      <c r="S60" s="9"/>
      <c r="T60" s="11">
        <f t="shared" si="36"/>
        <v>0</v>
      </c>
      <c r="U60" s="11">
        <f t="shared" si="37"/>
        <v>0</v>
      </c>
    </row>
    <row r="61" spans="1:21" x14ac:dyDescent="0.3">
      <c r="A61" s="9" t="str">
        <f t="shared" si="19"/>
        <v>Hector Lopez</v>
      </c>
      <c r="B61" s="9">
        <f t="shared" si="19"/>
        <v>25</v>
      </c>
      <c r="C61" s="9">
        <f t="shared" si="20"/>
        <v>5</v>
      </c>
      <c r="D61" s="9">
        <f t="shared" si="21"/>
        <v>5</v>
      </c>
      <c r="E61" s="9">
        <f t="shared" si="22"/>
        <v>2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0</v>
      </c>
      <c r="J61" s="9">
        <f t="shared" si="27"/>
        <v>4</v>
      </c>
      <c r="K61" s="9">
        <f t="shared" si="28"/>
        <v>0</v>
      </c>
      <c r="L61" s="9">
        <f t="shared" si="29"/>
        <v>1</v>
      </c>
      <c r="M61" s="9">
        <f t="shared" si="30"/>
        <v>1</v>
      </c>
      <c r="N61" s="9">
        <f t="shared" si="31"/>
        <v>0</v>
      </c>
      <c r="O61" s="9">
        <f t="shared" si="32"/>
        <v>0</v>
      </c>
      <c r="P61" s="9">
        <f t="shared" si="33"/>
        <v>0</v>
      </c>
      <c r="Q61" s="9">
        <f t="shared" si="34"/>
        <v>2</v>
      </c>
      <c r="R61" s="9">
        <f t="shared" si="35"/>
        <v>6</v>
      </c>
      <c r="S61" s="9"/>
      <c r="T61" s="11">
        <f t="shared" si="36"/>
        <v>0.4</v>
      </c>
      <c r="U61" s="11">
        <f t="shared" si="37"/>
        <v>0.4</v>
      </c>
    </row>
    <row r="62" spans="1:21" x14ac:dyDescent="0.3">
      <c r="A62" s="10" t="s">
        <v>48</v>
      </c>
      <c r="B62" s="10"/>
      <c r="C62" s="10">
        <f t="shared" ref="C62:R62" si="38">SUM(C37:C61)</f>
        <v>166</v>
      </c>
      <c r="D62" s="10">
        <f t="shared" si="38"/>
        <v>80</v>
      </c>
      <c r="E62" s="10">
        <f t="shared" si="38"/>
        <v>83</v>
      </c>
      <c r="F62" s="10">
        <f t="shared" si="38"/>
        <v>4</v>
      </c>
      <c r="G62" s="10">
        <f t="shared" si="38"/>
        <v>2</v>
      </c>
      <c r="H62" s="10">
        <f t="shared" si="38"/>
        <v>5</v>
      </c>
      <c r="I62" s="10">
        <f t="shared" si="38"/>
        <v>73</v>
      </c>
      <c r="J62" s="10">
        <f t="shared" si="38"/>
        <v>52</v>
      </c>
      <c r="K62" s="10">
        <f t="shared" si="38"/>
        <v>48</v>
      </c>
      <c r="L62" s="10">
        <f t="shared" si="38"/>
        <v>27</v>
      </c>
      <c r="M62" s="10">
        <f t="shared" si="38"/>
        <v>30</v>
      </c>
      <c r="N62" s="10">
        <f t="shared" si="38"/>
        <v>25</v>
      </c>
      <c r="O62" s="10">
        <f t="shared" si="38"/>
        <v>22</v>
      </c>
      <c r="P62" s="10">
        <f t="shared" si="38"/>
        <v>0</v>
      </c>
      <c r="Q62" s="10">
        <f t="shared" si="38"/>
        <v>106</v>
      </c>
      <c r="R62" s="10">
        <f t="shared" si="38"/>
        <v>291</v>
      </c>
      <c r="S62" s="10"/>
      <c r="T62" s="12">
        <f t="shared" si="36"/>
        <v>0.5</v>
      </c>
      <c r="U62" s="12">
        <f t="shared" si="37"/>
        <v>0.63855421686746983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Victor Garcia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0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44">INT(CS66/3)+MOD(CS66,3)/10</f>
        <v>0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0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Victor Rodriguez</v>
      </c>
      <c r="B67" s="9">
        <f t="shared" si="39"/>
        <v>2</v>
      </c>
      <c r="C67" s="19">
        <v>1</v>
      </c>
      <c r="D67" s="19" t="s">
        <v>61</v>
      </c>
      <c r="E67" s="19">
        <v>2.2000000000000002</v>
      </c>
      <c r="F67" s="19">
        <v>4</v>
      </c>
      <c r="G67" s="19">
        <v>2</v>
      </c>
      <c r="H67" s="19">
        <v>1</v>
      </c>
      <c r="I67" s="19">
        <v>1</v>
      </c>
      <c r="J67" s="19" t="s">
        <v>61</v>
      </c>
      <c r="K67" s="19">
        <v>1.1000000000000001</v>
      </c>
      <c r="L67" s="19">
        <v>2</v>
      </c>
      <c r="M67" s="19">
        <v>2</v>
      </c>
      <c r="N67" s="19">
        <v>4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2</v>
      </c>
      <c r="CQ67" s="9">
        <f t="shared" si="41"/>
        <v>0</v>
      </c>
      <c r="CR67" s="9">
        <f t="shared" si="42"/>
        <v>2</v>
      </c>
      <c r="CS67" s="9">
        <f t="shared" si="43"/>
        <v>12.000000000000004</v>
      </c>
      <c r="CT67" s="9">
        <f t="shared" si="44"/>
        <v>4</v>
      </c>
      <c r="CU67" s="9">
        <f t="shared" si="45"/>
        <v>6</v>
      </c>
      <c r="CV67" s="9">
        <f t="shared" si="46"/>
        <v>4</v>
      </c>
      <c r="CW67" s="9">
        <f t="shared" si="47"/>
        <v>5</v>
      </c>
      <c r="CX67" s="14">
        <f t="shared" si="48"/>
        <v>13.499999999999996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Victor Martinez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3</v>
      </c>
      <c r="L68" s="19">
        <v>0</v>
      </c>
      <c r="M68" s="19">
        <v>4</v>
      </c>
      <c r="N68" s="19">
        <v>2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9</v>
      </c>
      <c r="CT68" s="9">
        <f t="shared" si="44"/>
        <v>3</v>
      </c>
      <c r="CU68" s="9">
        <f t="shared" si="45"/>
        <v>0</v>
      </c>
      <c r="CV68" s="9">
        <f t="shared" si="46"/>
        <v>4</v>
      </c>
      <c r="CW68" s="9">
        <f t="shared" si="47"/>
        <v>2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Victor Hernandez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0</v>
      </c>
      <c r="CQ69" s="9">
        <f t="shared" si="41"/>
        <v>0</v>
      </c>
      <c r="CR69" s="9">
        <f t="shared" si="42"/>
        <v>0</v>
      </c>
      <c r="CS69" s="9">
        <f t="shared" si="43"/>
        <v>0</v>
      </c>
      <c r="CT69" s="9">
        <f t="shared" si="44"/>
        <v>0</v>
      </c>
      <c r="CU69" s="9">
        <f t="shared" si="45"/>
        <v>0</v>
      </c>
      <c r="CV69" s="9">
        <f t="shared" si="46"/>
        <v>0</v>
      </c>
      <c r="CW69" s="9">
        <f t="shared" si="47"/>
        <v>0</v>
      </c>
      <c r="CX69" s="14">
        <f t="shared" si="48"/>
        <v>0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Victor Lopez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62</v>
      </c>
      <c r="K70" s="19">
        <v>2.2000000000000002</v>
      </c>
      <c r="L70" s="19">
        <v>4</v>
      </c>
      <c r="M70" s="19">
        <v>3</v>
      </c>
      <c r="N70" s="19">
        <v>4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8.0000000000000018</v>
      </c>
      <c r="CT70" s="9">
        <f t="shared" si="44"/>
        <v>2.2000000000000002</v>
      </c>
      <c r="CU70" s="9">
        <f t="shared" si="45"/>
        <v>4</v>
      </c>
      <c r="CV70" s="9">
        <f t="shared" si="46"/>
        <v>3</v>
      </c>
      <c r="CW70" s="9">
        <f t="shared" si="47"/>
        <v>4</v>
      </c>
      <c r="CX70" s="14">
        <f t="shared" si="48"/>
        <v>13.499999999999996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Victor Gonzalez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61</v>
      </c>
      <c r="K71" s="19">
        <v>3</v>
      </c>
      <c r="L71" s="19">
        <v>1</v>
      </c>
      <c r="M71" s="19">
        <v>2</v>
      </c>
      <c r="N71" s="19">
        <v>4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0</v>
      </c>
      <c r="CR71" s="9">
        <f t="shared" si="42"/>
        <v>1</v>
      </c>
      <c r="CS71" s="9">
        <f t="shared" si="43"/>
        <v>9</v>
      </c>
      <c r="CT71" s="9">
        <f t="shared" si="44"/>
        <v>3</v>
      </c>
      <c r="CU71" s="9">
        <f t="shared" si="45"/>
        <v>1</v>
      </c>
      <c r="CV71" s="9">
        <f t="shared" si="46"/>
        <v>2</v>
      </c>
      <c r="CW71" s="9">
        <f t="shared" si="47"/>
        <v>4</v>
      </c>
      <c r="CX71" s="14">
        <f t="shared" si="48"/>
        <v>3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Victor Perez</v>
      </c>
      <c r="B72" s="9">
        <f t="shared" si="39"/>
        <v>7</v>
      </c>
      <c r="C72" s="19">
        <v>1</v>
      </c>
      <c r="D72" s="19" t="s">
        <v>62</v>
      </c>
      <c r="E72" s="19">
        <v>2.2000000000000002</v>
      </c>
      <c r="F72" s="19">
        <v>0</v>
      </c>
      <c r="G72" s="19">
        <v>5</v>
      </c>
      <c r="H72" s="19">
        <v>5</v>
      </c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8.0000000000000018</v>
      </c>
      <c r="CT72" s="9">
        <f t="shared" si="44"/>
        <v>2.2000000000000002</v>
      </c>
      <c r="CU72" s="9">
        <f t="shared" si="45"/>
        <v>0</v>
      </c>
      <c r="CV72" s="9">
        <f t="shared" si="46"/>
        <v>5</v>
      </c>
      <c r="CW72" s="9">
        <f t="shared" si="47"/>
        <v>5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Victor Sanchez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1</v>
      </c>
      <c r="J73" s="19" t="s">
        <v>62</v>
      </c>
      <c r="K73" s="19">
        <v>2.2000000000000002</v>
      </c>
      <c r="L73" s="19">
        <v>2</v>
      </c>
      <c r="M73" s="19">
        <v>5</v>
      </c>
      <c r="N73" s="19">
        <v>0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8.0000000000000018</v>
      </c>
      <c r="CT73" s="9">
        <f t="shared" si="44"/>
        <v>2.2000000000000002</v>
      </c>
      <c r="CU73" s="9">
        <f t="shared" si="45"/>
        <v>2</v>
      </c>
      <c r="CV73" s="9">
        <f t="shared" si="46"/>
        <v>5</v>
      </c>
      <c r="CW73" s="9">
        <f t="shared" si="47"/>
        <v>0</v>
      </c>
      <c r="CX73" s="14">
        <f t="shared" si="48"/>
        <v>6.7499999999999982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Victor Ramirez</v>
      </c>
      <c r="B74" s="9">
        <f t="shared" si="39"/>
        <v>9</v>
      </c>
      <c r="C74" s="19">
        <v>1</v>
      </c>
      <c r="D74" s="19" t="s">
        <v>62</v>
      </c>
      <c r="E74" s="19">
        <v>3</v>
      </c>
      <c r="F74" s="19">
        <v>1</v>
      </c>
      <c r="G74" s="19">
        <v>4</v>
      </c>
      <c r="H74" s="19">
        <v>1</v>
      </c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1</v>
      </c>
      <c r="CR74" s="9">
        <f t="shared" si="42"/>
        <v>0</v>
      </c>
      <c r="CS74" s="9">
        <f t="shared" si="43"/>
        <v>9</v>
      </c>
      <c r="CT74" s="9">
        <f t="shared" si="44"/>
        <v>3</v>
      </c>
      <c r="CU74" s="9">
        <f t="shared" si="45"/>
        <v>1</v>
      </c>
      <c r="CV74" s="9">
        <f t="shared" si="46"/>
        <v>4</v>
      </c>
      <c r="CW74" s="9">
        <f t="shared" si="47"/>
        <v>1</v>
      </c>
      <c r="CX74" s="14">
        <f t="shared" si="48"/>
        <v>3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Victor Torres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Victor Flores</v>
      </c>
      <c r="B76" s="9">
        <f t="shared" si="39"/>
        <v>11</v>
      </c>
      <c r="C76" s="19">
        <v>1</v>
      </c>
      <c r="D76" s="19" t="s">
        <v>61</v>
      </c>
      <c r="E76" s="19">
        <v>1</v>
      </c>
      <c r="F76" s="19">
        <v>1</v>
      </c>
      <c r="G76" s="19">
        <v>2</v>
      </c>
      <c r="H76" s="19">
        <v>4</v>
      </c>
      <c r="I76" s="19">
        <v>1</v>
      </c>
      <c r="J76" s="19" t="s">
        <v>61</v>
      </c>
      <c r="K76" s="19">
        <v>1.1000000000000001</v>
      </c>
      <c r="L76" s="19">
        <v>2</v>
      </c>
      <c r="M76" s="19">
        <v>1</v>
      </c>
      <c r="N76" s="19">
        <v>4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2</v>
      </c>
      <c r="CQ76" s="9">
        <f t="shared" si="41"/>
        <v>0</v>
      </c>
      <c r="CR76" s="9">
        <f t="shared" si="42"/>
        <v>2</v>
      </c>
      <c r="CS76" s="9">
        <f t="shared" si="43"/>
        <v>7.0000000000000009</v>
      </c>
      <c r="CT76" s="9">
        <f t="shared" si="44"/>
        <v>2.1</v>
      </c>
      <c r="CU76" s="9">
        <f t="shared" si="45"/>
        <v>3</v>
      </c>
      <c r="CV76" s="9">
        <f t="shared" si="46"/>
        <v>3</v>
      </c>
      <c r="CW76" s="9">
        <f t="shared" si="47"/>
        <v>8</v>
      </c>
      <c r="CX76" s="14">
        <f t="shared" si="48"/>
        <v>11.571428571428569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Victor Rivera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0</v>
      </c>
      <c r="CQ77" s="9">
        <f t="shared" si="41"/>
        <v>0</v>
      </c>
      <c r="CR77" s="9">
        <f t="shared" si="42"/>
        <v>0</v>
      </c>
      <c r="CS77" s="9">
        <f t="shared" si="43"/>
        <v>0</v>
      </c>
      <c r="CT77" s="9">
        <f t="shared" si="44"/>
        <v>0</v>
      </c>
      <c r="CU77" s="9">
        <f t="shared" si="45"/>
        <v>0</v>
      </c>
      <c r="CV77" s="9">
        <f t="shared" si="46"/>
        <v>0</v>
      </c>
      <c r="CW77" s="9">
        <f t="shared" si="47"/>
        <v>0</v>
      </c>
      <c r="CX77" s="14">
        <f t="shared" si="48"/>
        <v>0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Victor Gomez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61</v>
      </c>
      <c r="K78" s="19">
        <v>2</v>
      </c>
      <c r="L78" s="19">
        <v>4</v>
      </c>
      <c r="M78" s="19">
        <v>1</v>
      </c>
      <c r="N78" s="19">
        <v>0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6</v>
      </c>
      <c r="CT78" s="9">
        <f t="shared" si="44"/>
        <v>2</v>
      </c>
      <c r="CU78" s="9">
        <f t="shared" si="45"/>
        <v>4</v>
      </c>
      <c r="CV78" s="9">
        <f t="shared" si="46"/>
        <v>1</v>
      </c>
      <c r="CW78" s="9">
        <f t="shared" si="47"/>
        <v>0</v>
      </c>
      <c r="CX78" s="14">
        <f t="shared" si="48"/>
        <v>18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Victor Diaz</v>
      </c>
      <c r="B79" s="9">
        <f t="shared" si="39"/>
        <v>14</v>
      </c>
      <c r="C79" s="19">
        <v>1</v>
      </c>
      <c r="D79" s="19" t="s">
        <v>62</v>
      </c>
      <c r="E79" s="19">
        <v>3</v>
      </c>
      <c r="F79" s="19">
        <v>3</v>
      </c>
      <c r="G79" s="19">
        <v>6</v>
      </c>
      <c r="H79" s="19">
        <v>5</v>
      </c>
      <c r="I79" s="19">
        <v>1</v>
      </c>
      <c r="J79" s="19" t="s">
        <v>61</v>
      </c>
      <c r="K79" s="19">
        <v>1.2</v>
      </c>
      <c r="L79" s="19">
        <v>1</v>
      </c>
      <c r="M79" s="19">
        <v>5</v>
      </c>
      <c r="N79" s="19">
        <v>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2</v>
      </c>
      <c r="CQ79" s="9">
        <f t="shared" si="41"/>
        <v>1</v>
      </c>
      <c r="CR79" s="9">
        <f t="shared" si="42"/>
        <v>1</v>
      </c>
      <c r="CS79" s="9">
        <f t="shared" si="43"/>
        <v>14</v>
      </c>
      <c r="CT79" s="9">
        <f t="shared" si="44"/>
        <v>4.2</v>
      </c>
      <c r="CU79" s="9">
        <f t="shared" si="45"/>
        <v>4</v>
      </c>
      <c r="CV79" s="9">
        <f t="shared" si="46"/>
        <v>11</v>
      </c>
      <c r="CW79" s="9">
        <f t="shared" si="47"/>
        <v>5</v>
      </c>
      <c r="CX79" s="14">
        <f t="shared" si="48"/>
        <v>7.7142857142857144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Victor Reyes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Victor Morales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62</v>
      </c>
      <c r="K81" s="19">
        <v>1</v>
      </c>
      <c r="L81" s="19">
        <v>3</v>
      </c>
      <c r="M81" s="19">
        <v>4</v>
      </c>
      <c r="N81" s="19">
        <v>2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1</v>
      </c>
      <c r="CR81" s="9">
        <f t="shared" si="42"/>
        <v>0</v>
      </c>
      <c r="CS81" s="9">
        <f t="shared" si="43"/>
        <v>3</v>
      </c>
      <c r="CT81" s="9">
        <f t="shared" si="44"/>
        <v>1</v>
      </c>
      <c r="CU81" s="9">
        <f t="shared" si="45"/>
        <v>3</v>
      </c>
      <c r="CV81" s="9">
        <f t="shared" si="46"/>
        <v>4</v>
      </c>
      <c r="CW81" s="9">
        <f t="shared" si="47"/>
        <v>2</v>
      </c>
      <c r="CX81" s="14">
        <f t="shared" si="48"/>
        <v>27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Victor Cruz</v>
      </c>
      <c r="B82" s="9">
        <f t="shared" si="39"/>
        <v>17</v>
      </c>
      <c r="C82" s="19">
        <v>1</v>
      </c>
      <c r="D82" s="19" t="s">
        <v>61</v>
      </c>
      <c r="E82" s="19">
        <v>2</v>
      </c>
      <c r="F82" s="19">
        <v>2</v>
      </c>
      <c r="G82" s="19">
        <v>5</v>
      </c>
      <c r="H82" s="19">
        <v>3</v>
      </c>
      <c r="I82" s="19">
        <v>1</v>
      </c>
      <c r="J82" s="19" t="s">
        <v>62</v>
      </c>
      <c r="K82" s="19">
        <v>1.1000000000000001</v>
      </c>
      <c r="L82" s="19">
        <v>1</v>
      </c>
      <c r="M82" s="19">
        <v>2</v>
      </c>
      <c r="N82" s="19">
        <v>1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2</v>
      </c>
      <c r="CQ82" s="9">
        <f t="shared" si="41"/>
        <v>1</v>
      </c>
      <c r="CR82" s="9">
        <f t="shared" si="42"/>
        <v>1</v>
      </c>
      <c r="CS82" s="9">
        <f t="shared" si="43"/>
        <v>10</v>
      </c>
      <c r="CT82" s="9">
        <f t="shared" si="44"/>
        <v>3.1</v>
      </c>
      <c r="CU82" s="9">
        <f t="shared" si="45"/>
        <v>3</v>
      </c>
      <c r="CV82" s="9">
        <f t="shared" si="46"/>
        <v>7</v>
      </c>
      <c r="CW82" s="9">
        <f t="shared" si="47"/>
        <v>4</v>
      </c>
      <c r="CX82" s="14">
        <f t="shared" si="48"/>
        <v>8.1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Victor Ortiz</v>
      </c>
      <c r="B83" s="9">
        <f t="shared" si="39"/>
        <v>18</v>
      </c>
      <c r="C83" s="19">
        <v>1</v>
      </c>
      <c r="D83" s="19" t="s">
        <v>62</v>
      </c>
      <c r="E83" s="19">
        <v>2.1</v>
      </c>
      <c r="F83" s="19">
        <v>3</v>
      </c>
      <c r="G83" s="19">
        <v>3</v>
      </c>
      <c r="H83" s="19">
        <v>0</v>
      </c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1</v>
      </c>
      <c r="CR83" s="9">
        <f t="shared" si="42"/>
        <v>0</v>
      </c>
      <c r="CS83" s="9">
        <f t="shared" si="43"/>
        <v>7.0000000000000009</v>
      </c>
      <c r="CT83" s="9">
        <f t="shared" si="44"/>
        <v>2.1</v>
      </c>
      <c r="CU83" s="9">
        <f t="shared" si="45"/>
        <v>3</v>
      </c>
      <c r="CV83" s="9">
        <f t="shared" si="46"/>
        <v>3</v>
      </c>
      <c r="CW83" s="9">
        <f t="shared" si="47"/>
        <v>0</v>
      </c>
      <c r="CX83" s="14">
        <f t="shared" si="48"/>
        <v>11.571428571428569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Victor Gutierrez</v>
      </c>
      <c r="B84" s="9">
        <f t="shared" si="39"/>
        <v>19</v>
      </c>
      <c r="C84" s="19">
        <v>1</v>
      </c>
      <c r="D84" s="19" t="s">
        <v>62</v>
      </c>
      <c r="E84" s="19">
        <v>3</v>
      </c>
      <c r="F84" s="19">
        <v>4</v>
      </c>
      <c r="G84" s="19">
        <v>1</v>
      </c>
      <c r="H84" s="19">
        <v>4</v>
      </c>
      <c r="I84" s="19">
        <v>1</v>
      </c>
      <c r="J84" s="19" t="s">
        <v>61</v>
      </c>
      <c r="K84" s="19">
        <v>2.1</v>
      </c>
      <c r="L84" s="19">
        <v>1</v>
      </c>
      <c r="M84" s="19">
        <v>2</v>
      </c>
      <c r="N84" s="19">
        <v>5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2</v>
      </c>
      <c r="CQ84" s="9">
        <f t="shared" si="41"/>
        <v>1</v>
      </c>
      <c r="CR84" s="9">
        <f t="shared" si="42"/>
        <v>1</v>
      </c>
      <c r="CS84" s="9">
        <f t="shared" si="43"/>
        <v>16</v>
      </c>
      <c r="CT84" s="9">
        <f t="shared" si="44"/>
        <v>5.0999999999999996</v>
      </c>
      <c r="CU84" s="9">
        <f t="shared" si="45"/>
        <v>5</v>
      </c>
      <c r="CV84" s="9">
        <f t="shared" si="46"/>
        <v>3</v>
      </c>
      <c r="CW84" s="9">
        <f t="shared" si="47"/>
        <v>9</v>
      </c>
      <c r="CX84" s="14">
        <f t="shared" si="48"/>
        <v>8.4375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Victor Castillo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62</v>
      </c>
      <c r="K85" s="19">
        <v>2.2000000000000002</v>
      </c>
      <c r="L85" s="19">
        <v>4</v>
      </c>
      <c r="M85" s="19">
        <v>3</v>
      </c>
      <c r="N85" s="19">
        <v>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8.0000000000000018</v>
      </c>
      <c r="CT85" s="9">
        <f t="shared" si="44"/>
        <v>2.2000000000000002</v>
      </c>
      <c r="CU85" s="9">
        <f t="shared" si="45"/>
        <v>4</v>
      </c>
      <c r="CV85" s="9">
        <f t="shared" si="46"/>
        <v>3</v>
      </c>
      <c r="CW85" s="9">
        <f t="shared" si="47"/>
        <v>3</v>
      </c>
      <c r="CX85" s="14">
        <f t="shared" si="48"/>
        <v>13.499999999999996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Hector Garcia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0</v>
      </c>
      <c r="CQ86" s="9">
        <f t="shared" si="41"/>
        <v>0</v>
      </c>
      <c r="CR86" s="9">
        <f t="shared" si="42"/>
        <v>0</v>
      </c>
      <c r="CS86" s="9">
        <f t="shared" si="43"/>
        <v>0</v>
      </c>
      <c r="CT86" s="9">
        <f t="shared" si="44"/>
        <v>0</v>
      </c>
      <c r="CU86" s="9">
        <f t="shared" si="45"/>
        <v>0</v>
      </c>
      <c r="CV86" s="9">
        <f t="shared" si="46"/>
        <v>0</v>
      </c>
      <c r="CW86" s="9">
        <f t="shared" si="47"/>
        <v>0</v>
      </c>
      <c r="CX86" s="14">
        <f t="shared" si="48"/>
        <v>0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Hector Rodriguez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1</v>
      </c>
      <c r="J87" s="19" t="s">
        <v>61</v>
      </c>
      <c r="K87" s="19">
        <v>1</v>
      </c>
      <c r="L87" s="19">
        <v>1</v>
      </c>
      <c r="M87" s="19">
        <v>2</v>
      </c>
      <c r="N87" s="19">
        <v>0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0</v>
      </c>
      <c r="CR87" s="9">
        <f t="shared" si="42"/>
        <v>1</v>
      </c>
      <c r="CS87" s="9">
        <f t="shared" si="43"/>
        <v>3</v>
      </c>
      <c r="CT87" s="9">
        <f t="shared" si="44"/>
        <v>1</v>
      </c>
      <c r="CU87" s="9">
        <f t="shared" si="45"/>
        <v>1</v>
      </c>
      <c r="CV87" s="9">
        <f t="shared" si="46"/>
        <v>2</v>
      </c>
      <c r="CW87" s="9">
        <f t="shared" si="47"/>
        <v>0</v>
      </c>
      <c r="CX87" s="14">
        <f t="shared" si="48"/>
        <v>9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Hector Martinez</v>
      </c>
      <c r="B88" s="9">
        <f t="shared" si="39"/>
        <v>23</v>
      </c>
      <c r="C88" s="19">
        <v>1</v>
      </c>
      <c r="D88" s="19" t="s">
        <v>62</v>
      </c>
      <c r="E88" s="19">
        <v>2.2000000000000002</v>
      </c>
      <c r="F88" s="19">
        <v>3</v>
      </c>
      <c r="G88" s="19">
        <v>3</v>
      </c>
      <c r="H88" s="19">
        <v>3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8.0000000000000018</v>
      </c>
      <c r="CT88" s="9">
        <f t="shared" si="44"/>
        <v>2.2000000000000002</v>
      </c>
      <c r="CU88" s="9">
        <f t="shared" si="45"/>
        <v>3</v>
      </c>
      <c r="CV88" s="9">
        <f t="shared" si="46"/>
        <v>3</v>
      </c>
      <c r="CW88" s="9">
        <f t="shared" si="47"/>
        <v>3</v>
      </c>
      <c r="CX88" s="14">
        <f t="shared" si="48"/>
        <v>10.124999999999998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Hector Hernandez</v>
      </c>
      <c r="B89" s="9">
        <f t="shared" si="39"/>
        <v>24</v>
      </c>
      <c r="C89" s="19">
        <v>1</v>
      </c>
      <c r="D89" s="19" t="s">
        <v>61</v>
      </c>
      <c r="E89" s="19">
        <v>2.2000000000000002</v>
      </c>
      <c r="F89" s="19">
        <v>4</v>
      </c>
      <c r="G89" s="19">
        <v>4</v>
      </c>
      <c r="H89" s="19">
        <v>0</v>
      </c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0</v>
      </c>
      <c r="CR89" s="9">
        <f t="shared" si="42"/>
        <v>1</v>
      </c>
      <c r="CS89" s="9">
        <f t="shared" si="43"/>
        <v>8.0000000000000018</v>
      </c>
      <c r="CT89" s="9">
        <f t="shared" si="44"/>
        <v>2.2000000000000002</v>
      </c>
      <c r="CU89" s="9">
        <f t="shared" si="45"/>
        <v>4</v>
      </c>
      <c r="CV89" s="9">
        <f t="shared" si="46"/>
        <v>4</v>
      </c>
      <c r="CW89" s="9">
        <f t="shared" si="47"/>
        <v>0</v>
      </c>
      <c r="CX89" s="14">
        <f t="shared" si="48"/>
        <v>13.499999999999996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Hector Lopez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62</v>
      </c>
      <c r="K90" s="19">
        <v>1.2</v>
      </c>
      <c r="L90" s="19">
        <v>4</v>
      </c>
      <c r="M90" s="19">
        <v>1</v>
      </c>
      <c r="N90" s="19">
        <v>0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5</v>
      </c>
      <c r="CT90" s="9">
        <f t="shared" si="44"/>
        <v>1.2</v>
      </c>
      <c r="CU90" s="9">
        <f t="shared" si="45"/>
        <v>4</v>
      </c>
      <c r="CV90" s="9">
        <f t="shared" si="46"/>
        <v>1</v>
      </c>
      <c r="CW90" s="9">
        <f t="shared" si="47"/>
        <v>0</v>
      </c>
      <c r="CX90" s="14">
        <f t="shared" si="48"/>
        <v>21.6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24</v>
      </c>
      <c r="CQ91" s="10">
        <f t="shared" si="49"/>
        <v>13</v>
      </c>
      <c r="CR91" s="10">
        <f t="shared" si="49"/>
        <v>11</v>
      </c>
      <c r="CS91" s="10">
        <f t="shared" si="49"/>
        <v>158.00000000000003</v>
      </c>
      <c r="CT91" s="10">
        <f t="shared" si="49"/>
        <v>48.000000000000014</v>
      </c>
      <c r="CU91" s="10">
        <f t="shared" si="49"/>
        <v>55</v>
      </c>
      <c r="CV91" s="10">
        <f t="shared" si="49"/>
        <v>72</v>
      </c>
      <c r="CW91" s="10">
        <f t="shared" si="49"/>
        <v>55</v>
      </c>
      <c r="CX91" s="10">
        <f t="shared" si="49"/>
        <v>199.86964285714282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67</v>
      </c>
      <c r="C96" s="19">
        <v>3</v>
      </c>
      <c r="D96" s="19">
        <v>3</v>
      </c>
    </row>
    <row r="97" spans="1:7" x14ac:dyDescent="0.3">
      <c r="A97" s="9">
        <v>2</v>
      </c>
      <c r="B97" s="19" t="s">
        <v>62</v>
      </c>
      <c r="C97" s="19">
        <v>4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0</v>
      </c>
      <c r="E111" s="10">
        <f>COUNTIF(B96:B110,"E")</f>
        <v>1</v>
      </c>
      <c r="F111" s="10">
        <f>SUM(C96:C110)</f>
        <v>7</v>
      </c>
      <c r="G111" s="10">
        <f>SUM(D96:D110)</f>
        <v>6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381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382</v>
      </c>
      <c r="B8" s="19">
        <v>1</v>
      </c>
      <c r="C8" s="19">
        <v>4</v>
      </c>
      <c r="D8" s="19">
        <v>1</v>
      </c>
      <c r="E8" s="19">
        <v>3</v>
      </c>
      <c r="F8" s="19">
        <v>0</v>
      </c>
      <c r="G8" s="19">
        <v>0</v>
      </c>
      <c r="H8" s="19">
        <v>0</v>
      </c>
      <c r="I8" s="19">
        <v>2</v>
      </c>
      <c r="J8" s="19">
        <v>1</v>
      </c>
      <c r="K8" s="19">
        <v>1</v>
      </c>
      <c r="L8" s="19">
        <v>0</v>
      </c>
      <c r="M8" s="19">
        <v>1</v>
      </c>
      <c r="N8" s="19">
        <v>1</v>
      </c>
      <c r="O8" s="19">
        <v>1</v>
      </c>
      <c r="P8" s="19">
        <v>0</v>
      </c>
      <c r="Q8" s="9">
        <f t="shared" ref="Q8:Q32" si="0">(E8-(F8+G8+H8))+(F8*2)+(G8*3)+(H8*4)</f>
        <v>3</v>
      </c>
      <c r="R8" s="9">
        <f t="shared" ref="R8:R32" si="1">C8+K8+M8+N8+O8+P8</f>
        <v>8</v>
      </c>
      <c r="S8" s="9"/>
      <c r="T8" s="19">
        <v>3</v>
      </c>
      <c r="U8" s="19">
        <v>2</v>
      </c>
      <c r="V8" s="19">
        <v>2</v>
      </c>
      <c r="W8" s="19">
        <v>0</v>
      </c>
      <c r="X8" s="19">
        <v>0</v>
      </c>
      <c r="Y8" s="19">
        <v>1</v>
      </c>
      <c r="Z8" s="19">
        <v>1</v>
      </c>
      <c r="AA8" s="19">
        <v>2</v>
      </c>
      <c r="AB8" s="19">
        <v>0</v>
      </c>
      <c r="AC8" s="19">
        <v>1</v>
      </c>
      <c r="AD8" s="19">
        <v>1</v>
      </c>
      <c r="AE8" s="19">
        <v>1</v>
      </c>
      <c r="AF8" s="19">
        <v>0</v>
      </c>
      <c r="AG8" s="19">
        <v>0</v>
      </c>
      <c r="AH8" s="9">
        <f t="shared" ref="AH8:AH32" si="2">(V8-(W8+X8+Y8))+(W8*2)+(X8*3)+(Y8*4)</f>
        <v>5</v>
      </c>
      <c r="AI8" s="9">
        <f t="shared" ref="AI8:AI32" si="3">T8+AB8+AD8+AE8+AF8+AG8</f>
        <v>5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383</v>
      </c>
      <c r="B9" s="19">
        <v>2</v>
      </c>
      <c r="C9" s="19">
        <v>3</v>
      </c>
      <c r="D9" s="19">
        <v>3</v>
      </c>
      <c r="E9" s="19">
        <v>0</v>
      </c>
      <c r="F9" s="19">
        <v>0</v>
      </c>
      <c r="G9" s="19">
        <v>0</v>
      </c>
      <c r="H9" s="19">
        <v>0</v>
      </c>
      <c r="I9" s="19">
        <v>1</v>
      </c>
      <c r="J9" s="19">
        <v>0</v>
      </c>
      <c r="K9" s="19">
        <v>0</v>
      </c>
      <c r="L9" s="19">
        <v>0</v>
      </c>
      <c r="M9" s="19">
        <v>1</v>
      </c>
      <c r="N9" s="19">
        <v>0</v>
      </c>
      <c r="O9" s="19">
        <v>1</v>
      </c>
      <c r="P9" s="19">
        <v>0</v>
      </c>
      <c r="Q9" s="9">
        <f t="shared" si="0"/>
        <v>0</v>
      </c>
      <c r="R9" s="9">
        <f t="shared" si="1"/>
        <v>5</v>
      </c>
      <c r="S9" s="9"/>
      <c r="T9" s="19">
        <v>4</v>
      </c>
      <c r="U9" s="19">
        <v>2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2</v>
      </c>
      <c r="AC9" s="19">
        <v>0</v>
      </c>
      <c r="AD9" s="19">
        <v>0</v>
      </c>
      <c r="AE9" s="19">
        <v>0</v>
      </c>
      <c r="AF9" s="19">
        <v>1</v>
      </c>
      <c r="AG9" s="19">
        <v>0</v>
      </c>
      <c r="AH9" s="9">
        <f t="shared" si="2"/>
        <v>0</v>
      </c>
      <c r="AI9" s="9">
        <f t="shared" si="3"/>
        <v>7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384</v>
      </c>
      <c r="B10" s="19">
        <v>3</v>
      </c>
      <c r="C10" s="19">
        <v>2</v>
      </c>
      <c r="D10" s="19">
        <v>1</v>
      </c>
      <c r="E10" s="19">
        <v>0</v>
      </c>
      <c r="F10" s="19">
        <v>0</v>
      </c>
      <c r="G10" s="19">
        <v>0</v>
      </c>
      <c r="H10" s="19">
        <v>0</v>
      </c>
      <c r="I10" s="19">
        <v>1</v>
      </c>
      <c r="J10" s="19">
        <v>1</v>
      </c>
      <c r="K10" s="19">
        <v>0</v>
      </c>
      <c r="L10" s="19">
        <v>0</v>
      </c>
      <c r="M10" s="19">
        <v>1</v>
      </c>
      <c r="N10" s="19">
        <v>0</v>
      </c>
      <c r="O10" s="19">
        <v>1</v>
      </c>
      <c r="P10" s="19">
        <v>0</v>
      </c>
      <c r="Q10" s="9">
        <f t="shared" si="0"/>
        <v>0</v>
      </c>
      <c r="R10" s="9">
        <f t="shared" si="1"/>
        <v>4</v>
      </c>
      <c r="S10" s="9"/>
      <c r="T10" s="19">
        <v>4</v>
      </c>
      <c r="U10" s="19">
        <v>3</v>
      </c>
      <c r="V10" s="19">
        <v>1</v>
      </c>
      <c r="W10" s="19">
        <v>0</v>
      </c>
      <c r="X10" s="19">
        <v>0</v>
      </c>
      <c r="Y10" s="19">
        <v>0</v>
      </c>
      <c r="Z10" s="19">
        <v>0</v>
      </c>
      <c r="AA10" s="19">
        <v>2</v>
      </c>
      <c r="AB10" s="19">
        <v>2</v>
      </c>
      <c r="AC10" s="19">
        <v>1</v>
      </c>
      <c r="AD10" s="19">
        <v>1</v>
      </c>
      <c r="AE10" s="19">
        <v>1</v>
      </c>
      <c r="AF10" s="19">
        <v>1</v>
      </c>
      <c r="AG10" s="19">
        <v>0</v>
      </c>
      <c r="AH10" s="9">
        <f t="shared" si="2"/>
        <v>1</v>
      </c>
      <c r="AI10" s="9">
        <f t="shared" si="3"/>
        <v>9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385</v>
      </c>
      <c r="B11" s="19">
        <v>4</v>
      </c>
      <c r="C11" s="19">
        <v>5</v>
      </c>
      <c r="D11" s="19">
        <v>4</v>
      </c>
      <c r="E11" s="19">
        <v>1</v>
      </c>
      <c r="F11" s="19">
        <v>0</v>
      </c>
      <c r="G11" s="19">
        <v>0</v>
      </c>
      <c r="H11" s="19">
        <v>0</v>
      </c>
      <c r="I11" s="19">
        <v>1</v>
      </c>
      <c r="J11" s="19">
        <v>0</v>
      </c>
      <c r="K11" s="19">
        <v>1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9">
        <f t="shared" si="0"/>
        <v>1</v>
      </c>
      <c r="R11" s="9">
        <f t="shared" si="1"/>
        <v>6</v>
      </c>
      <c r="S11" s="9"/>
      <c r="T11" s="19">
        <v>3</v>
      </c>
      <c r="U11" s="19">
        <v>0</v>
      </c>
      <c r="V11" s="19">
        <v>2</v>
      </c>
      <c r="W11" s="19">
        <v>1</v>
      </c>
      <c r="X11" s="19">
        <v>0</v>
      </c>
      <c r="Y11" s="19">
        <v>0</v>
      </c>
      <c r="Z11" s="19">
        <v>1</v>
      </c>
      <c r="AA11" s="19">
        <v>0</v>
      </c>
      <c r="AB11" s="19">
        <v>0</v>
      </c>
      <c r="AC11" s="19">
        <v>1</v>
      </c>
      <c r="AD11" s="19">
        <v>1</v>
      </c>
      <c r="AE11" s="19">
        <v>1</v>
      </c>
      <c r="AF11" s="19">
        <v>0</v>
      </c>
      <c r="AG11" s="19">
        <v>0</v>
      </c>
      <c r="AH11" s="9">
        <f t="shared" si="2"/>
        <v>3</v>
      </c>
      <c r="AI11" s="9">
        <f t="shared" si="3"/>
        <v>5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386</v>
      </c>
      <c r="B12" s="19">
        <v>5</v>
      </c>
      <c r="C12" s="19">
        <v>5</v>
      </c>
      <c r="D12" s="19">
        <v>2</v>
      </c>
      <c r="E12" s="19">
        <v>2</v>
      </c>
      <c r="F12" s="19">
        <v>0</v>
      </c>
      <c r="G12" s="19">
        <v>0</v>
      </c>
      <c r="H12" s="19">
        <v>0</v>
      </c>
      <c r="I12" s="19">
        <v>2</v>
      </c>
      <c r="J12" s="19">
        <v>2</v>
      </c>
      <c r="K12" s="19">
        <v>2</v>
      </c>
      <c r="L12" s="19">
        <v>1</v>
      </c>
      <c r="M12" s="19">
        <v>1</v>
      </c>
      <c r="N12" s="19">
        <v>1</v>
      </c>
      <c r="O12" s="19">
        <v>0</v>
      </c>
      <c r="P12" s="19">
        <v>0</v>
      </c>
      <c r="Q12" s="9">
        <f t="shared" si="0"/>
        <v>2</v>
      </c>
      <c r="R12" s="9">
        <f t="shared" si="1"/>
        <v>9</v>
      </c>
      <c r="S12" s="9"/>
      <c r="T12" s="19">
        <v>5</v>
      </c>
      <c r="U12" s="19">
        <v>0</v>
      </c>
      <c r="V12" s="19">
        <v>4</v>
      </c>
      <c r="W12" s="19">
        <v>0</v>
      </c>
      <c r="X12" s="19">
        <v>0</v>
      </c>
      <c r="Y12" s="19">
        <v>0</v>
      </c>
      <c r="Z12" s="19">
        <v>1</v>
      </c>
      <c r="AA12" s="19">
        <v>1</v>
      </c>
      <c r="AB12" s="19">
        <v>2</v>
      </c>
      <c r="AC12" s="19">
        <v>1</v>
      </c>
      <c r="AD12" s="19">
        <v>1</v>
      </c>
      <c r="AE12" s="19">
        <v>1</v>
      </c>
      <c r="AF12" s="19">
        <v>0</v>
      </c>
      <c r="AG12" s="19">
        <v>0</v>
      </c>
      <c r="AH12" s="9">
        <f t="shared" si="2"/>
        <v>4</v>
      </c>
      <c r="AI12" s="9">
        <f t="shared" si="3"/>
        <v>9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387</v>
      </c>
      <c r="B13" s="19">
        <v>6</v>
      </c>
      <c r="C13" s="19">
        <v>4</v>
      </c>
      <c r="D13" s="19">
        <v>4</v>
      </c>
      <c r="E13" s="19">
        <v>2</v>
      </c>
      <c r="F13" s="19">
        <v>0</v>
      </c>
      <c r="G13" s="19">
        <v>0</v>
      </c>
      <c r="H13" s="19">
        <v>0</v>
      </c>
      <c r="I13" s="19">
        <v>0</v>
      </c>
      <c r="J13" s="19">
        <v>2</v>
      </c>
      <c r="K13" s="19">
        <v>2</v>
      </c>
      <c r="L13" s="19">
        <v>1</v>
      </c>
      <c r="M13" s="19">
        <v>0</v>
      </c>
      <c r="N13" s="19">
        <v>0</v>
      </c>
      <c r="O13" s="19">
        <v>1</v>
      </c>
      <c r="P13" s="19">
        <v>0</v>
      </c>
      <c r="Q13" s="9">
        <f t="shared" si="0"/>
        <v>2</v>
      </c>
      <c r="R13" s="9">
        <f t="shared" si="1"/>
        <v>7</v>
      </c>
      <c r="S13" s="9"/>
      <c r="T13" s="19">
        <v>2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1</v>
      </c>
      <c r="AA13" s="19">
        <v>1</v>
      </c>
      <c r="AB13" s="19">
        <v>0</v>
      </c>
      <c r="AC13" s="19">
        <v>1</v>
      </c>
      <c r="AD13" s="19">
        <v>0</v>
      </c>
      <c r="AE13" s="19">
        <v>0</v>
      </c>
      <c r="AF13" s="19">
        <v>0</v>
      </c>
      <c r="AG13" s="19">
        <v>0</v>
      </c>
      <c r="AH13" s="9">
        <f t="shared" si="2"/>
        <v>0</v>
      </c>
      <c r="AI13" s="9">
        <f t="shared" si="3"/>
        <v>2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388</v>
      </c>
      <c r="B14" s="19">
        <v>7</v>
      </c>
      <c r="C14" s="19">
        <v>2</v>
      </c>
      <c r="D14" s="19">
        <v>0</v>
      </c>
      <c r="E14" s="19">
        <v>1</v>
      </c>
      <c r="F14" s="19">
        <v>0</v>
      </c>
      <c r="G14" s="19">
        <v>0</v>
      </c>
      <c r="H14" s="19">
        <v>0</v>
      </c>
      <c r="I14" s="19">
        <v>0</v>
      </c>
      <c r="J14" s="19">
        <v>1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9">
        <f t="shared" si="0"/>
        <v>1</v>
      </c>
      <c r="R14" s="9">
        <f t="shared" si="1"/>
        <v>2</v>
      </c>
      <c r="S14" s="9"/>
      <c r="T14" s="19">
        <v>4</v>
      </c>
      <c r="U14" s="19">
        <v>2</v>
      </c>
      <c r="V14" s="19">
        <v>0</v>
      </c>
      <c r="W14" s="19">
        <v>0</v>
      </c>
      <c r="X14" s="19">
        <v>0</v>
      </c>
      <c r="Y14" s="19">
        <v>0</v>
      </c>
      <c r="Z14" s="19">
        <v>1</v>
      </c>
      <c r="AA14" s="19">
        <v>0</v>
      </c>
      <c r="AB14" s="19">
        <v>2</v>
      </c>
      <c r="AC14" s="19">
        <v>0</v>
      </c>
      <c r="AD14" s="19">
        <v>0</v>
      </c>
      <c r="AE14" s="19">
        <v>0</v>
      </c>
      <c r="AF14" s="19">
        <v>1</v>
      </c>
      <c r="AG14" s="19">
        <v>0</v>
      </c>
      <c r="AH14" s="9">
        <f t="shared" si="2"/>
        <v>0</v>
      </c>
      <c r="AI14" s="9">
        <f t="shared" si="3"/>
        <v>7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389</v>
      </c>
      <c r="B15" s="19">
        <v>8</v>
      </c>
      <c r="C15" s="19">
        <v>3</v>
      </c>
      <c r="D15" s="19">
        <v>3</v>
      </c>
      <c r="E15" s="19">
        <v>0</v>
      </c>
      <c r="F15" s="19">
        <v>0</v>
      </c>
      <c r="G15" s="19">
        <v>0</v>
      </c>
      <c r="H15" s="19">
        <v>0</v>
      </c>
      <c r="I15" s="19">
        <v>1</v>
      </c>
      <c r="J15" s="19">
        <v>1</v>
      </c>
      <c r="K15" s="19">
        <v>0</v>
      </c>
      <c r="L15" s="19">
        <v>0</v>
      </c>
      <c r="M15" s="19">
        <v>0</v>
      </c>
      <c r="N15" s="19">
        <v>1</v>
      </c>
      <c r="O15" s="19">
        <v>0</v>
      </c>
      <c r="P15" s="19">
        <v>0</v>
      </c>
      <c r="Q15" s="9">
        <f t="shared" si="0"/>
        <v>0</v>
      </c>
      <c r="R15" s="9">
        <f t="shared" si="1"/>
        <v>4</v>
      </c>
      <c r="S15" s="9"/>
      <c r="T15" s="19">
        <v>5</v>
      </c>
      <c r="U15" s="19">
        <v>3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2</v>
      </c>
      <c r="AC15" s="19">
        <v>0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0</v>
      </c>
      <c r="AI15" s="9">
        <f t="shared" si="3"/>
        <v>8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390</v>
      </c>
      <c r="B16" s="19">
        <v>9</v>
      </c>
      <c r="C16" s="19">
        <v>5</v>
      </c>
      <c r="D16" s="19">
        <v>3</v>
      </c>
      <c r="E16" s="19">
        <v>5</v>
      </c>
      <c r="F16" s="19">
        <v>1</v>
      </c>
      <c r="G16" s="19">
        <v>0</v>
      </c>
      <c r="H16" s="19">
        <v>0</v>
      </c>
      <c r="I16" s="19">
        <v>1</v>
      </c>
      <c r="J16" s="19">
        <v>0</v>
      </c>
      <c r="K16" s="19">
        <v>1</v>
      </c>
      <c r="L16" s="19">
        <v>0</v>
      </c>
      <c r="M16" s="19">
        <v>1</v>
      </c>
      <c r="N16" s="19">
        <v>0</v>
      </c>
      <c r="O16" s="19">
        <v>1</v>
      </c>
      <c r="P16" s="19">
        <v>0</v>
      </c>
      <c r="Q16" s="9">
        <f t="shared" si="0"/>
        <v>6</v>
      </c>
      <c r="R16" s="9">
        <f t="shared" si="1"/>
        <v>8</v>
      </c>
      <c r="S16" s="9"/>
      <c r="T16" s="19">
        <v>2</v>
      </c>
      <c r="U16" s="19">
        <v>1</v>
      </c>
      <c r="V16" s="19">
        <v>0</v>
      </c>
      <c r="W16" s="19">
        <v>0</v>
      </c>
      <c r="X16" s="19">
        <v>0</v>
      </c>
      <c r="Y16" s="19">
        <v>0</v>
      </c>
      <c r="Z16" s="19">
        <v>1</v>
      </c>
      <c r="AA16" s="19">
        <v>1</v>
      </c>
      <c r="AB16" s="19">
        <v>1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9">
        <f t="shared" si="2"/>
        <v>0</v>
      </c>
      <c r="AI16" s="9">
        <f t="shared" si="3"/>
        <v>3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391</v>
      </c>
      <c r="B17" s="19">
        <v>10</v>
      </c>
      <c r="C17" s="19">
        <v>5</v>
      </c>
      <c r="D17" s="19">
        <v>0</v>
      </c>
      <c r="E17" s="19">
        <v>2</v>
      </c>
      <c r="F17" s="19">
        <v>0</v>
      </c>
      <c r="G17" s="19">
        <v>0</v>
      </c>
      <c r="H17" s="19">
        <v>1</v>
      </c>
      <c r="I17" s="19">
        <v>0</v>
      </c>
      <c r="J17" s="19">
        <v>2</v>
      </c>
      <c r="K17" s="19">
        <v>1</v>
      </c>
      <c r="L17" s="19">
        <v>0</v>
      </c>
      <c r="M17" s="19">
        <v>1</v>
      </c>
      <c r="N17" s="19">
        <v>1</v>
      </c>
      <c r="O17" s="19">
        <v>1</v>
      </c>
      <c r="P17" s="19">
        <v>0</v>
      </c>
      <c r="Q17" s="9">
        <f t="shared" si="0"/>
        <v>5</v>
      </c>
      <c r="R17" s="9">
        <f t="shared" si="1"/>
        <v>9</v>
      </c>
      <c r="S17" s="9"/>
      <c r="T17" s="19">
        <v>3</v>
      </c>
      <c r="U17" s="19">
        <v>1</v>
      </c>
      <c r="V17" s="19">
        <v>1</v>
      </c>
      <c r="W17" s="19">
        <v>0</v>
      </c>
      <c r="X17" s="19">
        <v>0</v>
      </c>
      <c r="Y17" s="19">
        <v>0</v>
      </c>
      <c r="Z17" s="19">
        <v>1</v>
      </c>
      <c r="AA17" s="19">
        <v>2</v>
      </c>
      <c r="AB17" s="19">
        <v>0</v>
      </c>
      <c r="AC17" s="19">
        <v>0</v>
      </c>
      <c r="AD17" s="19">
        <v>1</v>
      </c>
      <c r="AE17" s="19">
        <v>0</v>
      </c>
      <c r="AF17" s="19">
        <v>1</v>
      </c>
      <c r="AG17" s="19">
        <v>0</v>
      </c>
      <c r="AH17" s="9">
        <f t="shared" si="2"/>
        <v>1</v>
      </c>
      <c r="AI17" s="9">
        <f t="shared" si="3"/>
        <v>5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392</v>
      </c>
      <c r="B18" s="19">
        <v>11</v>
      </c>
      <c r="C18" s="19">
        <v>5</v>
      </c>
      <c r="D18" s="19">
        <v>1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1</v>
      </c>
      <c r="K18" s="19">
        <v>1</v>
      </c>
      <c r="L18" s="19">
        <v>1</v>
      </c>
      <c r="M18" s="19">
        <v>0</v>
      </c>
      <c r="N18" s="19">
        <v>0</v>
      </c>
      <c r="O18" s="19">
        <v>1</v>
      </c>
      <c r="P18" s="19">
        <v>0</v>
      </c>
      <c r="Q18" s="9">
        <f t="shared" si="0"/>
        <v>0</v>
      </c>
      <c r="R18" s="9">
        <f t="shared" si="1"/>
        <v>7</v>
      </c>
      <c r="S18" s="9"/>
      <c r="T18" s="19">
        <v>3</v>
      </c>
      <c r="U18" s="19">
        <v>0</v>
      </c>
      <c r="V18" s="19">
        <v>2</v>
      </c>
      <c r="W18" s="19">
        <v>0</v>
      </c>
      <c r="X18" s="19">
        <v>0</v>
      </c>
      <c r="Y18" s="19">
        <v>0</v>
      </c>
      <c r="Z18" s="19">
        <v>1</v>
      </c>
      <c r="AA18" s="19">
        <v>0</v>
      </c>
      <c r="AB18" s="19">
        <v>1</v>
      </c>
      <c r="AC18" s="19">
        <v>0</v>
      </c>
      <c r="AD18" s="19">
        <v>1</v>
      </c>
      <c r="AE18" s="19">
        <v>0</v>
      </c>
      <c r="AF18" s="19">
        <v>1</v>
      </c>
      <c r="AG18" s="19">
        <v>0</v>
      </c>
      <c r="AH18" s="9">
        <f t="shared" si="2"/>
        <v>2</v>
      </c>
      <c r="AI18" s="9">
        <f t="shared" si="3"/>
        <v>6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393</v>
      </c>
      <c r="B19" s="19">
        <v>12</v>
      </c>
      <c r="C19" s="19">
        <v>4</v>
      </c>
      <c r="D19" s="19">
        <v>4</v>
      </c>
      <c r="E19" s="19">
        <v>3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1</v>
      </c>
      <c r="L19" s="19">
        <v>0</v>
      </c>
      <c r="M19" s="19">
        <v>0</v>
      </c>
      <c r="N19" s="19">
        <v>1</v>
      </c>
      <c r="O19" s="19">
        <v>1</v>
      </c>
      <c r="P19" s="19">
        <v>0</v>
      </c>
      <c r="Q19" s="9">
        <f t="shared" si="0"/>
        <v>3</v>
      </c>
      <c r="R19" s="9">
        <f t="shared" si="1"/>
        <v>7</v>
      </c>
      <c r="S19" s="9"/>
      <c r="T19" s="19">
        <v>4</v>
      </c>
      <c r="U19" s="19">
        <v>1</v>
      </c>
      <c r="V19" s="19">
        <v>3</v>
      </c>
      <c r="W19" s="19">
        <v>1</v>
      </c>
      <c r="X19" s="19">
        <v>0</v>
      </c>
      <c r="Y19" s="19">
        <v>0</v>
      </c>
      <c r="Z19" s="19">
        <v>1</v>
      </c>
      <c r="AA19" s="19">
        <v>0</v>
      </c>
      <c r="AB19" s="19">
        <v>1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9">
        <f t="shared" si="2"/>
        <v>4</v>
      </c>
      <c r="AI19" s="9">
        <f t="shared" si="3"/>
        <v>5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394</v>
      </c>
      <c r="B20" s="19">
        <v>13</v>
      </c>
      <c r="C20" s="19">
        <v>5</v>
      </c>
      <c r="D20" s="19">
        <v>2</v>
      </c>
      <c r="E20" s="19">
        <v>1</v>
      </c>
      <c r="F20" s="19">
        <v>0</v>
      </c>
      <c r="G20" s="19">
        <v>0</v>
      </c>
      <c r="H20" s="19">
        <v>1</v>
      </c>
      <c r="I20" s="19">
        <v>0</v>
      </c>
      <c r="J20" s="19">
        <v>1</v>
      </c>
      <c r="K20" s="19">
        <v>1</v>
      </c>
      <c r="L20" s="19">
        <v>1</v>
      </c>
      <c r="M20" s="19">
        <v>1</v>
      </c>
      <c r="N20" s="19">
        <v>0</v>
      </c>
      <c r="O20" s="19">
        <v>0</v>
      </c>
      <c r="P20" s="19">
        <v>0</v>
      </c>
      <c r="Q20" s="9">
        <f t="shared" si="0"/>
        <v>4</v>
      </c>
      <c r="R20" s="9">
        <f t="shared" si="1"/>
        <v>7</v>
      </c>
      <c r="S20" s="9"/>
      <c r="T20" s="19">
        <v>4</v>
      </c>
      <c r="U20" s="19">
        <v>0</v>
      </c>
      <c r="V20" s="19">
        <v>2</v>
      </c>
      <c r="W20" s="19">
        <v>0</v>
      </c>
      <c r="X20" s="19">
        <v>0</v>
      </c>
      <c r="Y20" s="19">
        <v>0</v>
      </c>
      <c r="Z20" s="19">
        <v>0</v>
      </c>
      <c r="AA20" s="19">
        <v>2</v>
      </c>
      <c r="AB20" s="19">
        <v>2</v>
      </c>
      <c r="AC20" s="19">
        <v>0</v>
      </c>
      <c r="AD20" s="19">
        <v>1</v>
      </c>
      <c r="AE20" s="19">
        <v>0</v>
      </c>
      <c r="AF20" s="19">
        <v>1</v>
      </c>
      <c r="AG20" s="19">
        <v>0</v>
      </c>
      <c r="AH20" s="9">
        <f t="shared" si="2"/>
        <v>2</v>
      </c>
      <c r="AI20" s="9">
        <f t="shared" si="3"/>
        <v>8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395</v>
      </c>
      <c r="B21" s="19">
        <v>14</v>
      </c>
      <c r="C21" s="19">
        <v>5</v>
      </c>
      <c r="D21" s="19">
        <v>3</v>
      </c>
      <c r="E21" s="19">
        <v>4</v>
      </c>
      <c r="F21" s="19">
        <v>0</v>
      </c>
      <c r="G21" s="19">
        <v>0</v>
      </c>
      <c r="H21" s="19">
        <v>0</v>
      </c>
      <c r="I21" s="19">
        <v>4</v>
      </c>
      <c r="J21" s="19">
        <v>0</v>
      </c>
      <c r="K21" s="19">
        <v>2</v>
      </c>
      <c r="L21" s="19">
        <v>0</v>
      </c>
      <c r="M21" s="19">
        <v>0</v>
      </c>
      <c r="N21" s="19">
        <v>1</v>
      </c>
      <c r="O21" s="19">
        <v>0</v>
      </c>
      <c r="P21" s="19">
        <v>0</v>
      </c>
      <c r="Q21" s="9">
        <f t="shared" si="0"/>
        <v>4</v>
      </c>
      <c r="R21" s="9">
        <f t="shared" si="1"/>
        <v>8</v>
      </c>
      <c r="S21" s="9"/>
      <c r="T21" s="19">
        <v>4</v>
      </c>
      <c r="U21" s="19">
        <v>4</v>
      </c>
      <c r="V21" s="19">
        <v>3</v>
      </c>
      <c r="W21" s="19">
        <v>0</v>
      </c>
      <c r="X21" s="19">
        <v>0</v>
      </c>
      <c r="Y21" s="19">
        <v>0</v>
      </c>
      <c r="Z21" s="19">
        <v>2</v>
      </c>
      <c r="AA21" s="19">
        <v>0</v>
      </c>
      <c r="AB21" s="19">
        <v>2</v>
      </c>
      <c r="AC21" s="19">
        <v>1</v>
      </c>
      <c r="AD21" s="19">
        <v>1</v>
      </c>
      <c r="AE21" s="19">
        <v>0</v>
      </c>
      <c r="AF21" s="19">
        <v>0</v>
      </c>
      <c r="AG21" s="19">
        <v>0</v>
      </c>
      <c r="AH21" s="9">
        <f t="shared" si="2"/>
        <v>3</v>
      </c>
      <c r="AI21" s="9">
        <f t="shared" si="3"/>
        <v>7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396</v>
      </c>
      <c r="B22" s="19">
        <v>15</v>
      </c>
      <c r="C22" s="19">
        <v>5</v>
      </c>
      <c r="D22" s="19">
        <v>4</v>
      </c>
      <c r="E22" s="19">
        <v>3</v>
      </c>
      <c r="F22" s="19">
        <v>0</v>
      </c>
      <c r="G22" s="19">
        <v>0</v>
      </c>
      <c r="H22" s="19">
        <v>0</v>
      </c>
      <c r="I22" s="19">
        <v>1</v>
      </c>
      <c r="J22" s="19">
        <v>1</v>
      </c>
      <c r="K22" s="19">
        <v>0</v>
      </c>
      <c r="L22" s="19">
        <v>0</v>
      </c>
      <c r="M22" s="19">
        <v>0</v>
      </c>
      <c r="N22" s="19">
        <v>0</v>
      </c>
      <c r="O22" s="19">
        <v>1</v>
      </c>
      <c r="P22" s="19">
        <v>0</v>
      </c>
      <c r="Q22" s="9">
        <f t="shared" si="0"/>
        <v>3</v>
      </c>
      <c r="R22" s="9">
        <f t="shared" si="1"/>
        <v>6</v>
      </c>
      <c r="S22" s="9"/>
      <c r="T22" s="19">
        <v>5</v>
      </c>
      <c r="U22" s="19">
        <v>4</v>
      </c>
      <c r="V22" s="19">
        <v>3</v>
      </c>
      <c r="W22" s="19">
        <v>0</v>
      </c>
      <c r="X22" s="19">
        <v>0</v>
      </c>
      <c r="Y22" s="19">
        <v>0</v>
      </c>
      <c r="Z22" s="19">
        <v>3</v>
      </c>
      <c r="AA22" s="19">
        <v>0</v>
      </c>
      <c r="AB22" s="19">
        <v>1</v>
      </c>
      <c r="AC22" s="19">
        <v>1</v>
      </c>
      <c r="AD22" s="19">
        <v>0</v>
      </c>
      <c r="AE22" s="19">
        <v>1</v>
      </c>
      <c r="AF22" s="19">
        <v>0</v>
      </c>
      <c r="AG22" s="19">
        <v>0</v>
      </c>
      <c r="AH22" s="9">
        <f t="shared" si="2"/>
        <v>3</v>
      </c>
      <c r="AI22" s="9">
        <f t="shared" si="3"/>
        <v>7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397</v>
      </c>
      <c r="B23" s="19">
        <v>16</v>
      </c>
      <c r="C23" s="19">
        <v>3</v>
      </c>
      <c r="D23" s="19">
        <v>2</v>
      </c>
      <c r="E23" s="19">
        <v>3</v>
      </c>
      <c r="F23" s="19">
        <v>0</v>
      </c>
      <c r="G23" s="19">
        <v>0</v>
      </c>
      <c r="H23" s="19">
        <v>0</v>
      </c>
      <c r="I23" s="19">
        <v>4</v>
      </c>
      <c r="J23" s="19">
        <v>1</v>
      </c>
      <c r="K23" s="19">
        <v>1</v>
      </c>
      <c r="L23" s="19">
        <v>0</v>
      </c>
      <c r="M23" s="19">
        <v>1</v>
      </c>
      <c r="N23" s="19">
        <v>0</v>
      </c>
      <c r="O23" s="19">
        <v>0</v>
      </c>
      <c r="P23" s="19">
        <v>0</v>
      </c>
      <c r="Q23" s="9">
        <f t="shared" si="0"/>
        <v>3</v>
      </c>
      <c r="R23" s="9">
        <f t="shared" si="1"/>
        <v>5</v>
      </c>
      <c r="S23" s="9"/>
      <c r="T23" s="19">
        <v>3</v>
      </c>
      <c r="U23" s="19">
        <v>0</v>
      </c>
      <c r="V23" s="19">
        <v>3</v>
      </c>
      <c r="W23" s="19">
        <v>0</v>
      </c>
      <c r="X23" s="19">
        <v>0</v>
      </c>
      <c r="Y23" s="19">
        <v>1</v>
      </c>
      <c r="Z23" s="19">
        <v>3</v>
      </c>
      <c r="AA23" s="19">
        <v>1</v>
      </c>
      <c r="AB23" s="19">
        <v>0</v>
      </c>
      <c r="AC23" s="19">
        <v>0</v>
      </c>
      <c r="AD23" s="19">
        <v>0</v>
      </c>
      <c r="AE23" s="19">
        <v>0</v>
      </c>
      <c r="AF23" s="19">
        <v>1</v>
      </c>
      <c r="AG23" s="19">
        <v>0</v>
      </c>
      <c r="AH23" s="9">
        <f t="shared" si="2"/>
        <v>6</v>
      </c>
      <c r="AI23" s="9">
        <f t="shared" si="3"/>
        <v>4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398</v>
      </c>
      <c r="B24" s="19">
        <v>17</v>
      </c>
      <c r="C24" s="19">
        <v>4</v>
      </c>
      <c r="D24" s="19">
        <v>0</v>
      </c>
      <c r="E24" s="19">
        <v>3</v>
      </c>
      <c r="F24" s="19">
        <v>0</v>
      </c>
      <c r="G24" s="19">
        <v>0</v>
      </c>
      <c r="H24" s="19">
        <v>0</v>
      </c>
      <c r="I24" s="19">
        <v>2</v>
      </c>
      <c r="J24" s="19">
        <v>2</v>
      </c>
      <c r="K24" s="19">
        <v>0</v>
      </c>
      <c r="L24" s="19">
        <v>0</v>
      </c>
      <c r="M24" s="19">
        <v>0</v>
      </c>
      <c r="N24" s="19">
        <v>0</v>
      </c>
      <c r="O24" s="19">
        <v>1</v>
      </c>
      <c r="P24" s="19">
        <v>0</v>
      </c>
      <c r="Q24" s="9">
        <f t="shared" si="0"/>
        <v>3</v>
      </c>
      <c r="R24" s="9">
        <f t="shared" si="1"/>
        <v>5</v>
      </c>
      <c r="S24" s="9"/>
      <c r="T24" s="19">
        <v>4</v>
      </c>
      <c r="U24" s="19">
        <v>0</v>
      </c>
      <c r="V24" s="19">
        <v>1</v>
      </c>
      <c r="W24" s="19">
        <v>0</v>
      </c>
      <c r="X24" s="19">
        <v>0</v>
      </c>
      <c r="Y24" s="19">
        <v>0</v>
      </c>
      <c r="Z24" s="19">
        <v>1</v>
      </c>
      <c r="AA24" s="19">
        <v>0</v>
      </c>
      <c r="AB24" s="19">
        <v>1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9">
        <f t="shared" si="2"/>
        <v>1</v>
      </c>
      <c r="AI24" s="9">
        <f t="shared" si="3"/>
        <v>5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399</v>
      </c>
      <c r="B25" s="19">
        <v>18</v>
      </c>
      <c r="C25" s="19">
        <v>3</v>
      </c>
      <c r="D25" s="19">
        <v>2</v>
      </c>
      <c r="E25" s="19">
        <v>1</v>
      </c>
      <c r="F25" s="19">
        <v>0</v>
      </c>
      <c r="G25" s="19">
        <v>1</v>
      </c>
      <c r="H25" s="19">
        <v>0</v>
      </c>
      <c r="I25" s="19">
        <v>1</v>
      </c>
      <c r="J25" s="19">
        <v>1</v>
      </c>
      <c r="K25" s="19">
        <v>0</v>
      </c>
      <c r="L25" s="19">
        <v>1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3</v>
      </c>
      <c r="R25" s="9">
        <f t="shared" si="1"/>
        <v>6</v>
      </c>
      <c r="S25" s="9"/>
      <c r="T25" s="19">
        <v>2</v>
      </c>
      <c r="U25" s="19">
        <v>1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1</v>
      </c>
      <c r="AB25" s="19">
        <v>0</v>
      </c>
      <c r="AC25" s="19">
        <v>1</v>
      </c>
      <c r="AD25" s="19">
        <v>0</v>
      </c>
      <c r="AE25" s="19">
        <v>0</v>
      </c>
      <c r="AF25" s="19">
        <v>0</v>
      </c>
      <c r="AG25" s="19">
        <v>0</v>
      </c>
      <c r="AH25" s="9">
        <f t="shared" si="2"/>
        <v>0</v>
      </c>
      <c r="AI25" s="9">
        <f t="shared" si="3"/>
        <v>2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400</v>
      </c>
      <c r="B26" s="19">
        <v>19</v>
      </c>
      <c r="C26" s="19">
        <v>3</v>
      </c>
      <c r="D26" s="19">
        <v>2</v>
      </c>
      <c r="E26" s="19">
        <v>2</v>
      </c>
      <c r="F26" s="19">
        <v>0</v>
      </c>
      <c r="G26" s="19">
        <v>0</v>
      </c>
      <c r="H26" s="19">
        <v>0</v>
      </c>
      <c r="I26" s="19">
        <v>1</v>
      </c>
      <c r="J26" s="19">
        <v>0</v>
      </c>
      <c r="K26" s="19">
        <v>2</v>
      </c>
      <c r="L26" s="19">
        <v>0</v>
      </c>
      <c r="M26" s="19">
        <v>0</v>
      </c>
      <c r="N26" s="19">
        <v>1</v>
      </c>
      <c r="O26" s="19">
        <v>0</v>
      </c>
      <c r="P26" s="19">
        <v>0</v>
      </c>
      <c r="Q26" s="9">
        <f t="shared" si="0"/>
        <v>2</v>
      </c>
      <c r="R26" s="9">
        <f t="shared" si="1"/>
        <v>6</v>
      </c>
      <c r="S26" s="9"/>
      <c r="T26" s="19">
        <v>3</v>
      </c>
      <c r="U26" s="19">
        <v>2</v>
      </c>
      <c r="V26" s="19">
        <v>2</v>
      </c>
      <c r="W26" s="19">
        <v>0</v>
      </c>
      <c r="X26" s="19">
        <v>0</v>
      </c>
      <c r="Y26" s="19">
        <v>0</v>
      </c>
      <c r="Z26" s="19">
        <v>1</v>
      </c>
      <c r="AA26" s="19">
        <v>1</v>
      </c>
      <c r="AB26" s="19">
        <v>0</v>
      </c>
      <c r="AC26" s="19">
        <v>0</v>
      </c>
      <c r="AD26" s="19">
        <v>0</v>
      </c>
      <c r="AE26" s="19">
        <v>0</v>
      </c>
      <c r="AF26" s="19">
        <v>1</v>
      </c>
      <c r="AG26" s="19">
        <v>0</v>
      </c>
      <c r="AH26" s="9">
        <f t="shared" si="2"/>
        <v>2</v>
      </c>
      <c r="AI26" s="9">
        <f t="shared" si="3"/>
        <v>4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401</v>
      </c>
      <c r="B27" s="19">
        <v>20</v>
      </c>
      <c r="C27" s="19">
        <v>5</v>
      </c>
      <c r="D27" s="19">
        <v>1</v>
      </c>
      <c r="E27" s="19">
        <v>3</v>
      </c>
      <c r="F27" s="19">
        <v>0</v>
      </c>
      <c r="G27" s="19">
        <v>0</v>
      </c>
      <c r="H27" s="19">
        <v>0</v>
      </c>
      <c r="I27" s="19">
        <v>3</v>
      </c>
      <c r="J27" s="19">
        <v>0</v>
      </c>
      <c r="K27" s="19">
        <v>0</v>
      </c>
      <c r="L27" s="19">
        <v>0</v>
      </c>
      <c r="M27" s="19">
        <v>1</v>
      </c>
      <c r="N27" s="19">
        <v>1</v>
      </c>
      <c r="O27" s="19">
        <v>0</v>
      </c>
      <c r="P27" s="19">
        <v>0</v>
      </c>
      <c r="Q27" s="9">
        <f t="shared" si="0"/>
        <v>3</v>
      </c>
      <c r="R27" s="9">
        <f t="shared" si="1"/>
        <v>7</v>
      </c>
      <c r="S27" s="9"/>
      <c r="T27" s="19">
        <v>4</v>
      </c>
      <c r="U27" s="19">
        <v>0</v>
      </c>
      <c r="V27" s="19">
        <v>2</v>
      </c>
      <c r="W27" s="19">
        <v>0</v>
      </c>
      <c r="X27" s="19">
        <v>0</v>
      </c>
      <c r="Y27" s="19">
        <v>0</v>
      </c>
      <c r="Z27" s="19">
        <v>3</v>
      </c>
      <c r="AA27" s="19">
        <v>0</v>
      </c>
      <c r="AB27" s="19">
        <v>2</v>
      </c>
      <c r="AC27" s="19">
        <v>1</v>
      </c>
      <c r="AD27" s="19">
        <v>1</v>
      </c>
      <c r="AE27" s="19">
        <v>1</v>
      </c>
      <c r="AF27" s="19">
        <v>0</v>
      </c>
      <c r="AG27" s="19">
        <v>0</v>
      </c>
      <c r="AH27" s="9">
        <f t="shared" si="2"/>
        <v>2</v>
      </c>
      <c r="AI27" s="9">
        <f t="shared" si="3"/>
        <v>8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402</v>
      </c>
      <c r="B28" s="19">
        <v>21</v>
      </c>
      <c r="C28" s="19">
        <v>3</v>
      </c>
      <c r="D28" s="19">
        <v>0</v>
      </c>
      <c r="E28" s="19">
        <v>3</v>
      </c>
      <c r="F28" s="19">
        <v>0</v>
      </c>
      <c r="G28" s="19">
        <v>0</v>
      </c>
      <c r="H28" s="19">
        <v>0</v>
      </c>
      <c r="I28" s="19">
        <v>4</v>
      </c>
      <c r="J28" s="19">
        <v>1</v>
      </c>
      <c r="K28" s="19">
        <v>2</v>
      </c>
      <c r="L28" s="19">
        <v>0</v>
      </c>
      <c r="M28" s="19">
        <v>1</v>
      </c>
      <c r="N28" s="19">
        <v>1</v>
      </c>
      <c r="O28" s="19">
        <v>0</v>
      </c>
      <c r="P28" s="19">
        <v>0</v>
      </c>
      <c r="Q28" s="9">
        <f t="shared" si="0"/>
        <v>3</v>
      </c>
      <c r="R28" s="9">
        <f t="shared" si="1"/>
        <v>7</v>
      </c>
      <c r="S28" s="9"/>
      <c r="T28" s="19">
        <v>3</v>
      </c>
      <c r="U28" s="19">
        <v>2</v>
      </c>
      <c r="V28" s="19">
        <v>2</v>
      </c>
      <c r="W28" s="19">
        <v>0</v>
      </c>
      <c r="X28" s="19">
        <v>0</v>
      </c>
      <c r="Y28" s="19">
        <v>0</v>
      </c>
      <c r="Z28" s="19">
        <v>3</v>
      </c>
      <c r="AA28" s="19">
        <v>0</v>
      </c>
      <c r="AB28" s="19">
        <v>0</v>
      </c>
      <c r="AC28" s="19">
        <v>0</v>
      </c>
      <c r="AD28" s="19">
        <v>0</v>
      </c>
      <c r="AE28" s="19">
        <v>1</v>
      </c>
      <c r="AF28" s="19">
        <v>1</v>
      </c>
      <c r="AG28" s="19">
        <v>0</v>
      </c>
      <c r="AH28" s="9">
        <f t="shared" si="2"/>
        <v>2</v>
      </c>
      <c r="AI28" s="9">
        <f t="shared" si="3"/>
        <v>5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403</v>
      </c>
      <c r="B29" s="19">
        <v>22</v>
      </c>
      <c r="C29" s="19">
        <v>5</v>
      </c>
      <c r="D29" s="19">
        <v>1</v>
      </c>
      <c r="E29" s="19">
        <v>4</v>
      </c>
      <c r="F29" s="19">
        <v>0</v>
      </c>
      <c r="G29" s="19">
        <v>0</v>
      </c>
      <c r="H29" s="19">
        <v>0</v>
      </c>
      <c r="I29" s="19">
        <v>2</v>
      </c>
      <c r="J29" s="19">
        <v>0</v>
      </c>
      <c r="K29" s="19">
        <v>2</v>
      </c>
      <c r="L29" s="19">
        <v>1</v>
      </c>
      <c r="M29" s="19">
        <v>0</v>
      </c>
      <c r="N29" s="19">
        <v>0</v>
      </c>
      <c r="O29" s="19">
        <v>0</v>
      </c>
      <c r="P29" s="19">
        <v>0</v>
      </c>
      <c r="Q29" s="9">
        <f t="shared" si="0"/>
        <v>4</v>
      </c>
      <c r="R29" s="9">
        <f t="shared" si="1"/>
        <v>7</v>
      </c>
      <c r="S29" s="9"/>
      <c r="T29" s="19">
        <v>3</v>
      </c>
      <c r="U29" s="19">
        <v>0</v>
      </c>
      <c r="V29" s="19">
        <v>1</v>
      </c>
      <c r="W29" s="19">
        <v>0</v>
      </c>
      <c r="X29" s="19">
        <v>0</v>
      </c>
      <c r="Y29" s="19">
        <v>0</v>
      </c>
      <c r="Z29" s="19">
        <v>0</v>
      </c>
      <c r="AA29" s="19">
        <v>1</v>
      </c>
      <c r="AB29" s="19">
        <v>1</v>
      </c>
      <c r="AC29" s="19">
        <v>0</v>
      </c>
      <c r="AD29" s="19">
        <v>1</v>
      </c>
      <c r="AE29" s="19">
        <v>1</v>
      </c>
      <c r="AF29" s="19">
        <v>1</v>
      </c>
      <c r="AG29" s="19">
        <v>0</v>
      </c>
      <c r="AH29" s="9">
        <f t="shared" si="2"/>
        <v>1</v>
      </c>
      <c r="AI29" s="9">
        <f t="shared" si="3"/>
        <v>7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404</v>
      </c>
      <c r="B30" s="19">
        <v>23</v>
      </c>
      <c r="C30" s="19">
        <v>4</v>
      </c>
      <c r="D30" s="19">
        <v>3</v>
      </c>
      <c r="E30" s="19">
        <v>2</v>
      </c>
      <c r="F30" s="19">
        <v>0</v>
      </c>
      <c r="G30" s="19">
        <v>0</v>
      </c>
      <c r="H30" s="19">
        <v>0</v>
      </c>
      <c r="I30" s="19">
        <v>2</v>
      </c>
      <c r="J30" s="19">
        <v>1</v>
      </c>
      <c r="K30" s="19">
        <v>1</v>
      </c>
      <c r="L30" s="19">
        <v>0</v>
      </c>
      <c r="M30" s="19">
        <v>0</v>
      </c>
      <c r="N30" s="19">
        <v>0</v>
      </c>
      <c r="O30" s="19">
        <v>1</v>
      </c>
      <c r="P30" s="19">
        <v>0</v>
      </c>
      <c r="Q30" s="9">
        <f t="shared" si="0"/>
        <v>2</v>
      </c>
      <c r="R30" s="9">
        <f t="shared" si="1"/>
        <v>6</v>
      </c>
      <c r="S30" s="9"/>
      <c r="T30" s="19">
        <v>4</v>
      </c>
      <c r="U30" s="19">
        <v>4</v>
      </c>
      <c r="V30" s="19">
        <v>2</v>
      </c>
      <c r="W30" s="19">
        <v>0</v>
      </c>
      <c r="X30" s="19">
        <v>0</v>
      </c>
      <c r="Y30" s="19">
        <v>0</v>
      </c>
      <c r="Z30" s="19">
        <v>2</v>
      </c>
      <c r="AA30" s="19">
        <v>1</v>
      </c>
      <c r="AB30" s="19">
        <v>2</v>
      </c>
      <c r="AC30" s="19">
        <v>1</v>
      </c>
      <c r="AD30" s="19">
        <v>0</v>
      </c>
      <c r="AE30" s="19">
        <v>1</v>
      </c>
      <c r="AF30" s="19">
        <v>1</v>
      </c>
      <c r="AG30" s="19">
        <v>0</v>
      </c>
      <c r="AH30" s="9">
        <f t="shared" si="2"/>
        <v>2</v>
      </c>
      <c r="AI30" s="9">
        <f t="shared" si="3"/>
        <v>8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405</v>
      </c>
      <c r="B31" s="19">
        <v>24</v>
      </c>
      <c r="C31" s="19">
        <v>2</v>
      </c>
      <c r="D31" s="19">
        <v>1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1</v>
      </c>
      <c r="K31" s="19">
        <v>0</v>
      </c>
      <c r="L31" s="19">
        <v>1</v>
      </c>
      <c r="M31" s="19">
        <v>0</v>
      </c>
      <c r="N31" s="19">
        <v>0</v>
      </c>
      <c r="O31" s="19">
        <v>0</v>
      </c>
      <c r="P31" s="19">
        <v>0</v>
      </c>
      <c r="Q31" s="9">
        <f t="shared" si="0"/>
        <v>0</v>
      </c>
      <c r="R31" s="9">
        <f t="shared" si="1"/>
        <v>2</v>
      </c>
      <c r="S31" s="9"/>
      <c r="T31" s="19">
        <v>3</v>
      </c>
      <c r="U31" s="19">
        <v>1</v>
      </c>
      <c r="V31" s="19">
        <v>2</v>
      </c>
      <c r="W31" s="19">
        <v>0</v>
      </c>
      <c r="X31" s="19">
        <v>0</v>
      </c>
      <c r="Y31" s="19">
        <v>0</v>
      </c>
      <c r="Z31" s="19">
        <v>0</v>
      </c>
      <c r="AA31" s="19">
        <v>2</v>
      </c>
      <c r="AB31" s="19">
        <v>0</v>
      </c>
      <c r="AC31" s="19">
        <v>1</v>
      </c>
      <c r="AD31" s="19">
        <v>1</v>
      </c>
      <c r="AE31" s="19">
        <v>0</v>
      </c>
      <c r="AF31" s="19">
        <v>1</v>
      </c>
      <c r="AG31" s="19">
        <v>0</v>
      </c>
      <c r="AH31" s="9">
        <f t="shared" si="2"/>
        <v>2</v>
      </c>
      <c r="AI31" s="9">
        <f t="shared" si="3"/>
        <v>5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406</v>
      </c>
      <c r="B32" s="19">
        <v>25</v>
      </c>
      <c r="C32" s="19">
        <v>3</v>
      </c>
      <c r="D32" s="19">
        <v>3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1</v>
      </c>
      <c r="L32" s="19">
        <v>0</v>
      </c>
      <c r="M32" s="19">
        <v>1</v>
      </c>
      <c r="N32" s="19">
        <v>0</v>
      </c>
      <c r="O32" s="19">
        <v>0</v>
      </c>
      <c r="P32" s="19">
        <v>0</v>
      </c>
      <c r="Q32" s="9">
        <f t="shared" si="0"/>
        <v>0</v>
      </c>
      <c r="R32" s="9">
        <f t="shared" si="1"/>
        <v>5</v>
      </c>
      <c r="S32" s="9"/>
      <c r="T32" s="19">
        <v>3</v>
      </c>
      <c r="U32" s="19">
        <v>0</v>
      </c>
      <c r="V32" s="19">
        <v>1</v>
      </c>
      <c r="W32" s="19">
        <v>0</v>
      </c>
      <c r="X32" s="19">
        <v>0</v>
      </c>
      <c r="Y32" s="19">
        <v>0</v>
      </c>
      <c r="Z32" s="19">
        <v>2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9">
        <f t="shared" si="2"/>
        <v>1</v>
      </c>
      <c r="AI32" s="9">
        <f t="shared" si="3"/>
        <v>3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97</v>
      </c>
      <c r="D33" s="10">
        <f t="shared" si="4"/>
        <v>50</v>
      </c>
      <c r="E33" s="10">
        <f t="shared" si="4"/>
        <v>48</v>
      </c>
      <c r="F33" s="10">
        <f t="shared" si="4"/>
        <v>1</v>
      </c>
      <c r="G33" s="10">
        <f t="shared" si="4"/>
        <v>1</v>
      </c>
      <c r="H33" s="10">
        <f t="shared" si="4"/>
        <v>2</v>
      </c>
      <c r="I33" s="10">
        <f t="shared" si="4"/>
        <v>33</v>
      </c>
      <c r="J33" s="10">
        <f t="shared" si="4"/>
        <v>20</v>
      </c>
      <c r="K33" s="10">
        <f t="shared" si="4"/>
        <v>22</v>
      </c>
      <c r="L33" s="10">
        <f t="shared" si="4"/>
        <v>7</v>
      </c>
      <c r="M33" s="10">
        <f t="shared" si="4"/>
        <v>12</v>
      </c>
      <c r="N33" s="10">
        <f t="shared" si="4"/>
        <v>10</v>
      </c>
      <c r="O33" s="10">
        <f t="shared" si="4"/>
        <v>12</v>
      </c>
      <c r="P33" s="10">
        <f t="shared" si="4"/>
        <v>0</v>
      </c>
      <c r="Q33" s="10">
        <f t="shared" si="4"/>
        <v>57</v>
      </c>
      <c r="R33" s="10">
        <f t="shared" si="4"/>
        <v>153</v>
      </c>
      <c r="S33" s="10"/>
      <c r="T33" s="10">
        <f t="shared" ref="T33:AI33" si="5">SUM(T8:T32)</f>
        <v>87</v>
      </c>
      <c r="U33" s="10">
        <f t="shared" si="5"/>
        <v>33</v>
      </c>
      <c r="V33" s="10">
        <f t="shared" si="5"/>
        <v>39</v>
      </c>
      <c r="W33" s="10">
        <f t="shared" si="5"/>
        <v>2</v>
      </c>
      <c r="X33" s="10">
        <f t="shared" si="5"/>
        <v>0</v>
      </c>
      <c r="Y33" s="10">
        <f t="shared" si="5"/>
        <v>2</v>
      </c>
      <c r="Z33" s="10">
        <f t="shared" si="5"/>
        <v>29</v>
      </c>
      <c r="AA33" s="10">
        <f t="shared" si="5"/>
        <v>18</v>
      </c>
      <c r="AB33" s="10">
        <f t="shared" si="5"/>
        <v>24</v>
      </c>
      <c r="AC33" s="10">
        <f t="shared" si="5"/>
        <v>11</v>
      </c>
      <c r="AD33" s="10">
        <f t="shared" si="5"/>
        <v>11</v>
      </c>
      <c r="AE33" s="10">
        <f t="shared" si="5"/>
        <v>10</v>
      </c>
      <c r="AF33" s="10">
        <f t="shared" si="5"/>
        <v>12</v>
      </c>
      <c r="AG33" s="10">
        <f t="shared" si="5"/>
        <v>0</v>
      </c>
      <c r="AH33" s="10">
        <f t="shared" si="5"/>
        <v>47</v>
      </c>
      <c r="AI33" s="10">
        <f t="shared" si="5"/>
        <v>144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Hector Gonzalez</v>
      </c>
      <c r="B37" s="9">
        <f t="shared" si="19"/>
        <v>1</v>
      </c>
      <c r="C37" s="9">
        <f t="shared" ref="C37:C61" si="20">C8+T8+AK8+BB8+BS8+CJ8+DA8+DR8+EI8+EZ8+FQ8+GH8+GY8+HP8+IG8</f>
        <v>7</v>
      </c>
      <c r="D37" s="9">
        <f t="shared" ref="D37:D61" si="21">D8+U8+AL8+BC8+BT8+CK8+DB8+DS8+EJ8+FA8+FR8+GI8+GZ8+HQ8+IH8</f>
        <v>3</v>
      </c>
      <c r="E37" s="9">
        <f t="shared" ref="E37:E61" si="22">E8+V8+AM8+BD8+BU8+CL8+DC8+DT8+EK8+FB8+FS8+GJ8+HA8+HR8+II8</f>
        <v>5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1</v>
      </c>
      <c r="I37" s="9">
        <f t="shared" ref="I37:I61" si="26">I8+Z8+AQ8+BH8+BY8+CP8+DG8+DX8+EO8+FF8+FW8+GN8+HE8+HV8+IM8</f>
        <v>3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2</v>
      </c>
      <c r="N37" s="9">
        <f t="shared" ref="N37:N61" si="31">N8+AE8+AV8+BM8+CD8+CU8+DL8+EC8+ET8+FK8+GB8+GS8+HJ8+IA8+IR8</f>
        <v>2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8</v>
      </c>
      <c r="R37" s="9">
        <f t="shared" ref="R37:R61" si="35">R8+AI8+AZ8+BQ8+CH8+CY8+DP8+EG8+EX8+FO8+GF8+GW8+HN8+IE8+IV8</f>
        <v>13</v>
      </c>
      <c r="S37" s="9"/>
      <c r="T37" s="11">
        <f t="shared" ref="T37:T62" si="36">IFERROR(E37/C37,0)</f>
        <v>0.7142857142857143</v>
      </c>
      <c r="U37" s="11">
        <f t="shared" ref="U37:U62" si="37">IFERROR(Q37/C37,0)</f>
        <v>1.1428571428571428</v>
      </c>
    </row>
    <row r="38" spans="1:256" x14ac:dyDescent="0.3">
      <c r="A38" s="9" t="str">
        <f t="shared" si="19"/>
        <v>Hector Perez</v>
      </c>
      <c r="B38" s="9">
        <f t="shared" si="19"/>
        <v>2</v>
      </c>
      <c r="C38" s="9">
        <f t="shared" si="20"/>
        <v>7</v>
      </c>
      <c r="D38" s="9">
        <f t="shared" si="21"/>
        <v>5</v>
      </c>
      <c r="E38" s="9">
        <f t="shared" si="22"/>
        <v>0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1</v>
      </c>
      <c r="J38" s="9">
        <f t="shared" si="27"/>
        <v>0</v>
      </c>
      <c r="K38" s="9">
        <f t="shared" si="28"/>
        <v>2</v>
      </c>
      <c r="L38" s="9">
        <f t="shared" si="29"/>
        <v>0</v>
      </c>
      <c r="M38" s="9">
        <f t="shared" si="30"/>
        <v>1</v>
      </c>
      <c r="N38" s="9">
        <f t="shared" si="31"/>
        <v>0</v>
      </c>
      <c r="O38" s="9">
        <f t="shared" si="32"/>
        <v>2</v>
      </c>
      <c r="P38" s="9">
        <f t="shared" si="33"/>
        <v>0</v>
      </c>
      <c r="Q38" s="9">
        <f t="shared" si="34"/>
        <v>0</v>
      </c>
      <c r="R38" s="9">
        <f t="shared" si="35"/>
        <v>12</v>
      </c>
      <c r="S38" s="9"/>
      <c r="T38" s="11">
        <f t="shared" si="36"/>
        <v>0</v>
      </c>
      <c r="U38" s="11">
        <f t="shared" si="37"/>
        <v>0</v>
      </c>
    </row>
    <row r="39" spans="1:256" x14ac:dyDescent="0.3">
      <c r="A39" s="9" t="str">
        <f t="shared" si="19"/>
        <v>Hector Sanchez</v>
      </c>
      <c r="B39" s="9">
        <f t="shared" si="19"/>
        <v>3</v>
      </c>
      <c r="C39" s="9">
        <f t="shared" si="20"/>
        <v>6</v>
      </c>
      <c r="D39" s="9">
        <f t="shared" si="21"/>
        <v>4</v>
      </c>
      <c r="E39" s="9">
        <f t="shared" si="22"/>
        <v>1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1</v>
      </c>
      <c r="J39" s="9">
        <f t="shared" si="27"/>
        <v>3</v>
      </c>
      <c r="K39" s="9">
        <f t="shared" si="28"/>
        <v>2</v>
      </c>
      <c r="L39" s="9">
        <f t="shared" si="29"/>
        <v>1</v>
      </c>
      <c r="M39" s="9">
        <f t="shared" si="30"/>
        <v>2</v>
      </c>
      <c r="N39" s="9">
        <f t="shared" si="31"/>
        <v>1</v>
      </c>
      <c r="O39" s="9">
        <f t="shared" si="32"/>
        <v>2</v>
      </c>
      <c r="P39" s="9">
        <f t="shared" si="33"/>
        <v>0</v>
      </c>
      <c r="Q39" s="9">
        <f t="shared" si="34"/>
        <v>1</v>
      </c>
      <c r="R39" s="9">
        <f t="shared" si="35"/>
        <v>13</v>
      </c>
      <c r="S39" s="9"/>
      <c r="T39" s="11">
        <f t="shared" si="36"/>
        <v>0.16666666666666666</v>
      </c>
      <c r="U39" s="11">
        <f t="shared" si="37"/>
        <v>0.16666666666666666</v>
      </c>
    </row>
    <row r="40" spans="1:256" x14ac:dyDescent="0.3">
      <c r="A40" s="9" t="str">
        <f t="shared" si="19"/>
        <v>Hector Ramirez</v>
      </c>
      <c r="B40" s="9">
        <f t="shared" si="19"/>
        <v>4</v>
      </c>
      <c r="C40" s="9">
        <f t="shared" si="20"/>
        <v>8</v>
      </c>
      <c r="D40" s="9">
        <f t="shared" si="21"/>
        <v>4</v>
      </c>
      <c r="E40" s="9">
        <f t="shared" si="22"/>
        <v>3</v>
      </c>
      <c r="F40" s="9">
        <f t="shared" si="23"/>
        <v>1</v>
      </c>
      <c r="G40" s="9">
        <f t="shared" si="24"/>
        <v>0</v>
      </c>
      <c r="H40" s="9">
        <f t="shared" si="25"/>
        <v>0</v>
      </c>
      <c r="I40" s="9">
        <f t="shared" si="26"/>
        <v>2</v>
      </c>
      <c r="J40" s="9">
        <f t="shared" si="27"/>
        <v>0</v>
      </c>
      <c r="K40" s="9">
        <f t="shared" si="28"/>
        <v>1</v>
      </c>
      <c r="L40" s="9">
        <f t="shared" si="29"/>
        <v>1</v>
      </c>
      <c r="M40" s="9">
        <f t="shared" si="30"/>
        <v>1</v>
      </c>
      <c r="N40" s="9">
        <f t="shared" si="31"/>
        <v>1</v>
      </c>
      <c r="O40" s="9">
        <f t="shared" si="32"/>
        <v>0</v>
      </c>
      <c r="P40" s="9">
        <f t="shared" si="33"/>
        <v>0</v>
      </c>
      <c r="Q40" s="9">
        <f t="shared" si="34"/>
        <v>4</v>
      </c>
      <c r="R40" s="9">
        <f t="shared" si="35"/>
        <v>11</v>
      </c>
      <c r="S40" s="9"/>
      <c r="T40" s="11">
        <f t="shared" si="36"/>
        <v>0.375</v>
      </c>
      <c r="U40" s="11">
        <f t="shared" si="37"/>
        <v>0.5</v>
      </c>
    </row>
    <row r="41" spans="1:256" x14ac:dyDescent="0.3">
      <c r="A41" s="9" t="str">
        <f t="shared" si="19"/>
        <v>Hector Torres</v>
      </c>
      <c r="B41" s="9">
        <f t="shared" si="19"/>
        <v>5</v>
      </c>
      <c r="C41" s="9">
        <f t="shared" si="20"/>
        <v>10</v>
      </c>
      <c r="D41" s="9">
        <f t="shared" si="21"/>
        <v>2</v>
      </c>
      <c r="E41" s="9">
        <f t="shared" si="22"/>
        <v>6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3</v>
      </c>
      <c r="J41" s="9">
        <f t="shared" si="27"/>
        <v>3</v>
      </c>
      <c r="K41" s="9">
        <f t="shared" si="28"/>
        <v>4</v>
      </c>
      <c r="L41" s="9">
        <f t="shared" si="29"/>
        <v>2</v>
      </c>
      <c r="M41" s="9">
        <f t="shared" si="30"/>
        <v>2</v>
      </c>
      <c r="N41" s="9">
        <f t="shared" si="31"/>
        <v>2</v>
      </c>
      <c r="O41" s="9">
        <f t="shared" si="32"/>
        <v>0</v>
      </c>
      <c r="P41" s="9">
        <f t="shared" si="33"/>
        <v>0</v>
      </c>
      <c r="Q41" s="9">
        <f t="shared" si="34"/>
        <v>6</v>
      </c>
      <c r="R41" s="9">
        <f t="shared" si="35"/>
        <v>18</v>
      </c>
      <c r="S41" s="9"/>
      <c r="T41" s="11">
        <f t="shared" si="36"/>
        <v>0.6</v>
      </c>
      <c r="U41" s="11">
        <f t="shared" si="37"/>
        <v>0.6</v>
      </c>
    </row>
    <row r="42" spans="1:256" x14ac:dyDescent="0.3">
      <c r="A42" s="9" t="str">
        <f t="shared" si="19"/>
        <v>Hector Flores</v>
      </c>
      <c r="B42" s="9">
        <f t="shared" si="19"/>
        <v>6</v>
      </c>
      <c r="C42" s="9">
        <f t="shared" si="20"/>
        <v>6</v>
      </c>
      <c r="D42" s="9">
        <f t="shared" si="21"/>
        <v>4</v>
      </c>
      <c r="E42" s="9">
        <f t="shared" si="22"/>
        <v>2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1</v>
      </c>
      <c r="J42" s="9">
        <f t="shared" si="27"/>
        <v>3</v>
      </c>
      <c r="K42" s="9">
        <f t="shared" si="28"/>
        <v>2</v>
      </c>
      <c r="L42" s="9">
        <f t="shared" si="29"/>
        <v>2</v>
      </c>
      <c r="M42" s="9">
        <f t="shared" si="30"/>
        <v>0</v>
      </c>
      <c r="N42" s="9">
        <f t="shared" si="31"/>
        <v>0</v>
      </c>
      <c r="O42" s="9">
        <f t="shared" si="32"/>
        <v>1</v>
      </c>
      <c r="P42" s="9">
        <f t="shared" si="33"/>
        <v>0</v>
      </c>
      <c r="Q42" s="9">
        <f t="shared" si="34"/>
        <v>2</v>
      </c>
      <c r="R42" s="9">
        <f t="shared" si="35"/>
        <v>9</v>
      </c>
      <c r="S42" s="9"/>
      <c r="T42" s="11">
        <f t="shared" si="36"/>
        <v>0.33333333333333331</v>
      </c>
      <c r="U42" s="11">
        <f t="shared" si="37"/>
        <v>0.33333333333333331</v>
      </c>
    </row>
    <row r="43" spans="1:256" x14ac:dyDescent="0.3">
      <c r="A43" s="9" t="str">
        <f t="shared" si="19"/>
        <v>Hector Rivera</v>
      </c>
      <c r="B43" s="9">
        <f t="shared" si="19"/>
        <v>7</v>
      </c>
      <c r="C43" s="9">
        <f t="shared" si="20"/>
        <v>6</v>
      </c>
      <c r="D43" s="9">
        <f t="shared" si="21"/>
        <v>2</v>
      </c>
      <c r="E43" s="9">
        <f t="shared" si="22"/>
        <v>1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1</v>
      </c>
      <c r="J43" s="9">
        <f t="shared" si="27"/>
        <v>1</v>
      </c>
      <c r="K43" s="9">
        <f t="shared" si="28"/>
        <v>2</v>
      </c>
      <c r="L43" s="9">
        <f t="shared" si="29"/>
        <v>0</v>
      </c>
      <c r="M43" s="9">
        <f t="shared" si="30"/>
        <v>0</v>
      </c>
      <c r="N43" s="9">
        <f t="shared" si="31"/>
        <v>0</v>
      </c>
      <c r="O43" s="9">
        <f t="shared" si="32"/>
        <v>1</v>
      </c>
      <c r="P43" s="9">
        <f t="shared" si="33"/>
        <v>0</v>
      </c>
      <c r="Q43" s="9">
        <f t="shared" si="34"/>
        <v>1</v>
      </c>
      <c r="R43" s="9">
        <f t="shared" si="35"/>
        <v>9</v>
      </c>
      <c r="S43" s="9"/>
      <c r="T43" s="11">
        <f t="shared" si="36"/>
        <v>0.16666666666666666</v>
      </c>
      <c r="U43" s="11">
        <f t="shared" si="37"/>
        <v>0.16666666666666666</v>
      </c>
    </row>
    <row r="44" spans="1:256" x14ac:dyDescent="0.3">
      <c r="A44" s="9" t="str">
        <f t="shared" si="19"/>
        <v>Hector Gomez</v>
      </c>
      <c r="B44" s="9">
        <f t="shared" si="19"/>
        <v>8</v>
      </c>
      <c r="C44" s="9">
        <f t="shared" si="20"/>
        <v>8</v>
      </c>
      <c r="D44" s="9">
        <f t="shared" si="21"/>
        <v>6</v>
      </c>
      <c r="E44" s="9">
        <f t="shared" si="22"/>
        <v>0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1</v>
      </c>
      <c r="J44" s="9">
        <f t="shared" si="27"/>
        <v>1</v>
      </c>
      <c r="K44" s="9">
        <f t="shared" si="28"/>
        <v>2</v>
      </c>
      <c r="L44" s="9">
        <f t="shared" si="29"/>
        <v>0</v>
      </c>
      <c r="M44" s="9">
        <f t="shared" si="30"/>
        <v>0</v>
      </c>
      <c r="N44" s="9">
        <f t="shared" si="31"/>
        <v>2</v>
      </c>
      <c r="O44" s="9">
        <f t="shared" si="32"/>
        <v>0</v>
      </c>
      <c r="P44" s="9">
        <f t="shared" si="33"/>
        <v>0</v>
      </c>
      <c r="Q44" s="9">
        <f t="shared" si="34"/>
        <v>0</v>
      </c>
      <c r="R44" s="9">
        <f t="shared" si="35"/>
        <v>12</v>
      </c>
      <c r="S44" s="9"/>
      <c r="T44" s="11">
        <f t="shared" si="36"/>
        <v>0</v>
      </c>
      <c r="U44" s="11">
        <f t="shared" si="37"/>
        <v>0</v>
      </c>
    </row>
    <row r="45" spans="1:256" x14ac:dyDescent="0.3">
      <c r="A45" s="9" t="str">
        <f t="shared" si="19"/>
        <v>Hector Diaz</v>
      </c>
      <c r="B45" s="9">
        <f t="shared" si="19"/>
        <v>9</v>
      </c>
      <c r="C45" s="9">
        <f t="shared" si="20"/>
        <v>7</v>
      </c>
      <c r="D45" s="9">
        <f t="shared" si="21"/>
        <v>4</v>
      </c>
      <c r="E45" s="9">
        <f t="shared" si="22"/>
        <v>5</v>
      </c>
      <c r="F45" s="9">
        <f t="shared" si="23"/>
        <v>1</v>
      </c>
      <c r="G45" s="9">
        <f t="shared" si="24"/>
        <v>0</v>
      </c>
      <c r="H45" s="9">
        <f t="shared" si="25"/>
        <v>0</v>
      </c>
      <c r="I45" s="9">
        <f t="shared" si="26"/>
        <v>2</v>
      </c>
      <c r="J45" s="9">
        <f t="shared" si="27"/>
        <v>1</v>
      </c>
      <c r="K45" s="9">
        <f t="shared" si="28"/>
        <v>2</v>
      </c>
      <c r="L45" s="9">
        <f t="shared" si="29"/>
        <v>0</v>
      </c>
      <c r="M45" s="9">
        <f t="shared" si="30"/>
        <v>1</v>
      </c>
      <c r="N45" s="9">
        <f t="shared" si="31"/>
        <v>0</v>
      </c>
      <c r="O45" s="9">
        <f t="shared" si="32"/>
        <v>1</v>
      </c>
      <c r="P45" s="9">
        <f t="shared" si="33"/>
        <v>0</v>
      </c>
      <c r="Q45" s="9">
        <f t="shared" si="34"/>
        <v>6</v>
      </c>
      <c r="R45" s="9">
        <f t="shared" si="35"/>
        <v>11</v>
      </c>
      <c r="S45" s="9"/>
      <c r="T45" s="11">
        <f t="shared" si="36"/>
        <v>0.7142857142857143</v>
      </c>
      <c r="U45" s="11">
        <f t="shared" si="37"/>
        <v>0.8571428571428571</v>
      </c>
    </row>
    <row r="46" spans="1:256" x14ac:dyDescent="0.3">
      <c r="A46" s="9" t="str">
        <f t="shared" si="19"/>
        <v>Hector Reyes</v>
      </c>
      <c r="B46" s="9">
        <f t="shared" si="19"/>
        <v>10</v>
      </c>
      <c r="C46" s="9">
        <f t="shared" si="20"/>
        <v>8</v>
      </c>
      <c r="D46" s="9">
        <f t="shared" si="21"/>
        <v>1</v>
      </c>
      <c r="E46" s="9">
        <f t="shared" si="22"/>
        <v>3</v>
      </c>
      <c r="F46" s="9">
        <f t="shared" si="23"/>
        <v>0</v>
      </c>
      <c r="G46" s="9">
        <f t="shared" si="24"/>
        <v>0</v>
      </c>
      <c r="H46" s="9">
        <f t="shared" si="25"/>
        <v>1</v>
      </c>
      <c r="I46" s="9">
        <f t="shared" si="26"/>
        <v>1</v>
      </c>
      <c r="J46" s="9">
        <f t="shared" si="27"/>
        <v>4</v>
      </c>
      <c r="K46" s="9">
        <f t="shared" si="28"/>
        <v>1</v>
      </c>
      <c r="L46" s="9">
        <f t="shared" si="29"/>
        <v>0</v>
      </c>
      <c r="M46" s="9">
        <f t="shared" si="30"/>
        <v>2</v>
      </c>
      <c r="N46" s="9">
        <f t="shared" si="31"/>
        <v>1</v>
      </c>
      <c r="O46" s="9">
        <f t="shared" si="32"/>
        <v>2</v>
      </c>
      <c r="P46" s="9">
        <f t="shared" si="33"/>
        <v>0</v>
      </c>
      <c r="Q46" s="9">
        <f t="shared" si="34"/>
        <v>6</v>
      </c>
      <c r="R46" s="9">
        <f t="shared" si="35"/>
        <v>14</v>
      </c>
      <c r="S46" s="9"/>
      <c r="T46" s="11">
        <f t="shared" si="36"/>
        <v>0.375</v>
      </c>
      <c r="U46" s="11">
        <f t="shared" si="37"/>
        <v>0.75</v>
      </c>
    </row>
    <row r="47" spans="1:256" x14ac:dyDescent="0.3">
      <c r="A47" s="9" t="str">
        <f t="shared" si="19"/>
        <v>Hector Morales</v>
      </c>
      <c r="B47" s="9">
        <f t="shared" si="19"/>
        <v>11</v>
      </c>
      <c r="C47" s="9">
        <f t="shared" si="20"/>
        <v>8</v>
      </c>
      <c r="D47" s="9">
        <f t="shared" si="21"/>
        <v>1</v>
      </c>
      <c r="E47" s="9">
        <f t="shared" si="22"/>
        <v>2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1</v>
      </c>
      <c r="J47" s="9">
        <f t="shared" si="27"/>
        <v>1</v>
      </c>
      <c r="K47" s="9">
        <f t="shared" si="28"/>
        <v>2</v>
      </c>
      <c r="L47" s="9">
        <f t="shared" si="29"/>
        <v>1</v>
      </c>
      <c r="M47" s="9">
        <f t="shared" si="30"/>
        <v>1</v>
      </c>
      <c r="N47" s="9">
        <f t="shared" si="31"/>
        <v>0</v>
      </c>
      <c r="O47" s="9">
        <f t="shared" si="32"/>
        <v>2</v>
      </c>
      <c r="P47" s="9">
        <f t="shared" si="33"/>
        <v>0</v>
      </c>
      <c r="Q47" s="9">
        <f t="shared" si="34"/>
        <v>2</v>
      </c>
      <c r="R47" s="9">
        <f t="shared" si="35"/>
        <v>13</v>
      </c>
      <c r="S47" s="9"/>
      <c r="T47" s="11">
        <f t="shared" si="36"/>
        <v>0.25</v>
      </c>
      <c r="U47" s="11">
        <f t="shared" si="37"/>
        <v>0.25</v>
      </c>
    </row>
    <row r="48" spans="1:256" x14ac:dyDescent="0.3">
      <c r="A48" s="9" t="str">
        <f t="shared" si="19"/>
        <v>Hector Cruz</v>
      </c>
      <c r="B48" s="9">
        <f t="shared" si="19"/>
        <v>12</v>
      </c>
      <c r="C48" s="9">
        <f t="shared" si="20"/>
        <v>8</v>
      </c>
      <c r="D48" s="9">
        <f t="shared" si="21"/>
        <v>5</v>
      </c>
      <c r="E48" s="9">
        <f t="shared" si="22"/>
        <v>6</v>
      </c>
      <c r="F48" s="9">
        <f t="shared" si="23"/>
        <v>1</v>
      </c>
      <c r="G48" s="9">
        <f t="shared" si="24"/>
        <v>0</v>
      </c>
      <c r="H48" s="9">
        <f t="shared" si="25"/>
        <v>0</v>
      </c>
      <c r="I48" s="9">
        <f t="shared" si="26"/>
        <v>1</v>
      </c>
      <c r="J48" s="9">
        <f t="shared" si="27"/>
        <v>0</v>
      </c>
      <c r="K48" s="9">
        <f t="shared" si="28"/>
        <v>2</v>
      </c>
      <c r="L48" s="9">
        <f t="shared" si="29"/>
        <v>0</v>
      </c>
      <c r="M48" s="9">
        <f t="shared" si="30"/>
        <v>0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7</v>
      </c>
      <c r="R48" s="9">
        <f t="shared" si="35"/>
        <v>12</v>
      </c>
      <c r="S48" s="9"/>
      <c r="T48" s="11">
        <f t="shared" si="36"/>
        <v>0.75</v>
      </c>
      <c r="U48" s="11">
        <f t="shared" si="37"/>
        <v>0.875</v>
      </c>
    </row>
    <row r="49" spans="1:21" x14ac:dyDescent="0.3">
      <c r="A49" s="9" t="str">
        <f t="shared" si="19"/>
        <v>Hector Ortiz</v>
      </c>
      <c r="B49" s="9">
        <f t="shared" si="19"/>
        <v>13</v>
      </c>
      <c r="C49" s="9">
        <f t="shared" si="20"/>
        <v>9</v>
      </c>
      <c r="D49" s="9">
        <f t="shared" si="21"/>
        <v>2</v>
      </c>
      <c r="E49" s="9">
        <f t="shared" si="22"/>
        <v>3</v>
      </c>
      <c r="F49" s="9">
        <f t="shared" si="23"/>
        <v>0</v>
      </c>
      <c r="G49" s="9">
        <f t="shared" si="24"/>
        <v>0</v>
      </c>
      <c r="H49" s="9">
        <f t="shared" si="25"/>
        <v>1</v>
      </c>
      <c r="I49" s="9">
        <f t="shared" si="26"/>
        <v>0</v>
      </c>
      <c r="J49" s="9">
        <f t="shared" si="27"/>
        <v>3</v>
      </c>
      <c r="K49" s="9">
        <f t="shared" si="28"/>
        <v>3</v>
      </c>
      <c r="L49" s="9">
        <f t="shared" si="29"/>
        <v>1</v>
      </c>
      <c r="M49" s="9">
        <f t="shared" si="30"/>
        <v>2</v>
      </c>
      <c r="N49" s="9">
        <f t="shared" si="31"/>
        <v>0</v>
      </c>
      <c r="O49" s="9">
        <f t="shared" si="32"/>
        <v>1</v>
      </c>
      <c r="P49" s="9">
        <f t="shared" si="33"/>
        <v>0</v>
      </c>
      <c r="Q49" s="9">
        <f t="shared" si="34"/>
        <v>6</v>
      </c>
      <c r="R49" s="9">
        <f t="shared" si="35"/>
        <v>15</v>
      </c>
      <c r="S49" s="9"/>
      <c r="T49" s="11">
        <f t="shared" si="36"/>
        <v>0.33333333333333331</v>
      </c>
      <c r="U49" s="11">
        <f t="shared" si="37"/>
        <v>0.66666666666666663</v>
      </c>
    </row>
    <row r="50" spans="1:21" x14ac:dyDescent="0.3">
      <c r="A50" s="9" t="str">
        <f t="shared" si="19"/>
        <v>Hector Gutierrez</v>
      </c>
      <c r="B50" s="9">
        <f t="shared" si="19"/>
        <v>14</v>
      </c>
      <c r="C50" s="9">
        <f t="shared" si="20"/>
        <v>9</v>
      </c>
      <c r="D50" s="9">
        <f t="shared" si="21"/>
        <v>7</v>
      </c>
      <c r="E50" s="9">
        <f t="shared" si="22"/>
        <v>7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6</v>
      </c>
      <c r="J50" s="9">
        <f t="shared" si="27"/>
        <v>0</v>
      </c>
      <c r="K50" s="9">
        <f t="shared" si="28"/>
        <v>4</v>
      </c>
      <c r="L50" s="9">
        <f t="shared" si="29"/>
        <v>1</v>
      </c>
      <c r="M50" s="9">
        <f t="shared" si="30"/>
        <v>1</v>
      </c>
      <c r="N50" s="9">
        <f t="shared" si="31"/>
        <v>1</v>
      </c>
      <c r="O50" s="9">
        <f t="shared" si="32"/>
        <v>0</v>
      </c>
      <c r="P50" s="9">
        <f t="shared" si="33"/>
        <v>0</v>
      </c>
      <c r="Q50" s="9">
        <f t="shared" si="34"/>
        <v>7</v>
      </c>
      <c r="R50" s="9">
        <f t="shared" si="35"/>
        <v>15</v>
      </c>
      <c r="S50" s="9"/>
      <c r="T50" s="11">
        <f t="shared" si="36"/>
        <v>0.77777777777777779</v>
      </c>
      <c r="U50" s="11">
        <f t="shared" si="37"/>
        <v>0.77777777777777779</v>
      </c>
    </row>
    <row r="51" spans="1:21" x14ac:dyDescent="0.3">
      <c r="A51" s="9" t="str">
        <f t="shared" si="19"/>
        <v>Hector Castillo</v>
      </c>
      <c r="B51" s="9">
        <f t="shared" si="19"/>
        <v>15</v>
      </c>
      <c r="C51" s="9">
        <f t="shared" si="20"/>
        <v>10</v>
      </c>
      <c r="D51" s="9">
        <f t="shared" si="21"/>
        <v>8</v>
      </c>
      <c r="E51" s="9">
        <f t="shared" si="22"/>
        <v>6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4</v>
      </c>
      <c r="J51" s="9">
        <f t="shared" si="27"/>
        <v>1</v>
      </c>
      <c r="K51" s="9">
        <f t="shared" si="28"/>
        <v>1</v>
      </c>
      <c r="L51" s="9">
        <f t="shared" si="29"/>
        <v>1</v>
      </c>
      <c r="M51" s="9">
        <f t="shared" si="30"/>
        <v>0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6</v>
      </c>
      <c r="R51" s="9">
        <f t="shared" si="35"/>
        <v>13</v>
      </c>
      <c r="S51" s="9"/>
      <c r="T51" s="11">
        <f t="shared" si="36"/>
        <v>0.6</v>
      </c>
      <c r="U51" s="11">
        <f t="shared" si="37"/>
        <v>0.6</v>
      </c>
    </row>
    <row r="52" spans="1:21" x14ac:dyDescent="0.3">
      <c r="A52" s="9" t="str">
        <f t="shared" si="19"/>
        <v>Manuel Garcia</v>
      </c>
      <c r="B52" s="9">
        <f t="shared" si="19"/>
        <v>16</v>
      </c>
      <c r="C52" s="9">
        <f t="shared" si="20"/>
        <v>6</v>
      </c>
      <c r="D52" s="9">
        <f t="shared" si="21"/>
        <v>2</v>
      </c>
      <c r="E52" s="9">
        <f t="shared" si="22"/>
        <v>6</v>
      </c>
      <c r="F52" s="9">
        <f t="shared" si="23"/>
        <v>0</v>
      </c>
      <c r="G52" s="9">
        <f t="shared" si="24"/>
        <v>0</v>
      </c>
      <c r="H52" s="9">
        <f t="shared" si="25"/>
        <v>1</v>
      </c>
      <c r="I52" s="9">
        <f t="shared" si="26"/>
        <v>7</v>
      </c>
      <c r="J52" s="9">
        <f t="shared" si="27"/>
        <v>2</v>
      </c>
      <c r="K52" s="9">
        <f t="shared" si="28"/>
        <v>1</v>
      </c>
      <c r="L52" s="9">
        <f t="shared" si="29"/>
        <v>0</v>
      </c>
      <c r="M52" s="9">
        <f t="shared" si="30"/>
        <v>1</v>
      </c>
      <c r="N52" s="9">
        <f t="shared" si="31"/>
        <v>0</v>
      </c>
      <c r="O52" s="9">
        <f t="shared" si="32"/>
        <v>1</v>
      </c>
      <c r="P52" s="9">
        <f t="shared" si="33"/>
        <v>0</v>
      </c>
      <c r="Q52" s="9">
        <f t="shared" si="34"/>
        <v>9</v>
      </c>
      <c r="R52" s="9">
        <f t="shared" si="35"/>
        <v>9</v>
      </c>
      <c r="S52" s="9"/>
      <c r="T52" s="11">
        <f t="shared" si="36"/>
        <v>1</v>
      </c>
      <c r="U52" s="11">
        <f t="shared" si="37"/>
        <v>1.5</v>
      </c>
    </row>
    <row r="53" spans="1:21" x14ac:dyDescent="0.3">
      <c r="A53" s="9" t="str">
        <f t="shared" si="19"/>
        <v>Manuel Rodriguez</v>
      </c>
      <c r="B53" s="9">
        <f t="shared" si="19"/>
        <v>17</v>
      </c>
      <c r="C53" s="9">
        <f t="shared" si="20"/>
        <v>8</v>
      </c>
      <c r="D53" s="9">
        <f t="shared" si="21"/>
        <v>0</v>
      </c>
      <c r="E53" s="9">
        <f t="shared" si="22"/>
        <v>4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3</v>
      </c>
      <c r="J53" s="9">
        <f t="shared" si="27"/>
        <v>2</v>
      </c>
      <c r="K53" s="9">
        <f t="shared" si="28"/>
        <v>1</v>
      </c>
      <c r="L53" s="9">
        <f t="shared" si="29"/>
        <v>0</v>
      </c>
      <c r="M53" s="9">
        <f t="shared" si="30"/>
        <v>0</v>
      </c>
      <c r="N53" s="9">
        <f t="shared" si="31"/>
        <v>0</v>
      </c>
      <c r="O53" s="9">
        <f t="shared" si="32"/>
        <v>1</v>
      </c>
      <c r="P53" s="9">
        <f t="shared" si="33"/>
        <v>0</v>
      </c>
      <c r="Q53" s="9">
        <f t="shared" si="34"/>
        <v>4</v>
      </c>
      <c r="R53" s="9">
        <f t="shared" si="35"/>
        <v>10</v>
      </c>
      <c r="S53" s="9"/>
      <c r="T53" s="11">
        <f t="shared" si="36"/>
        <v>0.5</v>
      </c>
      <c r="U53" s="11">
        <f t="shared" si="37"/>
        <v>0.5</v>
      </c>
    </row>
    <row r="54" spans="1:21" x14ac:dyDescent="0.3">
      <c r="A54" s="9" t="str">
        <f t="shared" si="19"/>
        <v>Manuel Martinez</v>
      </c>
      <c r="B54" s="9">
        <f t="shared" si="19"/>
        <v>18</v>
      </c>
      <c r="C54" s="9">
        <f t="shared" si="20"/>
        <v>5</v>
      </c>
      <c r="D54" s="9">
        <f t="shared" si="21"/>
        <v>3</v>
      </c>
      <c r="E54" s="9">
        <f t="shared" si="22"/>
        <v>1</v>
      </c>
      <c r="F54" s="9">
        <f t="shared" si="23"/>
        <v>0</v>
      </c>
      <c r="G54" s="9">
        <f t="shared" si="24"/>
        <v>1</v>
      </c>
      <c r="H54" s="9">
        <f t="shared" si="25"/>
        <v>0</v>
      </c>
      <c r="I54" s="9">
        <f t="shared" si="26"/>
        <v>1</v>
      </c>
      <c r="J54" s="9">
        <f t="shared" si="27"/>
        <v>2</v>
      </c>
      <c r="K54" s="9">
        <f t="shared" si="28"/>
        <v>0</v>
      </c>
      <c r="L54" s="9">
        <f t="shared" si="29"/>
        <v>2</v>
      </c>
      <c r="M54" s="9">
        <f t="shared" si="30"/>
        <v>1</v>
      </c>
      <c r="N54" s="9">
        <f t="shared" si="31"/>
        <v>1</v>
      </c>
      <c r="O54" s="9">
        <f t="shared" si="32"/>
        <v>1</v>
      </c>
      <c r="P54" s="9">
        <f t="shared" si="33"/>
        <v>0</v>
      </c>
      <c r="Q54" s="9">
        <f t="shared" si="34"/>
        <v>3</v>
      </c>
      <c r="R54" s="9">
        <f t="shared" si="35"/>
        <v>8</v>
      </c>
      <c r="S54" s="9"/>
      <c r="T54" s="11">
        <f t="shared" si="36"/>
        <v>0.2</v>
      </c>
      <c r="U54" s="11">
        <f t="shared" si="37"/>
        <v>0.6</v>
      </c>
    </row>
    <row r="55" spans="1:21" x14ac:dyDescent="0.3">
      <c r="A55" s="9" t="str">
        <f t="shared" si="19"/>
        <v>Manuel Hernandez</v>
      </c>
      <c r="B55" s="9">
        <f t="shared" si="19"/>
        <v>19</v>
      </c>
      <c r="C55" s="9">
        <f t="shared" si="20"/>
        <v>6</v>
      </c>
      <c r="D55" s="9">
        <f t="shared" si="21"/>
        <v>4</v>
      </c>
      <c r="E55" s="9">
        <f t="shared" si="22"/>
        <v>4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2</v>
      </c>
      <c r="J55" s="9">
        <f t="shared" si="27"/>
        <v>1</v>
      </c>
      <c r="K55" s="9">
        <f t="shared" si="28"/>
        <v>2</v>
      </c>
      <c r="L55" s="9">
        <f t="shared" si="29"/>
        <v>0</v>
      </c>
      <c r="M55" s="9">
        <f t="shared" si="30"/>
        <v>0</v>
      </c>
      <c r="N55" s="9">
        <f t="shared" si="31"/>
        <v>1</v>
      </c>
      <c r="O55" s="9">
        <f t="shared" si="32"/>
        <v>1</v>
      </c>
      <c r="P55" s="9">
        <f t="shared" si="33"/>
        <v>0</v>
      </c>
      <c r="Q55" s="9">
        <f t="shared" si="34"/>
        <v>4</v>
      </c>
      <c r="R55" s="9">
        <f t="shared" si="35"/>
        <v>10</v>
      </c>
      <c r="S55" s="9"/>
      <c r="T55" s="11">
        <f t="shared" si="36"/>
        <v>0.66666666666666663</v>
      </c>
      <c r="U55" s="11">
        <f t="shared" si="37"/>
        <v>0.66666666666666663</v>
      </c>
    </row>
    <row r="56" spans="1:21" x14ac:dyDescent="0.3">
      <c r="A56" s="9" t="str">
        <f t="shared" si="19"/>
        <v>Manuel Lopez</v>
      </c>
      <c r="B56" s="9">
        <f t="shared" si="19"/>
        <v>20</v>
      </c>
      <c r="C56" s="9">
        <f t="shared" si="20"/>
        <v>9</v>
      </c>
      <c r="D56" s="9">
        <f t="shared" si="21"/>
        <v>1</v>
      </c>
      <c r="E56" s="9">
        <f t="shared" si="22"/>
        <v>5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6</v>
      </c>
      <c r="J56" s="9">
        <f t="shared" si="27"/>
        <v>0</v>
      </c>
      <c r="K56" s="9">
        <f t="shared" si="28"/>
        <v>2</v>
      </c>
      <c r="L56" s="9">
        <f t="shared" si="29"/>
        <v>1</v>
      </c>
      <c r="M56" s="9">
        <f t="shared" si="30"/>
        <v>2</v>
      </c>
      <c r="N56" s="9">
        <f t="shared" si="31"/>
        <v>2</v>
      </c>
      <c r="O56" s="9">
        <f t="shared" si="32"/>
        <v>0</v>
      </c>
      <c r="P56" s="9">
        <f t="shared" si="33"/>
        <v>0</v>
      </c>
      <c r="Q56" s="9">
        <f t="shared" si="34"/>
        <v>5</v>
      </c>
      <c r="R56" s="9">
        <f t="shared" si="35"/>
        <v>15</v>
      </c>
      <c r="S56" s="9"/>
      <c r="T56" s="11">
        <f t="shared" si="36"/>
        <v>0.55555555555555558</v>
      </c>
      <c r="U56" s="11">
        <f t="shared" si="37"/>
        <v>0.55555555555555558</v>
      </c>
    </row>
    <row r="57" spans="1:21" x14ac:dyDescent="0.3">
      <c r="A57" s="9" t="str">
        <f t="shared" si="19"/>
        <v>Manuel Gonzalez</v>
      </c>
      <c r="B57" s="9">
        <f t="shared" si="19"/>
        <v>21</v>
      </c>
      <c r="C57" s="9">
        <f t="shared" si="20"/>
        <v>6</v>
      </c>
      <c r="D57" s="9">
        <f t="shared" si="21"/>
        <v>2</v>
      </c>
      <c r="E57" s="9">
        <f t="shared" si="22"/>
        <v>5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7</v>
      </c>
      <c r="J57" s="9">
        <f t="shared" si="27"/>
        <v>1</v>
      </c>
      <c r="K57" s="9">
        <f t="shared" si="28"/>
        <v>2</v>
      </c>
      <c r="L57" s="9">
        <f t="shared" si="29"/>
        <v>0</v>
      </c>
      <c r="M57" s="9">
        <f t="shared" si="30"/>
        <v>1</v>
      </c>
      <c r="N57" s="9">
        <f t="shared" si="31"/>
        <v>2</v>
      </c>
      <c r="O57" s="9">
        <f t="shared" si="32"/>
        <v>1</v>
      </c>
      <c r="P57" s="9">
        <f t="shared" si="33"/>
        <v>0</v>
      </c>
      <c r="Q57" s="9">
        <f t="shared" si="34"/>
        <v>5</v>
      </c>
      <c r="R57" s="9">
        <f t="shared" si="35"/>
        <v>12</v>
      </c>
      <c r="S57" s="9"/>
      <c r="T57" s="11">
        <f t="shared" si="36"/>
        <v>0.83333333333333337</v>
      </c>
      <c r="U57" s="11">
        <f t="shared" si="37"/>
        <v>0.83333333333333337</v>
      </c>
    </row>
    <row r="58" spans="1:21" x14ac:dyDescent="0.3">
      <c r="A58" s="9" t="str">
        <f t="shared" si="19"/>
        <v>Manuel Perez</v>
      </c>
      <c r="B58" s="9">
        <f t="shared" si="19"/>
        <v>22</v>
      </c>
      <c r="C58" s="9">
        <f t="shared" si="20"/>
        <v>8</v>
      </c>
      <c r="D58" s="9">
        <f t="shared" si="21"/>
        <v>1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2</v>
      </c>
      <c r="J58" s="9">
        <f t="shared" si="27"/>
        <v>1</v>
      </c>
      <c r="K58" s="9">
        <f t="shared" si="28"/>
        <v>3</v>
      </c>
      <c r="L58" s="9">
        <f t="shared" si="29"/>
        <v>1</v>
      </c>
      <c r="M58" s="9">
        <f t="shared" si="30"/>
        <v>1</v>
      </c>
      <c r="N58" s="9">
        <f t="shared" si="31"/>
        <v>1</v>
      </c>
      <c r="O58" s="9">
        <f t="shared" si="32"/>
        <v>1</v>
      </c>
      <c r="P58" s="9">
        <f t="shared" si="33"/>
        <v>0</v>
      </c>
      <c r="Q58" s="9">
        <f t="shared" si="34"/>
        <v>5</v>
      </c>
      <c r="R58" s="9">
        <f t="shared" si="35"/>
        <v>14</v>
      </c>
      <c r="S58" s="9"/>
      <c r="T58" s="11">
        <f t="shared" si="36"/>
        <v>0.625</v>
      </c>
      <c r="U58" s="11">
        <f t="shared" si="37"/>
        <v>0.625</v>
      </c>
    </row>
    <row r="59" spans="1:21" x14ac:dyDescent="0.3">
      <c r="A59" s="9" t="str">
        <f t="shared" si="19"/>
        <v>Manuel Sanchez</v>
      </c>
      <c r="B59" s="9">
        <f t="shared" si="19"/>
        <v>23</v>
      </c>
      <c r="C59" s="9">
        <f t="shared" si="20"/>
        <v>8</v>
      </c>
      <c r="D59" s="9">
        <f t="shared" si="21"/>
        <v>7</v>
      </c>
      <c r="E59" s="9">
        <f t="shared" si="22"/>
        <v>4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4</v>
      </c>
      <c r="J59" s="9">
        <f t="shared" si="27"/>
        <v>2</v>
      </c>
      <c r="K59" s="9">
        <f t="shared" si="28"/>
        <v>3</v>
      </c>
      <c r="L59" s="9">
        <f t="shared" si="29"/>
        <v>1</v>
      </c>
      <c r="M59" s="9">
        <f t="shared" si="30"/>
        <v>0</v>
      </c>
      <c r="N59" s="9">
        <f t="shared" si="31"/>
        <v>1</v>
      </c>
      <c r="O59" s="9">
        <f t="shared" si="32"/>
        <v>2</v>
      </c>
      <c r="P59" s="9">
        <f t="shared" si="33"/>
        <v>0</v>
      </c>
      <c r="Q59" s="9">
        <f t="shared" si="34"/>
        <v>4</v>
      </c>
      <c r="R59" s="9">
        <f t="shared" si="35"/>
        <v>14</v>
      </c>
      <c r="S59" s="9"/>
      <c r="T59" s="11">
        <f t="shared" si="36"/>
        <v>0.5</v>
      </c>
      <c r="U59" s="11">
        <f t="shared" si="37"/>
        <v>0.5</v>
      </c>
    </row>
    <row r="60" spans="1:21" x14ac:dyDescent="0.3">
      <c r="A60" s="9" t="str">
        <f t="shared" si="19"/>
        <v>Manuel Ramirez</v>
      </c>
      <c r="B60" s="9">
        <f t="shared" si="19"/>
        <v>24</v>
      </c>
      <c r="C60" s="9">
        <f t="shared" si="20"/>
        <v>5</v>
      </c>
      <c r="D60" s="9">
        <f t="shared" si="21"/>
        <v>2</v>
      </c>
      <c r="E60" s="9">
        <f t="shared" si="22"/>
        <v>2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0</v>
      </c>
      <c r="J60" s="9">
        <f t="shared" si="27"/>
        <v>3</v>
      </c>
      <c r="K60" s="9">
        <f t="shared" si="28"/>
        <v>0</v>
      </c>
      <c r="L60" s="9">
        <f t="shared" si="29"/>
        <v>2</v>
      </c>
      <c r="M60" s="9">
        <f t="shared" si="30"/>
        <v>1</v>
      </c>
      <c r="N60" s="9">
        <f t="shared" si="31"/>
        <v>0</v>
      </c>
      <c r="O60" s="9">
        <f t="shared" si="32"/>
        <v>1</v>
      </c>
      <c r="P60" s="9">
        <f t="shared" si="33"/>
        <v>0</v>
      </c>
      <c r="Q60" s="9">
        <f t="shared" si="34"/>
        <v>2</v>
      </c>
      <c r="R60" s="9">
        <f t="shared" si="35"/>
        <v>7</v>
      </c>
      <c r="S60" s="9"/>
      <c r="T60" s="11">
        <f t="shared" si="36"/>
        <v>0.4</v>
      </c>
      <c r="U60" s="11">
        <f t="shared" si="37"/>
        <v>0.4</v>
      </c>
    </row>
    <row r="61" spans="1:21" x14ac:dyDescent="0.3">
      <c r="A61" s="9" t="str">
        <f t="shared" si="19"/>
        <v>Manuel Torres</v>
      </c>
      <c r="B61" s="9">
        <f t="shared" si="19"/>
        <v>25</v>
      </c>
      <c r="C61" s="9">
        <f t="shared" si="20"/>
        <v>6</v>
      </c>
      <c r="D61" s="9">
        <f t="shared" si="21"/>
        <v>3</v>
      </c>
      <c r="E61" s="9">
        <f t="shared" si="22"/>
        <v>1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2</v>
      </c>
      <c r="J61" s="9">
        <f t="shared" si="27"/>
        <v>0</v>
      </c>
      <c r="K61" s="9">
        <f t="shared" si="28"/>
        <v>1</v>
      </c>
      <c r="L61" s="9">
        <f t="shared" si="29"/>
        <v>0</v>
      </c>
      <c r="M61" s="9">
        <f t="shared" si="30"/>
        <v>1</v>
      </c>
      <c r="N61" s="9">
        <f t="shared" si="31"/>
        <v>0</v>
      </c>
      <c r="O61" s="9">
        <f t="shared" si="32"/>
        <v>0</v>
      </c>
      <c r="P61" s="9">
        <f t="shared" si="33"/>
        <v>0</v>
      </c>
      <c r="Q61" s="9">
        <f t="shared" si="34"/>
        <v>1</v>
      </c>
      <c r="R61" s="9">
        <f t="shared" si="35"/>
        <v>8</v>
      </c>
      <c r="S61" s="9"/>
      <c r="T61" s="11">
        <f t="shared" si="36"/>
        <v>0.16666666666666666</v>
      </c>
      <c r="U61" s="11">
        <f t="shared" si="37"/>
        <v>0.16666666666666666</v>
      </c>
    </row>
    <row r="62" spans="1:21" x14ac:dyDescent="0.3">
      <c r="A62" s="10" t="s">
        <v>48</v>
      </c>
      <c r="B62" s="10"/>
      <c r="C62" s="10">
        <f t="shared" ref="C62:R62" si="38">SUM(C37:C61)</f>
        <v>184</v>
      </c>
      <c r="D62" s="10">
        <f t="shared" si="38"/>
        <v>83</v>
      </c>
      <c r="E62" s="10">
        <f t="shared" si="38"/>
        <v>87</v>
      </c>
      <c r="F62" s="10">
        <f t="shared" si="38"/>
        <v>3</v>
      </c>
      <c r="G62" s="10">
        <f t="shared" si="38"/>
        <v>1</v>
      </c>
      <c r="H62" s="10">
        <f t="shared" si="38"/>
        <v>4</v>
      </c>
      <c r="I62" s="10">
        <f t="shared" si="38"/>
        <v>62</v>
      </c>
      <c r="J62" s="10">
        <f t="shared" si="38"/>
        <v>38</v>
      </c>
      <c r="K62" s="10">
        <f t="shared" si="38"/>
        <v>46</v>
      </c>
      <c r="L62" s="10">
        <f t="shared" si="38"/>
        <v>18</v>
      </c>
      <c r="M62" s="10">
        <f t="shared" si="38"/>
        <v>23</v>
      </c>
      <c r="N62" s="10">
        <f t="shared" si="38"/>
        <v>20</v>
      </c>
      <c r="O62" s="10">
        <f t="shared" si="38"/>
        <v>24</v>
      </c>
      <c r="P62" s="10">
        <f t="shared" si="38"/>
        <v>0</v>
      </c>
      <c r="Q62" s="10">
        <f t="shared" si="38"/>
        <v>104</v>
      </c>
      <c r="R62" s="10">
        <f t="shared" si="38"/>
        <v>297</v>
      </c>
      <c r="S62" s="10"/>
      <c r="T62" s="12">
        <f t="shared" si="36"/>
        <v>0.47282608695652173</v>
      </c>
      <c r="U62" s="12">
        <f t="shared" si="37"/>
        <v>0.56521739130434778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Hector Gonzalez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0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44">INT(CS66/3)+MOD(CS66,3)/10</f>
        <v>0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0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Hector Perez</v>
      </c>
      <c r="B67" s="9">
        <f t="shared" si="39"/>
        <v>2</v>
      </c>
      <c r="C67" s="19">
        <v>1</v>
      </c>
      <c r="D67" s="19" t="s">
        <v>61</v>
      </c>
      <c r="E67" s="19">
        <v>2.2000000000000002</v>
      </c>
      <c r="F67" s="19">
        <v>0</v>
      </c>
      <c r="G67" s="19">
        <v>1</v>
      </c>
      <c r="H67" s="19">
        <v>5</v>
      </c>
      <c r="I67" s="19">
        <v>1</v>
      </c>
      <c r="J67" s="19" t="s">
        <v>61</v>
      </c>
      <c r="K67" s="19">
        <v>2.2000000000000002</v>
      </c>
      <c r="L67" s="19">
        <v>4</v>
      </c>
      <c r="M67" s="19">
        <v>5</v>
      </c>
      <c r="N67" s="19">
        <v>2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2</v>
      </c>
      <c r="CQ67" s="9">
        <f t="shared" si="41"/>
        <v>0</v>
      </c>
      <c r="CR67" s="9">
        <f t="shared" si="42"/>
        <v>2</v>
      </c>
      <c r="CS67" s="9">
        <f t="shared" si="43"/>
        <v>16.000000000000004</v>
      </c>
      <c r="CT67" s="9">
        <f t="shared" si="44"/>
        <v>5.1000000000000005</v>
      </c>
      <c r="CU67" s="9">
        <f t="shared" si="45"/>
        <v>4</v>
      </c>
      <c r="CV67" s="9">
        <f t="shared" si="46"/>
        <v>6</v>
      </c>
      <c r="CW67" s="9">
        <f t="shared" si="47"/>
        <v>7</v>
      </c>
      <c r="CX67" s="14">
        <f t="shared" si="48"/>
        <v>6.7499999999999982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Hector Sanchez</v>
      </c>
      <c r="B68" s="9">
        <f t="shared" si="39"/>
        <v>3</v>
      </c>
      <c r="C68" s="19">
        <v>1</v>
      </c>
      <c r="D68" s="19" t="s">
        <v>61</v>
      </c>
      <c r="E68" s="19">
        <v>2.1</v>
      </c>
      <c r="F68" s="19">
        <v>4</v>
      </c>
      <c r="G68" s="19">
        <v>6</v>
      </c>
      <c r="H68" s="19">
        <v>0</v>
      </c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0</v>
      </c>
      <c r="CR68" s="9">
        <f t="shared" si="42"/>
        <v>1</v>
      </c>
      <c r="CS68" s="9">
        <f t="shared" si="43"/>
        <v>7.0000000000000009</v>
      </c>
      <c r="CT68" s="9">
        <f t="shared" si="44"/>
        <v>2.1</v>
      </c>
      <c r="CU68" s="9">
        <f t="shared" si="45"/>
        <v>4</v>
      </c>
      <c r="CV68" s="9">
        <f t="shared" si="46"/>
        <v>6</v>
      </c>
      <c r="CW68" s="9">
        <f t="shared" si="47"/>
        <v>0</v>
      </c>
      <c r="CX68" s="14">
        <f t="shared" si="48"/>
        <v>15.428571428571427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Hector Ramirez</v>
      </c>
      <c r="B69" s="9">
        <f t="shared" si="39"/>
        <v>4</v>
      </c>
      <c r="C69" s="19">
        <v>1</v>
      </c>
      <c r="D69" s="19" t="s">
        <v>62</v>
      </c>
      <c r="E69" s="19">
        <v>3</v>
      </c>
      <c r="F69" s="19">
        <v>1</v>
      </c>
      <c r="G69" s="19">
        <v>3</v>
      </c>
      <c r="H69" s="19">
        <v>4</v>
      </c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9</v>
      </c>
      <c r="CT69" s="9">
        <f t="shared" si="44"/>
        <v>3</v>
      </c>
      <c r="CU69" s="9">
        <f t="shared" si="45"/>
        <v>1</v>
      </c>
      <c r="CV69" s="9">
        <f t="shared" si="46"/>
        <v>3</v>
      </c>
      <c r="CW69" s="9">
        <f t="shared" si="47"/>
        <v>4</v>
      </c>
      <c r="CX69" s="14">
        <f t="shared" si="48"/>
        <v>3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Hector Torres</v>
      </c>
      <c r="B70" s="9">
        <f t="shared" si="39"/>
        <v>5</v>
      </c>
      <c r="C70" s="19">
        <v>1</v>
      </c>
      <c r="D70" s="19" t="s">
        <v>61</v>
      </c>
      <c r="E70" s="19">
        <v>1.2</v>
      </c>
      <c r="F70" s="19">
        <v>2</v>
      </c>
      <c r="G70" s="19">
        <v>5</v>
      </c>
      <c r="H70" s="19">
        <v>0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0</v>
      </c>
      <c r="CR70" s="9">
        <f t="shared" si="42"/>
        <v>1</v>
      </c>
      <c r="CS70" s="9">
        <f t="shared" si="43"/>
        <v>5</v>
      </c>
      <c r="CT70" s="9">
        <f t="shared" si="44"/>
        <v>1.2</v>
      </c>
      <c r="CU70" s="9">
        <f t="shared" si="45"/>
        <v>2</v>
      </c>
      <c r="CV70" s="9">
        <f t="shared" si="46"/>
        <v>5</v>
      </c>
      <c r="CW70" s="9">
        <f t="shared" si="47"/>
        <v>0</v>
      </c>
      <c r="CX70" s="14">
        <f t="shared" si="48"/>
        <v>10.8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Hector Flores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1</v>
      </c>
      <c r="J71" s="19" t="s">
        <v>61</v>
      </c>
      <c r="K71" s="19">
        <v>1.2</v>
      </c>
      <c r="L71" s="19">
        <v>4</v>
      </c>
      <c r="M71" s="19">
        <v>1</v>
      </c>
      <c r="N71" s="19">
        <v>1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1</v>
      </c>
      <c r="CQ71" s="9">
        <f t="shared" si="41"/>
        <v>0</v>
      </c>
      <c r="CR71" s="9">
        <f t="shared" si="42"/>
        <v>1</v>
      </c>
      <c r="CS71" s="9">
        <f t="shared" si="43"/>
        <v>5</v>
      </c>
      <c r="CT71" s="9">
        <f t="shared" si="44"/>
        <v>1.2</v>
      </c>
      <c r="CU71" s="9">
        <f t="shared" si="45"/>
        <v>4</v>
      </c>
      <c r="CV71" s="9">
        <f t="shared" si="46"/>
        <v>1</v>
      </c>
      <c r="CW71" s="9">
        <f t="shared" si="47"/>
        <v>1</v>
      </c>
      <c r="CX71" s="14">
        <f t="shared" si="48"/>
        <v>21.6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Hector Rivera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0</v>
      </c>
      <c r="CQ72" s="9">
        <f t="shared" si="41"/>
        <v>0</v>
      </c>
      <c r="CR72" s="9">
        <f t="shared" si="42"/>
        <v>0</v>
      </c>
      <c r="CS72" s="9">
        <f t="shared" si="43"/>
        <v>0</v>
      </c>
      <c r="CT72" s="9">
        <f t="shared" si="44"/>
        <v>0</v>
      </c>
      <c r="CU72" s="9">
        <f t="shared" si="45"/>
        <v>0</v>
      </c>
      <c r="CV72" s="9">
        <f t="shared" si="46"/>
        <v>0</v>
      </c>
      <c r="CW72" s="9">
        <f t="shared" si="47"/>
        <v>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Hector Gomez</v>
      </c>
      <c r="B73" s="9">
        <f t="shared" si="39"/>
        <v>8</v>
      </c>
      <c r="C73" s="19">
        <v>1</v>
      </c>
      <c r="D73" s="19" t="s">
        <v>62</v>
      </c>
      <c r="E73" s="19">
        <v>3</v>
      </c>
      <c r="F73" s="19">
        <v>1</v>
      </c>
      <c r="G73" s="19">
        <v>4</v>
      </c>
      <c r="H73" s="19">
        <v>2</v>
      </c>
      <c r="I73" s="19">
        <v>1</v>
      </c>
      <c r="J73" s="19" t="s">
        <v>62</v>
      </c>
      <c r="K73" s="19">
        <v>1.1000000000000001</v>
      </c>
      <c r="L73" s="19">
        <v>1</v>
      </c>
      <c r="M73" s="19">
        <v>4</v>
      </c>
      <c r="N73" s="19">
        <v>1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2</v>
      </c>
      <c r="CQ73" s="9">
        <f t="shared" si="41"/>
        <v>2</v>
      </c>
      <c r="CR73" s="9">
        <f t="shared" si="42"/>
        <v>0</v>
      </c>
      <c r="CS73" s="9">
        <f t="shared" si="43"/>
        <v>13</v>
      </c>
      <c r="CT73" s="9">
        <f t="shared" si="44"/>
        <v>4.0999999999999996</v>
      </c>
      <c r="CU73" s="9">
        <f t="shared" si="45"/>
        <v>2</v>
      </c>
      <c r="CV73" s="9">
        <f t="shared" si="46"/>
        <v>8</v>
      </c>
      <c r="CW73" s="9">
        <f t="shared" si="47"/>
        <v>3</v>
      </c>
      <c r="CX73" s="14">
        <f t="shared" si="48"/>
        <v>4.1538461538461542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Hector Diaz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0</v>
      </c>
      <c r="CQ74" s="9">
        <f t="shared" si="41"/>
        <v>0</v>
      </c>
      <c r="CR74" s="9">
        <f t="shared" si="42"/>
        <v>0</v>
      </c>
      <c r="CS74" s="9">
        <f t="shared" si="43"/>
        <v>0</v>
      </c>
      <c r="CT74" s="9">
        <f t="shared" si="44"/>
        <v>0</v>
      </c>
      <c r="CU74" s="9">
        <f t="shared" si="45"/>
        <v>0</v>
      </c>
      <c r="CV74" s="9">
        <f t="shared" si="46"/>
        <v>0</v>
      </c>
      <c r="CW74" s="9">
        <f t="shared" si="47"/>
        <v>0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Hector Reyes</v>
      </c>
      <c r="B75" s="9">
        <f t="shared" si="39"/>
        <v>10</v>
      </c>
      <c r="C75" s="19">
        <v>1</v>
      </c>
      <c r="D75" s="19" t="s">
        <v>61</v>
      </c>
      <c r="E75" s="19">
        <v>2</v>
      </c>
      <c r="F75" s="19">
        <v>3</v>
      </c>
      <c r="G75" s="19">
        <v>1</v>
      </c>
      <c r="H75" s="19">
        <v>3</v>
      </c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0</v>
      </c>
      <c r="CR75" s="9">
        <f t="shared" si="42"/>
        <v>1</v>
      </c>
      <c r="CS75" s="9">
        <f t="shared" si="43"/>
        <v>6</v>
      </c>
      <c r="CT75" s="9">
        <f t="shared" si="44"/>
        <v>2</v>
      </c>
      <c r="CU75" s="9">
        <f t="shared" si="45"/>
        <v>3</v>
      </c>
      <c r="CV75" s="9">
        <f t="shared" si="46"/>
        <v>1</v>
      </c>
      <c r="CW75" s="9">
        <f t="shared" si="47"/>
        <v>3</v>
      </c>
      <c r="CX75" s="14">
        <f t="shared" si="48"/>
        <v>13.5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Hector Morales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0</v>
      </c>
      <c r="CQ76" s="9">
        <f t="shared" si="41"/>
        <v>0</v>
      </c>
      <c r="CR76" s="9">
        <f t="shared" si="42"/>
        <v>0</v>
      </c>
      <c r="CS76" s="9">
        <f t="shared" si="43"/>
        <v>0</v>
      </c>
      <c r="CT76" s="9">
        <f t="shared" si="44"/>
        <v>0</v>
      </c>
      <c r="CU76" s="9">
        <f t="shared" si="45"/>
        <v>0</v>
      </c>
      <c r="CV76" s="9">
        <f t="shared" si="46"/>
        <v>0</v>
      </c>
      <c r="CW76" s="9">
        <f t="shared" si="47"/>
        <v>0</v>
      </c>
      <c r="CX76" s="14">
        <f t="shared" si="48"/>
        <v>0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Hector Cruz</v>
      </c>
      <c r="B77" s="9">
        <f t="shared" si="39"/>
        <v>12</v>
      </c>
      <c r="C77" s="19">
        <v>1</v>
      </c>
      <c r="D77" s="19" t="s">
        <v>61</v>
      </c>
      <c r="E77" s="19">
        <v>3</v>
      </c>
      <c r="F77" s="19">
        <v>2</v>
      </c>
      <c r="G77" s="19">
        <v>3</v>
      </c>
      <c r="H77" s="19">
        <v>0</v>
      </c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0</v>
      </c>
      <c r="CR77" s="9">
        <f t="shared" si="42"/>
        <v>1</v>
      </c>
      <c r="CS77" s="9">
        <f t="shared" si="43"/>
        <v>9</v>
      </c>
      <c r="CT77" s="9">
        <f t="shared" si="44"/>
        <v>3</v>
      </c>
      <c r="CU77" s="9">
        <f t="shared" si="45"/>
        <v>2</v>
      </c>
      <c r="CV77" s="9">
        <f t="shared" si="46"/>
        <v>3</v>
      </c>
      <c r="CW77" s="9">
        <f t="shared" si="47"/>
        <v>0</v>
      </c>
      <c r="CX77" s="14">
        <f t="shared" si="48"/>
        <v>6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Hector Ortiz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Hector Gutierrez</v>
      </c>
      <c r="B79" s="9">
        <f t="shared" si="39"/>
        <v>14</v>
      </c>
      <c r="C79" s="19">
        <v>1</v>
      </c>
      <c r="D79" s="19" t="s">
        <v>62</v>
      </c>
      <c r="E79" s="19">
        <v>1.2</v>
      </c>
      <c r="F79" s="19">
        <v>2</v>
      </c>
      <c r="G79" s="19">
        <v>1</v>
      </c>
      <c r="H79" s="19">
        <v>1</v>
      </c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1</v>
      </c>
      <c r="CR79" s="9">
        <f t="shared" si="42"/>
        <v>0</v>
      </c>
      <c r="CS79" s="9">
        <f t="shared" si="43"/>
        <v>5</v>
      </c>
      <c r="CT79" s="9">
        <f t="shared" si="44"/>
        <v>1.2</v>
      </c>
      <c r="CU79" s="9">
        <f t="shared" si="45"/>
        <v>2</v>
      </c>
      <c r="CV79" s="9">
        <f t="shared" si="46"/>
        <v>1</v>
      </c>
      <c r="CW79" s="9">
        <f t="shared" si="47"/>
        <v>1</v>
      </c>
      <c r="CX79" s="14">
        <f t="shared" si="48"/>
        <v>10.8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Hector Castillo</v>
      </c>
      <c r="B80" s="9">
        <f t="shared" si="39"/>
        <v>15</v>
      </c>
      <c r="C80" s="19">
        <v>1</v>
      </c>
      <c r="D80" s="19" t="s">
        <v>61</v>
      </c>
      <c r="E80" s="19">
        <v>1</v>
      </c>
      <c r="F80" s="19">
        <v>3</v>
      </c>
      <c r="G80" s="19">
        <v>5</v>
      </c>
      <c r="H80" s="19">
        <v>2</v>
      </c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3</v>
      </c>
      <c r="CT80" s="9">
        <f t="shared" si="44"/>
        <v>1</v>
      </c>
      <c r="CU80" s="9">
        <f t="shared" si="45"/>
        <v>3</v>
      </c>
      <c r="CV80" s="9">
        <f t="shared" si="46"/>
        <v>5</v>
      </c>
      <c r="CW80" s="9">
        <f t="shared" si="47"/>
        <v>2</v>
      </c>
      <c r="CX80" s="14">
        <f t="shared" si="48"/>
        <v>27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Manuel Garcia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0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0</v>
      </c>
      <c r="CQ81" s="9">
        <f t="shared" si="41"/>
        <v>0</v>
      </c>
      <c r="CR81" s="9">
        <f t="shared" si="42"/>
        <v>0</v>
      </c>
      <c r="CS81" s="9">
        <f t="shared" si="43"/>
        <v>0</v>
      </c>
      <c r="CT81" s="9">
        <f t="shared" si="44"/>
        <v>0</v>
      </c>
      <c r="CU81" s="9">
        <f t="shared" si="45"/>
        <v>0</v>
      </c>
      <c r="CV81" s="9">
        <f t="shared" si="46"/>
        <v>0</v>
      </c>
      <c r="CW81" s="9">
        <f t="shared" si="47"/>
        <v>0</v>
      </c>
      <c r="CX81" s="14">
        <f t="shared" si="48"/>
        <v>0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Manuel Rodriguez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0</v>
      </c>
      <c r="CQ82" s="9">
        <f t="shared" si="41"/>
        <v>0</v>
      </c>
      <c r="CR82" s="9">
        <f t="shared" si="42"/>
        <v>0</v>
      </c>
      <c r="CS82" s="9">
        <f t="shared" si="43"/>
        <v>0</v>
      </c>
      <c r="CT82" s="9">
        <f t="shared" si="44"/>
        <v>0</v>
      </c>
      <c r="CU82" s="9">
        <f t="shared" si="45"/>
        <v>0</v>
      </c>
      <c r="CV82" s="9">
        <f t="shared" si="46"/>
        <v>0</v>
      </c>
      <c r="CW82" s="9">
        <f t="shared" si="47"/>
        <v>0</v>
      </c>
      <c r="CX82" s="14">
        <f t="shared" si="48"/>
        <v>0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Manuel Martinez</v>
      </c>
      <c r="B83" s="9">
        <f t="shared" si="39"/>
        <v>18</v>
      </c>
      <c r="C83" s="19">
        <v>1</v>
      </c>
      <c r="D83" s="19" t="s">
        <v>62</v>
      </c>
      <c r="E83" s="19">
        <v>1</v>
      </c>
      <c r="F83" s="19">
        <v>2</v>
      </c>
      <c r="G83" s="19">
        <v>6</v>
      </c>
      <c r="H83" s="19">
        <v>4</v>
      </c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1</v>
      </c>
      <c r="CR83" s="9">
        <f t="shared" si="42"/>
        <v>0</v>
      </c>
      <c r="CS83" s="9">
        <f t="shared" si="43"/>
        <v>3</v>
      </c>
      <c r="CT83" s="9">
        <f t="shared" si="44"/>
        <v>1</v>
      </c>
      <c r="CU83" s="9">
        <f t="shared" si="45"/>
        <v>2</v>
      </c>
      <c r="CV83" s="9">
        <f t="shared" si="46"/>
        <v>6</v>
      </c>
      <c r="CW83" s="9">
        <f t="shared" si="47"/>
        <v>4</v>
      </c>
      <c r="CX83" s="14">
        <f t="shared" si="48"/>
        <v>18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Manuel Hernandez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0</v>
      </c>
      <c r="CQ84" s="9">
        <f t="shared" si="41"/>
        <v>0</v>
      </c>
      <c r="CR84" s="9">
        <f t="shared" si="42"/>
        <v>0</v>
      </c>
      <c r="CS84" s="9">
        <f t="shared" si="43"/>
        <v>0</v>
      </c>
      <c r="CT84" s="9">
        <f t="shared" si="44"/>
        <v>0</v>
      </c>
      <c r="CU84" s="9">
        <f t="shared" si="45"/>
        <v>0</v>
      </c>
      <c r="CV84" s="9">
        <f t="shared" si="46"/>
        <v>0</v>
      </c>
      <c r="CW84" s="9">
        <f t="shared" si="47"/>
        <v>0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Manuel Lopez</v>
      </c>
      <c r="B85" s="9">
        <f t="shared" si="39"/>
        <v>20</v>
      </c>
      <c r="C85" s="19">
        <v>1</v>
      </c>
      <c r="D85" s="19" t="s">
        <v>62</v>
      </c>
      <c r="E85" s="19">
        <v>2</v>
      </c>
      <c r="F85" s="19">
        <v>2</v>
      </c>
      <c r="G85" s="19">
        <v>4</v>
      </c>
      <c r="H85" s="19">
        <v>3</v>
      </c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6</v>
      </c>
      <c r="CT85" s="9">
        <f t="shared" si="44"/>
        <v>2</v>
      </c>
      <c r="CU85" s="9">
        <f t="shared" si="45"/>
        <v>2</v>
      </c>
      <c r="CV85" s="9">
        <f t="shared" si="46"/>
        <v>4</v>
      </c>
      <c r="CW85" s="9">
        <f t="shared" si="47"/>
        <v>3</v>
      </c>
      <c r="CX85" s="14">
        <f t="shared" si="48"/>
        <v>9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Manuel Gonzalez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0</v>
      </c>
      <c r="CQ86" s="9">
        <f t="shared" si="41"/>
        <v>0</v>
      </c>
      <c r="CR86" s="9">
        <f t="shared" si="42"/>
        <v>0</v>
      </c>
      <c r="CS86" s="9">
        <f t="shared" si="43"/>
        <v>0</v>
      </c>
      <c r="CT86" s="9">
        <f t="shared" si="44"/>
        <v>0</v>
      </c>
      <c r="CU86" s="9">
        <f t="shared" si="45"/>
        <v>0</v>
      </c>
      <c r="CV86" s="9">
        <f t="shared" si="46"/>
        <v>0</v>
      </c>
      <c r="CW86" s="9">
        <f t="shared" si="47"/>
        <v>0</v>
      </c>
      <c r="CX86" s="14">
        <f t="shared" si="48"/>
        <v>0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Manuel Perez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Manuel Sanchez</v>
      </c>
      <c r="B88" s="9">
        <f t="shared" si="39"/>
        <v>23</v>
      </c>
      <c r="C88" s="19">
        <v>0</v>
      </c>
      <c r="D88" s="19"/>
      <c r="E88" s="19"/>
      <c r="F88" s="19"/>
      <c r="G88" s="19"/>
      <c r="H88" s="19"/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0</v>
      </c>
      <c r="CQ88" s="9">
        <f t="shared" si="41"/>
        <v>0</v>
      </c>
      <c r="CR88" s="9">
        <f t="shared" si="42"/>
        <v>0</v>
      </c>
      <c r="CS88" s="9">
        <f t="shared" si="43"/>
        <v>0</v>
      </c>
      <c r="CT88" s="9">
        <f t="shared" si="44"/>
        <v>0</v>
      </c>
      <c r="CU88" s="9">
        <f t="shared" si="45"/>
        <v>0</v>
      </c>
      <c r="CV88" s="9">
        <f t="shared" si="46"/>
        <v>0</v>
      </c>
      <c r="CW88" s="9">
        <f t="shared" si="47"/>
        <v>0</v>
      </c>
      <c r="CX88" s="14">
        <f t="shared" si="48"/>
        <v>0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Manuel Ramirez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1</v>
      </c>
      <c r="J89" s="19" t="s">
        <v>61</v>
      </c>
      <c r="K89" s="19">
        <v>2.1</v>
      </c>
      <c r="L89" s="19">
        <v>1</v>
      </c>
      <c r="M89" s="19">
        <v>5</v>
      </c>
      <c r="N89" s="19">
        <v>3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0</v>
      </c>
      <c r="CR89" s="9">
        <f t="shared" si="42"/>
        <v>1</v>
      </c>
      <c r="CS89" s="9">
        <f t="shared" si="43"/>
        <v>7.0000000000000009</v>
      </c>
      <c r="CT89" s="9">
        <f t="shared" si="44"/>
        <v>2.1</v>
      </c>
      <c r="CU89" s="9">
        <f t="shared" si="45"/>
        <v>1</v>
      </c>
      <c r="CV89" s="9">
        <f t="shared" si="46"/>
        <v>5</v>
      </c>
      <c r="CW89" s="9">
        <f t="shared" si="47"/>
        <v>3</v>
      </c>
      <c r="CX89" s="14">
        <f t="shared" si="48"/>
        <v>3.8571428571428568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Manuel Torres</v>
      </c>
      <c r="B90" s="9">
        <f t="shared" si="39"/>
        <v>25</v>
      </c>
      <c r="C90" s="19">
        <v>1</v>
      </c>
      <c r="D90" s="19" t="s">
        <v>62</v>
      </c>
      <c r="E90" s="19">
        <v>1.2</v>
      </c>
      <c r="F90" s="19">
        <v>1</v>
      </c>
      <c r="G90" s="19">
        <v>2</v>
      </c>
      <c r="H90" s="19">
        <v>3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5</v>
      </c>
      <c r="CT90" s="9">
        <f t="shared" si="44"/>
        <v>1.2</v>
      </c>
      <c r="CU90" s="9">
        <f t="shared" si="45"/>
        <v>1</v>
      </c>
      <c r="CV90" s="9">
        <f t="shared" si="46"/>
        <v>2</v>
      </c>
      <c r="CW90" s="9">
        <f t="shared" si="47"/>
        <v>3</v>
      </c>
      <c r="CX90" s="14">
        <f t="shared" si="48"/>
        <v>5.4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16</v>
      </c>
      <c r="CQ91" s="10">
        <f t="shared" si="49"/>
        <v>7</v>
      </c>
      <c r="CR91" s="10">
        <f t="shared" si="49"/>
        <v>9</v>
      </c>
      <c r="CS91" s="10">
        <f t="shared" si="49"/>
        <v>99</v>
      </c>
      <c r="CT91" s="10">
        <f t="shared" si="49"/>
        <v>30.2</v>
      </c>
      <c r="CU91" s="10">
        <f t="shared" si="49"/>
        <v>33</v>
      </c>
      <c r="CV91" s="10">
        <f t="shared" si="49"/>
        <v>56</v>
      </c>
      <c r="CW91" s="10">
        <f t="shared" si="49"/>
        <v>34</v>
      </c>
      <c r="CX91" s="10">
        <f t="shared" si="49"/>
        <v>155.28956043956043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6</v>
      </c>
      <c r="D96" s="19">
        <v>5</v>
      </c>
    </row>
    <row r="97" spans="1:7" x14ac:dyDescent="0.3">
      <c r="A97" s="9">
        <v>2</v>
      </c>
      <c r="B97" s="19" t="s">
        <v>61</v>
      </c>
      <c r="C97" s="19">
        <v>5</v>
      </c>
      <c r="D97" s="19">
        <v>6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11</v>
      </c>
      <c r="G111" s="10">
        <f>SUM(D96:D110)</f>
        <v>11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407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408</v>
      </c>
      <c r="B8" s="19">
        <v>1</v>
      </c>
      <c r="C8" s="19">
        <v>3</v>
      </c>
      <c r="D8" s="19">
        <v>2</v>
      </c>
      <c r="E8" s="19">
        <v>1</v>
      </c>
      <c r="F8" s="19">
        <v>0</v>
      </c>
      <c r="G8" s="19">
        <v>0</v>
      </c>
      <c r="H8" s="19">
        <v>0</v>
      </c>
      <c r="I8" s="19">
        <v>0</v>
      </c>
      <c r="J8" s="19">
        <v>2</v>
      </c>
      <c r="K8" s="19">
        <v>2</v>
      </c>
      <c r="L8" s="19">
        <v>1</v>
      </c>
      <c r="M8" s="19">
        <v>1</v>
      </c>
      <c r="N8" s="19">
        <v>0</v>
      </c>
      <c r="O8" s="19">
        <v>0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6</v>
      </c>
      <c r="S8" s="9"/>
      <c r="T8" s="19">
        <v>2</v>
      </c>
      <c r="U8" s="19">
        <v>0</v>
      </c>
      <c r="V8" s="19">
        <v>1</v>
      </c>
      <c r="W8" s="19">
        <v>0</v>
      </c>
      <c r="X8" s="19">
        <v>0</v>
      </c>
      <c r="Y8" s="19">
        <v>0</v>
      </c>
      <c r="Z8" s="19">
        <v>0</v>
      </c>
      <c r="AA8" s="19">
        <v>2</v>
      </c>
      <c r="AB8" s="19">
        <v>0</v>
      </c>
      <c r="AC8" s="19">
        <v>0</v>
      </c>
      <c r="AD8" s="19">
        <v>1</v>
      </c>
      <c r="AE8" s="19">
        <v>1</v>
      </c>
      <c r="AF8" s="19">
        <v>1</v>
      </c>
      <c r="AG8" s="19">
        <v>0</v>
      </c>
      <c r="AH8" s="9">
        <f t="shared" ref="AH8:AH32" si="2">(V8-(W8+X8+Y8))+(W8*2)+(X8*3)+(Y8*4)</f>
        <v>1</v>
      </c>
      <c r="AI8" s="9">
        <f t="shared" ref="AI8:AI32" si="3">T8+AB8+AD8+AE8+AF8+AG8</f>
        <v>5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409</v>
      </c>
      <c r="B9" s="19">
        <v>2</v>
      </c>
      <c r="C9" s="19">
        <v>3</v>
      </c>
      <c r="D9" s="19">
        <v>2</v>
      </c>
      <c r="E9" s="19">
        <v>2</v>
      </c>
      <c r="F9" s="19">
        <v>0</v>
      </c>
      <c r="G9" s="19">
        <v>0</v>
      </c>
      <c r="H9" s="19">
        <v>1</v>
      </c>
      <c r="I9" s="19">
        <v>1</v>
      </c>
      <c r="J9" s="19">
        <v>0</v>
      </c>
      <c r="K9" s="19">
        <v>1</v>
      </c>
      <c r="L9" s="19">
        <v>0</v>
      </c>
      <c r="M9" s="19">
        <v>0</v>
      </c>
      <c r="N9" s="19">
        <v>1</v>
      </c>
      <c r="O9" s="19">
        <v>0</v>
      </c>
      <c r="P9" s="19">
        <v>0</v>
      </c>
      <c r="Q9" s="9">
        <f t="shared" si="0"/>
        <v>5</v>
      </c>
      <c r="R9" s="9">
        <f t="shared" si="1"/>
        <v>5</v>
      </c>
      <c r="S9" s="9"/>
      <c r="T9" s="19">
        <v>3</v>
      </c>
      <c r="U9" s="19">
        <v>1</v>
      </c>
      <c r="V9" s="19">
        <v>3</v>
      </c>
      <c r="W9" s="19">
        <v>0</v>
      </c>
      <c r="X9" s="19">
        <v>0</v>
      </c>
      <c r="Y9" s="19">
        <v>0</v>
      </c>
      <c r="Z9" s="19">
        <v>3</v>
      </c>
      <c r="AA9" s="19">
        <v>0</v>
      </c>
      <c r="AB9" s="19">
        <v>1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9">
        <f t="shared" si="2"/>
        <v>3</v>
      </c>
      <c r="AI9" s="9">
        <f t="shared" si="3"/>
        <v>4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410</v>
      </c>
      <c r="B10" s="19">
        <v>3</v>
      </c>
      <c r="C10" s="19">
        <v>4</v>
      </c>
      <c r="D10" s="19">
        <v>4</v>
      </c>
      <c r="E10" s="19">
        <v>3</v>
      </c>
      <c r="F10" s="19">
        <v>0</v>
      </c>
      <c r="G10" s="19">
        <v>0</v>
      </c>
      <c r="H10" s="19">
        <v>0</v>
      </c>
      <c r="I10" s="19">
        <v>1</v>
      </c>
      <c r="J10" s="19">
        <v>0</v>
      </c>
      <c r="K10" s="19">
        <v>1</v>
      </c>
      <c r="L10" s="19">
        <v>1</v>
      </c>
      <c r="M10" s="19">
        <v>0</v>
      </c>
      <c r="N10" s="19">
        <v>0</v>
      </c>
      <c r="O10" s="19">
        <v>1</v>
      </c>
      <c r="P10" s="19">
        <v>0</v>
      </c>
      <c r="Q10" s="9">
        <f t="shared" si="0"/>
        <v>3</v>
      </c>
      <c r="R10" s="9">
        <f t="shared" si="1"/>
        <v>6</v>
      </c>
      <c r="S10" s="9"/>
      <c r="T10" s="19">
        <v>2</v>
      </c>
      <c r="U10" s="19">
        <v>2</v>
      </c>
      <c r="V10" s="19">
        <v>1</v>
      </c>
      <c r="W10" s="19">
        <v>0</v>
      </c>
      <c r="X10" s="19">
        <v>0</v>
      </c>
      <c r="Y10" s="19">
        <v>0</v>
      </c>
      <c r="Z10" s="19">
        <v>0</v>
      </c>
      <c r="AA10" s="19">
        <v>1</v>
      </c>
      <c r="AB10" s="19">
        <v>0</v>
      </c>
      <c r="AC10" s="19">
        <v>1</v>
      </c>
      <c r="AD10" s="19">
        <v>0</v>
      </c>
      <c r="AE10" s="19">
        <v>1</v>
      </c>
      <c r="AF10" s="19">
        <v>0</v>
      </c>
      <c r="AG10" s="19">
        <v>0</v>
      </c>
      <c r="AH10" s="9">
        <f t="shared" si="2"/>
        <v>1</v>
      </c>
      <c r="AI10" s="9">
        <f t="shared" si="3"/>
        <v>3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411</v>
      </c>
      <c r="B11" s="19">
        <v>4</v>
      </c>
      <c r="C11" s="19">
        <v>2</v>
      </c>
      <c r="D11" s="19">
        <v>2</v>
      </c>
      <c r="E11" s="19">
        <v>0</v>
      </c>
      <c r="F11" s="19">
        <v>0</v>
      </c>
      <c r="G11" s="19">
        <v>0</v>
      </c>
      <c r="H11" s="19">
        <v>0</v>
      </c>
      <c r="I11" s="19">
        <v>1</v>
      </c>
      <c r="J11" s="19">
        <v>0</v>
      </c>
      <c r="K11" s="19">
        <v>0</v>
      </c>
      <c r="L11" s="19">
        <v>1</v>
      </c>
      <c r="M11" s="19">
        <v>1</v>
      </c>
      <c r="N11" s="19">
        <v>1</v>
      </c>
      <c r="O11" s="19">
        <v>0</v>
      </c>
      <c r="P11" s="19">
        <v>0</v>
      </c>
      <c r="Q11" s="9">
        <f t="shared" si="0"/>
        <v>0</v>
      </c>
      <c r="R11" s="9">
        <f t="shared" si="1"/>
        <v>4</v>
      </c>
      <c r="S11" s="9"/>
      <c r="T11" s="19">
        <v>3</v>
      </c>
      <c r="U11" s="19">
        <v>2</v>
      </c>
      <c r="V11" s="19">
        <v>2</v>
      </c>
      <c r="W11" s="19">
        <v>0</v>
      </c>
      <c r="X11" s="19">
        <v>0</v>
      </c>
      <c r="Y11" s="19">
        <v>0</v>
      </c>
      <c r="Z11" s="19">
        <v>1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1</v>
      </c>
      <c r="AG11" s="19">
        <v>0</v>
      </c>
      <c r="AH11" s="9">
        <f t="shared" si="2"/>
        <v>2</v>
      </c>
      <c r="AI11" s="9">
        <f t="shared" si="3"/>
        <v>4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412</v>
      </c>
      <c r="B12" s="19">
        <v>5</v>
      </c>
      <c r="C12" s="19">
        <v>4</v>
      </c>
      <c r="D12" s="19">
        <v>0</v>
      </c>
      <c r="E12" s="19">
        <v>1</v>
      </c>
      <c r="F12" s="19">
        <v>1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1</v>
      </c>
      <c r="M12" s="19">
        <v>0</v>
      </c>
      <c r="N12" s="19">
        <v>0</v>
      </c>
      <c r="O12" s="19">
        <v>0</v>
      </c>
      <c r="P12" s="19">
        <v>0</v>
      </c>
      <c r="Q12" s="9">
        <f t="shared" si="0"/>
        <v>2</v>
      </c>
      <c r="R12" s="9">
        <f t="shared" si="1"/>
        <v>4</v>
      </c>
      <c r="S12" s="9"/>
      <c r="T12" s="19">
        <v>3</v>
      </c>
      <c r="U12" s="19">
        <v>0</v>
      </c>
      <c r="V12" s="19">
        <v>2</v>
      </c>
      <c r="W12" s="19">
        <v>0</v>
      </c>
      <c r="X12" s="19">
        <v>0</v>
      </c>
      <c r="Y12" s="19">
        <v>0</v>
      </c>
      <c r="Z12" s="19">
        <v>1</v>
      </c>
      <c r="AA12" s="19">
        <v>1</v>
      </c>
      <c r="AB12" s="19">
        <v>0</v>
      </c>
      <c r="AC12" s="19">
        <v>1</v>
      </c>
      <c r="AD12" s="19">
        <v>0</v>
      </c>
      <c r="AE12" s="19">
        <v>1</v>
      </c>
      <c r="AF12" s="19">
        <v>0</v>
      </c>
      <c r="AG12" s="19">
        <v>0</v>
      </c>
      <c r="AH12" s="9">
        <f t="shared" si="2"/>
        <v>2</v>
      </c>
      <c r="AI12" s="9">
        <f t="shared" si="3"/>
        <v>4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413</v>
      </c>
      <c r="B13" s="19">
        <v>6</v>
      </c>
      <c r="C13" s="19">
        <v>5</v>
      </c>
      <c r="D13" s="19">
        <v>5</v>
      </c>
      <c r="E13" s="19">
        <v>3</v>
      </c>
      <c r="F13" s="19">
        <v>1</v>
      </c>
      <c r="G13" s="19">
        <v>0</v>
      </c>
      <c r="H13" s="19">
        <v>0</v>
      </c>
      <c r="I13" s="19">
        <v>3</v>
      </c>
      <c r="J13" s="19">
        <v>1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9">
        <f t="shared" si="0"/>
        <v>4</v>
      </c>
      <c r="R13" s="9">
        <f t="shared" si="1"/>
        <v>5</v>
      </c>
      <c r="S13" s="9"/>
      <c r="T13" s="19">
        <v>5</v>
      </c>
      <c r="U13" s="19">
        <v>4</v>
      </c>
      <c r="V13" s="19">
        <v>1</v>
      </c>
      <c r="W13" s="19">
        <v>0</v>
      </c>
      <c r="X13" s="19">
        <v>0</v>
      </c>
      <c r="Y13" s="19">
        <v>0</v>
      </c>
      <c r="Z13" s="19">
        <v>2</v>
      </c>
      <c r="AA13" s="19">
        <v>1</v>
      </c>
      <c r="AB13" s="19">
        <v>0</v>
      </c>
      <c r="AC13" s="19">
        <v>1</v>
      </c>
      <c r="AD13" s="19">
        <v>1</v>
      </c>
      <c r="AE13" s="19">
        <v>1</v>
      </c>
      <c r="AF13" s="19">
        <v>1</v>
      </c>
      <c r="AG13" s="19">
        <v>0</v>
      </c>
      <c r="AH13" s="9">
        <f t="shared" si="2"/>
        <v>1</v>
      </c>
      <c r="AI13" s="9">
        <f t="shared" si="3"/>
        <v>8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414</v>
      </c>
      <c r="B14" s="19">
        <v>7</v>
      </c>
      <c r="C14" s="19">
        <v>2</v>
      </c>
      <c r="D14" s="19">
        <v>2</v>
      </c>
      <c r="E14" s="19">
        <v>1</v>
      </c>
      <c r="F14" s="19">
        <v>0</v>
      </c>
      <c r="G14" s="19">
        <v>0</v>
      </c>
      <c r="H14" s="19">
        <v>1</v>
      </c>
      <c r="I14" s="19">
        <v>1</v>
      </c>
      <c r="J14" s="19">
        <v>0</v>
      </c>
      <c r="K14" s="19">
        <v>1</v>
      </c>
      <c r="L14" s="19">
        <v>0</v>
      </c>
      <c r="M14" s="19">
        <v>1</v>
      </c>
      <c r="N14" s="19">
        <v>0</v>
      </c>
      <c r="O14" s="19">
        <v>1</v>
      </c>
      <c r="P14" s="19">
        <v>0</v>
      </c>
      <c r="Q14" s="9">
        <f t="shared" si="0"/>
        <v>4</v>
      </c>
      <c r="R14" s="9">
        <f t="shared" si="1"/>
        <v>5</v>
      </c>
      <c r="S14" s="9"/>
      <c r="T14" s="19">
        <v>4</v>
      </c>
      <c r="U14" s="19">
        <v>1</v>
      </c>
      <c r="V14" s="19">
        <v>3</v>
      </c>
      <c r="W14" s="19">
        <v>0</v>
      </c>
      <c r="X14" s="19">
        <v>0</v>
      </c>
      <c r="Y14" s="19">
        <v>0</v>
      </c>
      <c r="Z14" s="19">
        <v>0</v>
      </c>
      <c r="AA14" s="19">
        <v>1</v>
      </c>
      <c r="AB14" s="19">
        <v>0</v>
      </c>
      <c r="AC14" s="19">
        <v>0</v>
      </c>
      <c r="AD14" s="19">
        <v>1</v>
      </c>
      <c r="AE14" s="19">
        <v>1</v>
      </c>
      <c r="AF14" s="19">
        <v>0</v>
      </c>
      <c r="AG14" s="19">
        <v>0</v>
      </c>
      <c r="AH14" s="9">
        <f t="shared" si="2"/>
        <v>3</v>
      </c>
      <c r="AI14" s="9">
        <f t="shared" si="3"/>
        <v>6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415</v>
      </c>
      <c r="B15" s="19">
        <v>8</v>
      </c>
      <c r="C15" s="19">
        <v>2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1</v>
      </c>
      <c r="K15" s="19">
        <v>1</v>
      </c>
      <c r="L15" s="19">
        <v>1</v>
      </c>
      <c r="M15" s="19">
        <v>1</v>
      </c>
      <c r="N15" s="19">
        <v>0</v>
      </c>
      <c r="O15" s="19">
        <v>0</v>
      </c>
      <c r="P15" s="19">
        <v>0</v>
      </c>
      <c r="Q15" s="9">
        <f t="shared" si="0"/>
        <v>0</v>
      </c>
      <c r="R15" s="9">
        <f t="shared" si="1"/>
        <v>4</v>
      </c>
      <c r="S15" s="9"/>
      <c r="T15" s="19">
        <v>2</v>
      </c>
      <c r="U15" s="19">
        <v>1</v>
      </c>
      <c r="V15" s="19">
        <v>2</v>
      </c>
      <c r="W15" s="19">
        <v>0</v>
      </c>
      <c r="X15" s="19">
        <v>0</v>
      </c>
      <c r="Y15" s="19">
        <v>0</v>
      </c>
      <c r="Z15" s="19">
        <v>1</v>
      </c>
      <c r="AA15" s="19">
        <v>1</v>
      </c>
      <c r="AB15" s="19">
        <v>0</v>
      </c>
      <c r="AC15" s="19">
        <v>1</v>
      </c>
      <c r="AD15" s="19">
        <v>1</v>
      </c>
      <c r="AE15" s="19">
        <v>0</v>
      </c>
      <c r="AF15" s="19">
        <v>0</v>
      </c>
      <c r="AG15" s="19">
        <v>0</v>
      </c>
      <c r="AH15" s="9">
        <f t="shared" si="2"/>
        <v>2</v>
      </c>
      <c r="AI15" s="9">
        <f t="shared" si="3"/>
        <v>3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416</v>
      </c>
      <c r="B16" s="19">
        <v>9</v>
      </c>
      <c r="C16" s="19">
        <v>5</v>
      </c>
      <c r="D16" s="19">
        <v>4</v>
      </c>
      <c r="E16" s="19">
        <v>3</v>
      </c>
      <c r="F16" s="19">
        <v>0</v>
      </c>
      <c r="G16" s="19">
        <v>0</v>
      </c>
      <c r="H16" s="19">
        <v>1</v>
      </c>
      <c r="I16" s="19">
        <v>2</v>
      </c>
      <c r="J16" s="19">
        <v>1</v>
      </c>
      <c r="K16" s="19">
        <v>0</v>
      </c>
      <c r="L16" s="19">
        <v>1</v>
      </c>
      <c r="M16" s="19">
        <v>0</v>
      </c>
      <c r="N16" s="19">
        <v>0</v>
      </c>
      <c r="O16" s="19">
        <v>0</v>
      </c>
      <c r="P16" s="19">
        <v>0</v>
      </c>
      <c r="Q16" s="9">
        <f t="shared" si="0"/>
        <v>6</v>
      </c>
      <c r="R16" s="9">
        <f t="shared" si="1"/>
        <v>5</v>
      </c>
      <c r="S16" s="9"/>
      <c r="T16" s="19">
        <v>4</v>
      </c>
      <c r="U16" s="19">
        <v>3</v>
      </c>
      <c r="V16" s="19">
        <v>3</v>
      </c>
      <c r="W16" s="19">
        <v>0</v>
      </c>
      <c r="X16" s="19">
        <v>0</v>
      </c>
      <c r="Y16" s="19">
        <v>0</v>
      </c>
      <c r="Z16" s="19">
        <v>1</v>
      </c>
      <c r="AA16" s="19">
        <v>1</v>
      </c>
      <c r="AB16" s="19">
        <v>0</v>
      </c>
      <c r="AC16" s="19">
        <v>0</v>
      </c>
      <c r="AD16" s="19">
        <v>0</v>
      </c>
      <c r="AE16" s="19">
        <v>0</v>
      </c>
      <c r="AF16" s="19">
        <v>1</v>
      </c>
      <c r="AG16" s="19">
        <v>0</v>
      </c>
      <c r="AH16" s="9">
        <f t="shared" si="2"/>
        <v>3</v>
      </c>
      <c r="AI16" s="9">
        <f t="shared" si="3"/>
        <v>5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417</v>
      </c>
      <c r="B17" s="19">
        <v>10</v>
      </c>
      <c r="C17" s="19">
        <v>4</v>
      </c>
      <c r="D17" s="19">
        <v>3</v>
      </c>
      <c r="E17" s="19">
        <v>3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1</v>
      </c>
      <c r="N17" s="19">
        <v>1</v>
      </c>
      <c r="O17" s="19">
        <v>0</v>
      </c>
      <c r="P17" s="19">
        <v>0</v>
      </c>
      <c r="Q17" s="9">
        <f t="shared" si="0"/>
        <v>3</v>
      </c>
      <c r="R17" s="9">
        <f t="shared" si="1"/>
        <v>6</v>
      </c>
      <c r="S17" s="9"/>
      <c r="T17" s="19">
        <v>4</v>
      </c>
      <c r="U17" s="19">
        <v>2</v>
      </c>
      <c r="V17" s="19">
        <v>3</v>
      </c>
      <c r="W17" s="19">
        <v>0</v>
      </c>
      <c r="X17" s="19">
        <v>0</v>
      </c>
      <c r="Y17" s="19">
        <v>0</v>
      </c>
      <c r="Z17" s="19">
        <v>0</v>
      </c>
      <c r="AA17" s="19">
        <v>1</v>
      </c>
      <c r="AB17" s="19">
        <v>0</v>
      </c>
      <c r="AC17" s="19">
        <v>0</v>
      </c>
      <c r="AD17" s="19">
        <v>1</v>
      </c>
      <c r="AE17" s="19">
        <v>1</v>
      </c>
      <c r="AF17" s="19">
        <v>0</v>
      </c>
      <c r="AG17" s="19">
        <v>0</v>
      </c>
      <c r="AH17" s="9">
        <f t="shared" si="2"/>
        <v>3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418</v>
      </c>
      <c r="B18" s="19">
        <v>11</v>
      </c>
      <c r="C18" s="19">
        <v>5</v>
      </c>
      <c r="D18" s="19">
        <v>1</v>
      </c>
      <c r="E18" s="19">
        <v>2</v>
      </c>
      <c r="F18" s="19">
        <v>0</v>
      </c>
      <c r="G18" s="19">
        <v>0</v>
      </c>
      <c r="H18" s="19">
        <v>0</v>
      </c>
      <c r="I18" s="19">
        <v>1</v>
      </c>
      <c r="J18" s="19">
        <v>1</v>
      </c>
      <c r="K18" s="19">
        <v>2</v>
      </c>
      <c r="L18" s="19">
        <v>1</v>
      </c>
      <c r="M18" s="19">
        <v>0</v>
      </c>
      <c r="N18" s="19">
        <v>0</v>
      </c>
      <c r="O18" s="19">
        <v>0</v>
      </c>
      <c r="P18" s="19">
        <v>0</v>
      </c>
      <c r="Q18" s="9">
        <f t="shared" si="0"/>
        <v>2</v>
      </c>
      <c r="R18" s="9">
        <f t="shared" si="1"/>
        <v>7</v>
      </c>
      <c r="S18" s="9"/>
      <c r="T18" s="19">
        <v>5</v>
      </c>
      <c r="U18" s="19">
        <v>0</v>
      </c>
      <c r="V18" s="19">
        <v>3</v>
      </c>
      <c r="W18" s="19">
        <v>0</v>
      </c>
      <c r="X18" s="19">
        <v>0</v>
      </c>
      <c r="Y18" s="19">
        <v>0</v>
      </c>
      <c r="Z18" s="19">
        <v>2</v>
      </c>
      <c r="AA18" s="19">
        <v>1</v>
      </c>
      <c r="AB18" s="19">
        <v>2</v>
      </c>
      <c r="AC18" s="19">
        <v>1</v>
      </c>
      <c r="AD18" s="19">
        <v>1</v>
      </c>
      <c r="AE18" s="19">
        <v>1</v>
      </c>
      <c r="AF18" s="19">
        <v>1</v>
      </c>
      <c r="AG18" s="19">
        <v>0</v>
      </c>
      <c r="AH18" s="9">
        <f t="shared" si="2"/>
        <v>3</v>
      </c>
      <c r="AI18" s="9">
        <f t="shared" si="3"/>
        <v>10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419</v>
      </c>
      <c r="B19" s="19">
        <v>12</v>
      </c>
      <c r="C19" s="19">
        <v>4</v>
      </c>
      <c r="D19" s="19">
        <v>2</v>
      </c>
      <c r="E19" s="19">
        <v>2</v>
      </c>
      <c r="F19" s="19">
        <v>0</v>
      </c>
      <c r="G19" s="19">
        <v>0</v>
      </c>
      <c r="H19" s="19">
        <v>0</v>
      </c>
      <c r="I19" s="19">
        <v>0</v>
      </c>
      <c r="J19" s="19">
        <v>2</v>
      </c>
      <c r="K19" s="19">
        <v>1</v>
      </c>
      <c r="L19" s="19">
        <v>0</v>
      </c>
      <c r="M19" s="19">
        <v>1</v>
      </c>
      <c r="N19" s="19">
        <v>1</v>
      </c>
      <c r="O19" s="19">
        <v>0</v>
      </c>
      <c r="P19" s="19">
        <v>0</v>
      </c>
      <c r="Q19" s="9">
        <f t="shared" si="0"/>
        <v>2</v>
      </c>
      <c r="R19" s="9">
        <f t="shared" si="1"/>
        <v>7</v>
      </c>
      <c r="S19" s="9"/>
      <c r="T19" s="19">
        <v>4</v>
      </c>
      <c r="U19" s="19">
        <v>3</v>
      </c>
      <c r="V19" s="19">
        <v>4</v>
      </c>
      <c r="W19" s="19">
        <v>0</v>
      </c>
      <c r="X19" s="19">
        <v>0</v>
      </c>
      <c r="Y19" s="19">
        <v>0</v>
      </c>
      <c r="Z19" s="19">
        <v>4</v>
      </c>
      <c r="AA19" s="19">
        <v>2</v>
      </c>
      <c r="AB19" s="19">
        <v>2</v>
      </c>
      <c r="AC19" s="19">
        <v>1</v>
      </c>
      <c r="AD19" s="19">
        <v>1</v>
      </c>
      <c r="AE19" s="19">
        <v>0</v>
      </c>
      <c r="AF19" s="19">
        <v>1</v>
      </c>
      <c r="AG19" s="19">
        <v>0</v>
      </c>
      <c r="AH19" s="9">
        <f t="shared" si="2"/>
        <v>4</v>
      </c>
      <c r="AI19" s="9">
        <f t="shared" si="3"/>
        <v>8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420</v>
      </c>
      <c r="B20" s="19">
        <v>13</v>
      </c>
      <c r="C20" s="19">
        <v>2</v>
      </c>
      <c r="D20" s="19">
        <v>1</v>
      </c>
      <c r="E20" s="19">
        <v>2</v>
      </c>
      <c r="F20" s="19">
        <v>0</v>
      </c>
      <c r="G20" s="19">
        <v>0</v>
      </c>
      <c r="H20" s="19">
        <v>0</v>
      </c>
      <c r="I20" s="19">
        <v>2</v>
      </c>
      <c r="J20" s="19">
        <v>0</v>
      </c>
      <c r="K20" s="19">
        <v>2</v>
      </c>
      <c r="L20" s="19">
        <v>1</v>
      </c>
      <c r="M20" s="19">
        <v>1</v>
      </c>
      <c r="N20" s="19">
        <v>1</v>
      </c>
      <c r="O20" s="19">
        <v>1</v>
      </c>
      <c r="P20" s="19">
        <v>0</v>
      </c>
      <c r="Q20" s="9">
        <f t="shared" si="0"/>
        <v>2</v>
      </c>
      <c r="R20" s="9">
        <f t="shared" si="1"/>
        <v>7</v>
      </c>
      <c r="S20" s="9"/>
      <c r="T20" s="19">
        <v>4</v>
      </c>
      <c r="U20" s="19">
        <v>0</v>
      </c>
      <c r="V20" s="19">
        <v>1</v>
      </c>
      <c r="W20" s="19">
        <v>0</v>
      </c>
      <c r="X20" s="19">
        <v>0</v>
      </c>
      <c r="Y20" s="19">
        <v>0</v>
      </c>
      <c r="Z20" s="19">
        <v>1</v>
      </c>
      <c r="AA20" s="19">
        <v>2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9">
        <f t="shared" si="2"/>
        <v>1</v>
      </c>
      <c r="AI20" s="9">
        <f t="shared" si="3"/>
        <v>4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421</v>
      </c>
      <c r="B21" s="19">
        <v>14</v>
      </c>
      <c r="C21" s="19">
        <v>4</v>
      </c>
      <c r="D21" s="19">
        <v>4</v>
      </c>
      <c r="E21" s="19">
        <v>4</v>
      </c>
      <c r="F21" s="19">
        <v>0</v>
      </c>
      <c r="G21" s="19">
        <v>0</v>
      </c>
      <c r="H21" s="19">
        <v>0</v>
      </c>
      <c r="I21" s="19">
        <v>5</v>
      </c>
      <c r="J21" s="19">
        <v>1</v>
      </c>
      <c r="K21" s="19">
        <v>1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9">
        <f t="shared" si="0"/>
        <v>4</v>
      </c>
      <c r="R21" s="9">
        <f t="shared" si="1"/>
        <v>5</v>
      </c>
      <c r="S21" s="9"/>
      <c r="T21" s="19">
        <v>3</v>
      </c>
      <c r="U21" s="19">
        <v>0</v>
      </c>
      <c r="V21" s="19">
        <v>2</v>
      </c>
      <c r="W21" s="19">
        <v>0</v>
      </c>
      <c r="X21" s="19">
        <v>0</v>
      </c>
      <c r="Y21" s="19">
        <v>0</v>
      </c>
      <c r="Z21" s="19">
        <v>0</v>
      </c>
      <c r="AA21" s="19">
        <v>1</v>
      </c>
      <c r="AB21" s="19">
        <v>2</v>
      </c>
      <c r="AC21" s="19">
        <v>1</v>
      </c>
      <c r="AD21" s="19">
        <v>0</v>
      </c>
      <c r="AE21" s="19">
        <v>1</v>
      </c>
      <c r="AF21" s="19">
        <v>1</v>
      </c>
      <c r="AG21" s="19">
        <v>0</v>
      </c>
      <c r="AH21" s="9">
        <f t="shared" si="2"/>
        <v>2</v>
      </c>
      <c r="AI21" s="9">
        <f t="shared" si="3"/>
        <v>7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422</v>
      </c>
      <c r="B22" s="19">
        <v>15</v>
      </c>
      <c r="C22" s="19">
        <v>4</v>
      </c>
      <c r="D22" s="19">
        <v>0</v>
      </c>
      <c r="E22" s="19">
        <v>1</v>
      </c>
      <c r="F22" s="19">
        <v>0</v>
      </c>
      <c r="G22" s="19">
        <v>1</v>
      </c>
      <c r="H22" s="19">
        <v>0</v>
      </c>
      <c r="I22" s="19">
        <v>0</v>
      </c>
      <c r="J22" s="19">
        <v>1</v>
      </c>
      <c r="K22" s="19">
        <v>2</v>
      </c>
      <c r="L22" s="19">
        <v>1</v>
      </c>
      <c r="M22" s="19">
        <v>1</v>
      </c>
      <c r="N22" s="19">
        <v>0</v>
      </c>
      <c r="O22" s="19">
        <v>1</v>
      </c>
      <c r="P22" s="19">
        <v>0</v>
      </c>
      <c r="Q22" s="9">
        <f t="shared" si="0"/>
        <v>3</v>
      </c>
      <c r="R22" s="9">
        <f t="shared" si="1"/>
        <v>8</v>
      </c>
      <c r="S22" s="9"/>
      <c r="T22" s="19">
        <v>5</v>
      </c>
      <c r="U22" s="19">
        <v>5</v>
      </c>
      <c r="V22" s="19">
        <v>3</v>
      </c>
      <c r="W22" s="19">
        <v>0</v>
      </c>
      <c r="X22" s="19">
        <v>0</v>
      </c>
      <c r="Y22" s="19">
        <v>0</v>
      </c>
      <c r="Z22" s="19">
        <v>1</v>
      </c>
      <c r="AA22" s="19">
        <v>1</v>
      </c>
      <c r="AB22" s="19">
        <v>2</v>
      </c>
      <c r="AC22" s="19">
        <v>1</v>
      </c>
      <c r="AD22" s="19">
        <v>1</v>
      </c>
      <c r="AE22" s="19">
        <v>1</v>
      </c>
      <c r="AF22" s="19">
        <v>0</v>
      </c>
      <c r="AG22" s="19">
        <v>0</v>
      </c>
      <c r="AH22" s="9">
        <f t="shared" si="2"/>
        <v>3</v>
      </c>
      <c r="AI22" s="9">
        <f t="shared" si="3"/>
        <v>9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423</v>
      </c>
      <c r="B23" s="19">
        <v>16</v>
      </c>
      <c r="C23" s="19">
        <v>4</v>
      </c>
      <c r="D23" s="19">
        <v>4</v>
      </c>
      <c r="E23" s="19">
        <v>2</v>
      </c>
      <c r="F23" s="19">
        <v>0</v>
      </c>
      <c r="G23" s="19">
        <v>0</v>
      </c>
      <c r="H23" s="19">
        <v>0</v>
      </c>
      <c r="I23" s="19">
        <v>2</v>
      </c>
      <c r="J23" s="19">
        <v>2</v>
      </c>
      <c r="K23" s="19">
        <v>2</v>
      </c>
      <c r="L23" s="19">
        <v>1</v>
      </c>
      <c r="M23" s="19">
        <v>1</v>
      </c>
      <c r="N23" s="19">
        <v>0</v>
      </c>
      <c r="O23" s="19">
        <v>0</v>
      </c>
      <c r="P23" s="19">
        <v>0</v>
      </c>
      <c r="Q23" s="9">
        <f t="shared" si="0"/>
        <v>2</v>
      </c>
      <c r="R23" s="9">
        <f t="shared" si="1"/>
        <v>7</v>
      </c>
      <c r="S23" s="9"/>
      <c r="T23" s="19">
        <v>4</v>
      </c>
      <c r="U23" s="19">
        <v>3</v>
      </c>
      <c r="V23" s="19">
        <v>2</v>
      </c>
      <c r="W23" s="19">
        <v>0</v>
      </c>
      <c r="X23" s="19">
        <v>0</v>
      </c>
      <c r="Y23" s="19">
        <v>0</v>
      </c>
      <c r="Z23" s="19">
        <v>0</v>
      </c>
      <c r="AA23" s="19">
        <v>2</v>
      </c>
      <c r="AB23" s="19">
        <v>2</v>
      </c>
      <c r="AC23" s="19">
        <v>1</v>
      </c>
      <c r="AD23" s="19">
        <v>0</v>
      </c>
      <c r="AE23" s="19">
        <v>1</v>
      </c>
      <c r="AF23" s="19">
        <v>0</v>
      </c>
      <c r="AG23" s="19">
        <v>0</v>
      </c>
      <c r="AH23" s="9">
        <f t="shared" si="2"/>
        <v>2</v>
      </c>
      <c r="AI23" s="9">
        <f t="shared" si="3"/>
        <v>7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424</v>
      </c>
      <c r="B24" s="19">
        <v>17</v>
      </c>
      <c r="C24" s="19">
        <v>2</v>
      </c>
      <c r="D24" s="19">
        <v>1</v>
      </c>
      <c r="E24" s="19">
        <v>2</v>
      </c>
      <c r="F24" s="19">
        <v>0</v>
      </c>
      <c r="G24" s="19">
        <v>0</v>
      </c>
      <c r="H24" s="19">
        <v>0</v>
      </c>
      <c r="I24" s="19">
        <v>3</v>
      </c>
      <c r="J24" s="19">
        <v>2</v>
      </c>
      <c r="K24" s="19">
        <v>2</v>
      </c>
      <c r="L24" s="19">
        <v>1</v>
      </c>
      <c r="M24" s="19">
        <v>1</v>
      </c>
      <c r="N24" s="19">
        <v>0</v>
      </c>
      <c r="O24" s="19">
        <v>1</v>
      </c>
      <c r="P24" s="19">
        <v>0</v>
      </c>
      <c r="Q24" s="9">
        <f t="shared" si="0"/>
        <v>2</v>
      </c>
      <c r="R24" s="9">
        <f t="shared" si="1"/>
        <v>6</v>
      </c>
      <c r="S24" s="9"/>
      <c r="T24" s="19">
        <v>3</v>
      </c>
      <c r="U24" s="19">
        <v>3</v>
      </c>
      <c r="V24" s="19">
        <v>3</v>
      </c>
      <c r="W24" s="19">
        <v>0</v>
      </c>
      <c r="X24" s="19">
        <v>0</v>
      </c>
      <c r="Y24" s="19">
        <v>1</v>
      </c>
      <c r="Z24" s="19">
        <v>3</v>
      </c>
      <c r="AA24" s="19">
        <v>2</v>
      </c>
      <c r="AB24" s="19">
        <v>1</v>
      </c>
      <c r="AC24" s="19">
        <v>0</v>
      </c>
      <c r="AD24" s="19">
        <v>1</v>
      </c>
      <c r="AE24" s="19">
        <v>0</v>
      </c>
      <c r="AF24" s="19">
        <v>0</v>
      </c>
      <c r="AG24" s="19">
        <v>0</v>
      </c>
      <c r="AH24" s="9">
        <f t="shared" si="2"/>
        <v>6</v>
      </c>
      <c r="AI24" s="9">
        <f t="shared" si="3"/>
        <v>5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425</v>
      </c>
      <c r="B25" s="19">
        <v>18</v>
      </c>
      <c r="C25" s="19">
        <v>3</v>
      </c>
      <c r="D25" s="19">
        <v>3</v>
      </c>
      <c r="E25" s="19">
        <v>1</v>
      </c>
      <c r="F25" s="19">
        <v>0</v>
      </c>
      <c r="G25" s="19">
        <v>0</v>
      </c>
      <c r="H25" s="19">
        <v>0</v>
      </c>
      <c r="I25" s="19">
        <v>2</v>
      </c>
      <c r="J25" s="19">
        <v>0</v>
      </c>
      <c r="K25" s="19">
        <v>2</v>
      </c>
      <c r="L25" s="19">
        <v>1</v>
      </c>
      <c r="M25" s="19">
        <v>0</v>
      </c>
      <c r="N25" s="19">
        <v>0</v>
      </c>
      <c r="O25" s="19">
        <v>1</v>
      </c>
      <c r="P25" s="19">
        <v>0</v>
      </c>
      <c r="Q25" s="9">
        <f t="shared" si="0"/>
        <v>1</v>
      </c>
      <c r="R25" s="9">
        <f t="shared" si="1"/>
        <v>6</v>
      </c>
      <c r="S25" s="9"/>
      <c r="T25" s="19">
        <v>3</v>
      </c>
      <c r="U25" s="19">
        <v>0</v>
      </c>
      <c r="V25" s="19">
        <v>3</v>
      </c>
      <c r="W25" s="19">
        <v>0</v>
      </c>
      <c r="X25" s="19">
        <v>0</v>
      </c>
      <c r="Y25" s="19">
        <v>0</v>
      </c>
      <c r="Z25" s="19">
        <v>3</v>
      </c>
      <c r="AA25" s="19">
        <v>0</v>
      </c>
      <c r="AB25" s="19">
        <v>2</v>
      </c>
      <c r="AC25" s="19">
        <v>1</v>
      </c>
      <c r="AD25" s="19">
        <v>1</v>
      </c>
      <c r="AE25" s="19">
        <v>1</v>
      </c>
      <c r="AF25" s="19">
        <v>0</v>
      </c>
      <c r="AG25" s="19">
        <v>0</v>
      </c>
      <c r="AH25" s="9">
        <f t="shared" si="2"/>
        <v>3</v>
      </c>
      <c r="AI25" s="9">
        <f t="shared" si="3"/>
        <v>7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426</v>
      </c>
      <c r="B26" s="19">
        <v>19</v>
      </c>
      <c r="C26" s="19">
        <v>5</v>
      </c>
      <c r="D26" s="19">
        <v>3</v>
      </c>
      <c r="E26" s="19">
        <v>3</v>
      </c>
      <c r="F26" s="19">
        <v>0</v>
      </c>
      <c r="G26" s="19">
        <v>0</v>
      </c>
      <c r="H26" s="19">
        <v>0</v>
      </c>
      <c r="I26" s="19">
        <v>1</v>
      </c>
      <c r="J26" s="19">
        <v>0</v>
      </c>
      <c r="K26" s="19">
        <v>2</v>
      </c>
      <c r="L26" s="19">
        <v>0</v>
      </c>
      <c r="M26" s="19">
        <v>0</v>
      </c>
      <c r="N26" s="19">
        <v>0</v>
      </c>
      <c r="O26" s="19">
        <v>1</v>
      </c>
      <c r="P26" s="19">
        <v>0</v>
      </c>
      <c r="Q26" s="9">
        <f t="shared" si="0"/>
        <v>3</v>
      </c>
      <c r="R26" s="9">
        <f t="shared" si="1"/>
        <v>8</v>
      </c>
      <c r="S26" s="9"/>
      <c r="T26" s="19">
        <v>5</v>
      </c>
      <c r="U26" s="19">
        <v>1</v>
      </c>
      <c r="V26" s="19">
        <v>2</v>
      </c>
      <c r="W26" s="19">
        <v>0</v>
      </c>
      <c r="X26" s="19">
        <v>0</v>
      </c>
      <c r="Y26" s="19">
        <v>0</v>
      </c>
      <c r="Z26" s="19">
        <v>0</v>
      </c>
      <c r="AA26" s="19">
        <v>1</v>
      </c>
      <c r="AB26" s="19">
        <v>0</v>
      </c>
      <c r="AC26" s="19">
        <v>1</v>
      </c>
      <c r="AD26" s="19">
        <v>1</v>
      </c>
      <c r="AE26" s="19">
        <v>1</v>
      </c>
      <c r="AF26" s="19">
        <v>1</v>
      </c>
      <c r="AG26" s="19">
        <v>0</v>
      </c>
      <c r="AH26" s="9">
        <f t="shared" si="2"/>
        <v>2</v>
      </c>
      <c r="AI26" s="9">
        <f t="shared" si="3"/>
        <v>8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427</v>
      </c>
      <c r="B27" s="19">
        <v>20</v>
      </c>
      <c r="C27" s="19">
        <v>5</v>
      </c>
      <c r="D27" s="19">
        <v>3</v>
      </c>
      <c r="E27" s="19">
        <v>1</v>
      </c>
      <c r="F27" s="19">
        <v>0</v>
      </c>
      <c r="G27" s="19">
        <v>0</v>
      </c>
      <c r="H27" s="19">
        <v>0</v>
      </c>
      <c r="I27" s="19">
        <v>2</v>
      </c>
      <c r="J27" s="19">
        <v>0</v>
      </c>
      <c r="K27" s="19">
        <v>2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9">
        <f t="shared" si="0"/>
        <v>1</v>
      </c>
      <c r="R27" s="9">
        <f t="shared" si="1"/>
        <v>7</v>
      </c>
      <c r="S27" s="9"/>
      <c r="T27" s="19">
        <v>3</v>
      </c>
      <c r="U27" s="19">
        <v>2</v>
      </c>
      <c r="V27" s="19">
        <v>3</v>
      </c>
      <c r="W27" s="19">
        <v>0</v>
      </c>
      <c r="X27" s="19">
        <v>0</v>
      </c>
      <c r="Y27" s="19">
        <v>0</v>
      </c>
      <c r="Z27" s="19">
        <v>4</v>
      </c>
      <c r="AA27" s="19">
        <v>2</v>
      </c>
      <c r="AB27" s="19">
        <v>2</v>
      </c>
      <c r="AC27" s="19">
        <v>1</v>
      </c>
      <c r="AD27" s="19">
        <v>1</v>
      </c>
      <c r="AE27" s="19">
        <v>1</v>
      </c>
      <c r="AF27" s="19">
        <v>1</v>
      </c>
      <c r="AG27" s="19">
        <v>0</v>
      </c>
      <c r="AH27" s="9">
        <f t="shared" si="2"/>
        <v>3</v>
      </c>
      <c r="AI27" s="9">
        <f t="shared" si="3"/>
        <v>8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428</v>
      </c>
      <c r="B28" s="19">
        <v>21</v>
      </c>
      <c r="C28" s="19">
        <v>5</v>
      </c>
      <c r="D28" s="19">
        <v>4</v>
      </c>
      <c r="E28" s="19">
        <v>3</v>
      </c>
      <c r="F28" s="19">
        <v>0</v>
      </c>
      <c r="G28" s="19">
        <v>0</v>
      </c>
      <c r="H28" s="19">
        <v>0</v>
      </c>
      <c r="I28" s="19">
        <v>2</v>
      </c>
      <c r="J28" s="19">
        <v>1</v>
      </c>
      <c r="K28" s="19">
        <v>2</v>
      </c>
      <c r="L28" s="19">
        <v>1</v>
      </c>
      <c r="M28" s="19">
        <v>1</v>
      </c>
      <c r="N28" s="19">
        <v>0</v>
      </c>
      <c r="O28" s="19">
        <v>0</v>
      </c>
      <c r="P28" s="19">
        <v>0</v>
      </c>
      <c r="Q28" s="9">
        <f t="shared" si="0"/>
        <v>3</v>
      </c>
      <c r="R28" s="9">
        <f t="shared" si="1"/>
        <v>8</v>
      </c>
      <c r="S28" s="9"/>
      <c r="T28" s="19">
        <v>4</v>
      </c>
      <c r="U28" s="19">
        <v>2</v>
      </c>
      <c r="V28" s="19">
        <v>1</v>
      </c>
      <c r="W28" s="19">
        <v>1</v>
      </c>
      <c r="X28" s="19">
        <v>0</v>
      </c>
      <c r="Y28" s="19">
        <v>0</v>
      </c>
      <c r="Z28" s="19">
        <v>2</v>
      </c>
      <c r="AA28" s="19">
        <v>0</v>
      </c>
      <c r="AB28" s="19">
        <v>1</v>
      </c>
      <c r="AC28" s="19">
        <v>0</v>
      </c>
      <c r="AD28" s="19">
        <v>0</v>
      </c>
      <c r="AE28" s="19">
        <v>1</v>
      </c>
      <c r="AF28" s="19">
        <v>1</v>
      </c>
      <c r="AG28" s="19">
        <v>0</v>
      </c>
      <c r="AH28" s="9">
        <f t="shared" si="2"/>
        <v>2</v>
      </c>
      <c r="AI28" s="9">
        <f t="shared" si="3"/>
        <v>7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429</v>
      </c>
      <c r="B29" s="19">
        <v>22</v>
      </c>
      <c r="C29" s="19">
        <v>4</v>
      </c>
      <c r="D29" s="19">
        <v>3</v>
      </c>
      <c r="E29" s="19">
        <v>1</v>
      </c>
      <c r="F29" s="19">
        <v>0</v>
      </c>
      <c r="G29" s="19">
        <v>0</v>
      </c>
      <c r="H29" s="19">
        <v>0</v>
      </c>
      <c r="I29" s="19">
        <v>2</v>
      </c>
      <c r="J29" s="19">
        <v>1</v>
      </c>
      <c r="K29" s="19">
        <v>2</v>
      </c>
      <c r="L29" s="19">
        <v>1</v>
      </c>
      <c r="M29" s="19">
        <v>1</v>
      </c>
      <c r="N29" s="19">
        <v>0</v>
      </c>
      <c r="O29" s="19">
        <v>0</v>
      </c>
      <c r="P29" s="19">
        <v>0</v>
      </c>
      <c r="Q29" s="9">
        <f t="shared" si="0"/>
        <v>1</v>
      </c>
      <c r="R29" s="9">
        <f t="shared" si="1"/>
        <v>7</v>
      </c>
      <c r="S29" s="9"/>
      <c r="T29" s="19">
        <v>3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1</v>
      </c>
      <c r="AD29" s="19">
        <v>1</v>
      </c>
      <c r="AE29" s="19">
        <v>1</v>
      </c>
      <c r="AF29" s="19">
        <v>0</v>
      </c>
      <c r="AG29" s="19">
        <v>0</v>
      </c>
      <c r="AH29" s="9">
        <f t="shared" si="2"/>
        <v>0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430</v>
      </c>
      <c r="B30" s="19">
        <v>23</v>
      </c>
      <c r="C30" s="19">
        <v>3</v>
      </c>
      <c r="D30" s="19">
        <v>2</v>
      </c>
      <c r="E30" s="19">
        <v>2</v>
      </c>
      <c r="F30" s="19">
        <v>1</v>
      </c>
      <c r="G30" s="19">
        <v>0</v>
      </c>
      <c r="H30" s="19">
        <v>0</v>
      </c>
      <c r="I30" s="19">
        <v>2</v>
      </c>
      <c r="J30" s="19">
        <v>1</v>
      </c>
      <c r="K30" s="19">
        <v>0</v>
      </c>
      <c r="L30" s="19">
        <v>0</v>
      </c>
      <c r="M30" s="19">
        <v>1</v>
      </c>
      <c r="N30" s="19">
        <v>1</v>
      </c>
      <c r="O30" s="19">
        <v>1</v>
      </c>
      <c r="P30" s="19">
        <v>0</v>
      </c>
      <c r="Q30" s="9">
        <f t="shared" si="0"/>
        <v>3</v>
      </c>
      <c r="R30" s="9">
        <f t="shared" si="1"/>
        <v>6</v>
      </c>
      <c r="S30" s="9"/>
      <c r="T30" s="19">
        <v>3</v>
      </c>
      <c r="U30" s="19">
        <v>2</v>
      </c>
      <c r="V30" s="19">
        <v>3</v>
      </c>
      <c r="W30" s="19">
        <v>0</v>
      </c>
      <c r="X30" s="19">
        <v>1</v>
      </c>
      <c r="Y30" s="19">
        <v>0</v>
      </c>
      <c r="Z30" s="19">
        <v>0</v>
      </c>
      <c r="AA30" s="19">
        <v>0</v>
      </c>
      <c r="AB30" s="19">
        <v>2</v>
      </c>
      <c r="AC30" s="19">
        <v>1</v>
      </c>
      <c r="AD30" s="19">
        <v>1</v>
      </c>
      <c r="AE30" s="19">
        <v>0</v>
      </c>
      <c r="AF30" s="19">
        <v>1</v>
      </c>
      <c r="AG30" s="19">
        <v>0</v>
      </c>
      <c r="AH30" s="9">
        <f t="shared" si="2"/>
        <v>5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431</v>
      </c>
      <c r="B31" s="19">
        <v>24</v>
      </c>
      <c r="C31" s="19">
        <v>4</v>
      </c>
      <c r="D31" s="19">
        <v>1</v>
      </c>
      <c r="E31" s="19">
        <v>4</v>
      </c>
      <c r="F31" s="19">
        <v>0</v>
      </c>
      <c r="G31" s="19">
        <v>0</v>
      </c>
      <c r="H31" s="19">
        <v>0</v>
      </c>
      <c r="I31" s="19">
        <v>3</v>
      </c>
      <c r="J31" s="19">
        <v>0</v>
      </c>
      <c r="K31" s="19">
        <v>1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9">
        <f t="shared" si="0"/>
        <v>4</v>
      </c>
      <c r="R31" s="9">
        <f t="shared" si="1"/>
        <v>5</v>
      </c>
      <c r="S31" s="9"/>
      <c r="T31" s="19">
        <v>3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1</v>
      </c>
      <c r="AB31" s="19">
        <v>2</v>
      </c>
      <c r="AC31" s="19">
        <v>1</v>
      </c>
      <c r="AD31" s="19">
        <v>1</v>
      </c>
      <c r="AE31" s="19">
        <v>1</v>
      </c>
      <c r="AF31" s="19">
        <v>1</v>
      </c>
      <c r="AG31" s="19">
        <v>0</v>
      </c>
      <c r="AH31" s="9">
        <f t="shared" si="2"/>
        <v>0</v>
      </c>
      <c r="AI31" s="9">
        <f t="shared" si="3"/>
        <v>8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432</v>
      </c>
      <c r="B32" s="19">
        <v>25</v>
      </c>
      <c r="C32" s="19">
        <v>3</v>
      </c>
      <c r="D32" s="19">
        <v>0</v>
      </c>
      <c r="E32" s="19">
        <v>2</v>
      </c>
      <c r="F32" s="19">
        <v>0</v>
      </c>
      <c r="G32" s="19">
        <v>0</v>
      </c>
      <c r="H32" s="19">
        <v>0</v>
      </c>
      <c r="I32" s="19">
        <v>1</v>
      </c>
      <c r="J32" s="19">
        <v>0</v>
      </c>
      <c r="K32" s="19">
        <v>1</v>
      </c>
      <c r="L32" s="19">
        <v>1</v>
      </c>
      <c r="M32" s="19">
        <v>1</v>
      </c>
      <c r="N32" s="19">
        <v>0</v>
      </c>
      <c r="O32" s="19">
        <v>0</v>
      </c>
      <c r="P32" s="19">
        <v>0</v>
      </c>
      <c r="Q32" s="9">
        <f t="shared" si="0"/>
        <v>2</v>
      </c>
      <c r="R32" s="9">
        <f t="shared" si="1"/>
        <v>5</v>
      </c>
      <c r="S32" s="9"/>
      <c r="T32" s="19">
        <v>3</v>
      </c>
      <c r="U32" s="19">
        <v>0</v>
      </c>
      <c r="V32" s="19">
        <v>2</v>
      </c>
      <c r="W32" s="19">
        <v>0</v>
      </c>
      <c r="X32" s="19">
        <v>0</v>
      </c>
      <c r="Y32" s="19">
        <v>0</v>
      </c>
      <c r="Z32" s="19">
        <v>3</v>
      </c>
      <c r="AA32" s="19">
        <v>2</v>
      </c>
      <c r="AB32" s="19">
        <v>2</v>
      </c>
      <c r="AC32" s="19">
        <v>0</v>
      </c>
      <c r="AD32" s="19">
        <v>0</v>
      </c>
      <c r="AE32" s="19">
        <v>1</v>
      </c>
      <c r="AF32" s="19">
        <v>0</v>
      </c>
      <c r="AG32" s="19">
        <v>0</v>
      </c>
      <c r="AH32" s="9">
        <f t="shared" si="2"/>
        <v>2</v>
      </c>
      <c r="AI32" s="9">
        <f t="shared" si="3"/>
        <v>6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91</v>
      </c>
      <c r="D33" s="10">
        <f t="shared" si="4"/>
        <v>56</v>
      </c>
      <c r="E33" s="10">
        <f t="shared" si="4"/>
        <v>49</v>
      </c>
      <c r="F33" s="10">
        <f t="shared" si="4"/>
        <v>3</v>
      </c>
      <c r="G33" s="10">
        <f t="shared" si="4"/>
        <v>1</v>
      </c>
      <c r="H33" s="10">
        <f t="shared" si="4"/>
        <v>3</v>
      </c>
      <c r="I33" s="10">
        <f t="shared" si="4"/>
        <v>37</v>
      </c>
      <c r="J33" s="10">
        <f t="shared" si="4"/>
        <v>17</v>
      </c>
      <c r="K33" s="10">
        <f t="shared" si="4"/>
        <v>30</v>
      </c>
      <c r="L33" s="10">
        <f t="shared" si="4"/>
        <v>15</v>
      </c>
      <c r="M33" s="10">
        <f t="shared" si="4"/>
        <v>14</v>
      </c>
      <c r="N33" s="10">
        <f t="shared" si="4"/>
        <v>6</v>
      </c>
      <c r="O33" s="10">
        <f t="shared" si="4"/>
        <v>8</v>
      </c>
      <c r="P33" s="10">
        <f t="shared" si="4"/>
        <v>0</v>
      </c>
      <c r="Q33" s="10">
        <f t="shared" si="4"/>
        <v>63</v>
      </c>
      <c r="R33" s="10">
        <f t="shared" si="4"/>
        <v>149</v>
      </c>
      <c r="S33" s="10"/>
      <c r="T33" s="10">
        <f t="shared" ref="T33:AI33" si="5">SUM(T8:T32)</f>
        <v>87</v>
      </c>
      <c r="U33" s="10">
        <f t="shared" si="5"/>
        <v>37</v>
      </c>
      <c r="V33" s="10">
        <f t="shared" si="5"/>
        <v>53</v>
      </c>
      <c r="W33" s="10">
        <f t="shared" si="5"/>
        <v>1</v>
      </c>
      <c r="X33" s="10">
        <f t="shared" si="5"/>
        <v>1</v>
      </c>
      <c r="Y33" s="10">
        <f t="shared" si="5"/>
        <v>1</v>
      </c>
      <c r="Z33" s="10">
        <f t="shared" si="5"/>
        <v>32</v>
      </c>
      <c r="AA33" s="10">
        <f t="shared" si="5"/>
        <v>26</v>
      </c>
      <c r="AB33" s="10">
        <f t="shared" si="5"/>
        <v>23</v>
      </c>
      <c r="AC33" s="10">
        <f t="shared" si="5"/>
        <v>15</v>
      </c>
      <c r="AD33" s="10">
        <f t="shared" si="5"/>
        <v>15</v>
      </c>
      <c r="AE33" s="10">
        <f t="shared" si="5"/>
        <v>17</v>
      </c>
      <c r="AF33" s="10">
        <f t="shared" si="5"/>
        <v>12</v>
      </c>
      <c r="AG33" s="10">
        <f t="shared" si="5"/>
        <v>0</v>
      </c>
      <c r="AH33" s="10">
        <f t="shared" si="5"/>
        <v>59</v>
      </c>
      <c r="AI33" s="10">
        <f t="shared" si="5"/>
        <v>154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Manuel Flores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2</v>
      </c>
      <c r="E37" s="9">
        <f t="shared" ref="E37:E61" si="22">E8+V8+AM8+BD8+BU8+CL8+DC8+DT8+EK8+FB8+FS8+GJ8+HA8+HR8+II8</f>
        <v>2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0</v>
      </c>
      <c r="J37" s="9">
        <f t="shared" ref="J37:J61" si="27">J8+AA8+AR8+BI8+BZ8+CQ8+DH8+DY8+EP8+FG8+FX8+GO8+HF8+HW8+IN8</f>
        <v>4</v>
      </c>
      <c r="K37" s="9">
        <f t="shared" ref="K37:K61" si="28">K8+AB8+AS8+BJ8+CA8+CR8+DI8+DZ8+EQ8+FH8+FY8+GP8+HG8+HX8+IO8</f>
        <v>2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2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2</v>
      </c>
      <c r="R37" s="9">
        <f t="shared" ref="R37:R61" si="35">R8+AI8+AZ8+BQ8+CH8+CY8+DP8+EG8+EX8+FO8+GF8+GW8+HN8+IE8+IV8</f>
        <v>11</v>
      </c>
      <c r="S37" s="9"/>
      <c r="T37" s="11">
        <f t="shared" ref="T37:T62" si="36">IFERROR(E37/C37,0)</f>
        <v>0.4</v>
      </c>
      <c r="U37" s="11">
        <f t="shared" ref="U37:U62" si="37">IFERROR(Q37/C37,0)</f>
        <v>0.4</v>
      </c>
    </row>
    <row r="38" spans="1:256" x14ac:dyDescent="0.3">
      <c r="A38" s="9" t="str">
        <f t="shared" si="19"/>
        <v>Manuel Rivera</v>
      </c>
      <c r="B38" s="9">
        <f t="shared" si="19"/>
        <v>2</v>
      </c>
      <c r="C38" s="9">
        <f t="shared" si="20"/>
        <v>6</v>
      </c>
      <c r="D38" s="9">
        <f t="shared" si="21"/>
        <v>3</v>
      </c>
      <c r="E38" s="9">
        <f t="shared" si="22"/>
        <v>5</v>
      </c>
      <c r="F38" s="9">
        <f t="shared" si="23"/>
        <v>0</v>
      </c>
      <c r="G38" s="9">
        <f t="shared" si="24"/>
        <v>0</v>
      </c>
      <c r="H38" s="9">
        <f t="shared" si="25"/>
        <v>1</v>
      </c>
      <c r="I38" s="9">
        <f t="shared" si="26"/>
        <v>4</v>
      </c>
      <c r="J38" s="9">
        <f t="shared" si="27"/>
        <v>0</v>
      </c>
      <c r="K38" s="9">
        <f t="shared" si="28"/>
        <v>2</v>
      </c>
      <c r="L38" s="9">
        <f t="shared" si="29"/>
        <v>0</v>
      </c>
      <c r="M38" s="9">
        <f t="shared" si="30"/>
        <v>0</v>
      </c>
      <c r="N38" s="9">
        <f t="shared" si="31"/>
        <v>1</v>
      </c>
      <c r="O38" s="9">
        <f t="shared" si="32"/>
        <v>0</v>
      </c>
      <c r="P38" s="9">
        <f t="shared" si="33"/>
        <v>0</v>
      </c>
      <c r="Q38" s="9">
        <f t="shared" si="34"/>
        <v>8</v>
      </c>
      <c r="R38" s="9">
        <f t="shared" si="35"/>
        <v>9</v>
      </c>
      <c r="S38" s="9"/>
      <c r="T38" s="11">
        <f t="shared" si="36"/>
        <v>0.83333333333333337</v>
      </c>
      <c r="U38" s="11">
        <f t="shared" si="37"/>
        <v>1.3333333333333333</v>
      </c>
    </row>
    <row r="39" spans="1:256" x14ac:dyDescent="0.3">
      <c r="A39" s="9" t="str">
        <f t="shared" si="19"/>
        <v>Manuel Gomez</v>
      </c>
      <c r="B39" s="9">
        <f t="shared" si="19"/>
        <v>3</v>
      </c>
      <c r="C39" s="9">
        <f t="shared" si="20"/>
        <v>6</v>
      </c>
      <c r="D39" s="9">
        <f t="shared" si="21"/>
        <v>6</v>
      </c>
      <c r="E39" s="9">
        <f t="shared" si="22"/>
        <v>4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1</v>
      </c>
      <c r="J39" s="9">
        <f t="shared" si="27"/>
        <v>1</v>
      </c>
      <c r="K39" s="9">
        <f t="shared" si="28"/>
        <v>1</v>
      </c>
      <c r="L39" s="9">
        <f t="shared" si="29"/>
        <v>2</v>
      </c>
      <c r="M39" s="9">
        <f t="shared" si="30"/>
        <v>0</v>
      </c>
      <c r="N39" s="9">
        <f t="shared" si="31"/>
        <v>1</v>
      </c>
      <c r="O39" s="9">
        <f t="shared" si="32"/>
        <v>1</v>
      </c>
      <c r="P39" s="9">
        <f t="shared" si="33"/>
        <v>0</v>
      </c>
      <c r="Q39" s="9">
        <f t="shared" si="34"/>
        <v>4</v>
      </c>
      <c r="R39" s="9">
        <f t="shared" si="35"/>
        <v>9</v>
      </c>
      <c r="S39" s="9"/>
      <c r="T39" s="11">
        <f t="shared" si="36"/>
        <v>0.66666666666666663</v>
      </c>
      <c r="U39" s="11">
        <f t="shared" si="37"/>
        <v>0.66666666666666663</v>
      </c>
    </row>
    <row r="40" spans="1:256" x14ac:dyDescent="0.3">
      <c r="A40" s="9" t="str">
        <f t="shared" si="19"/>
        <v>Manuel Diaz</v>
      </c>
      <c r="B40" s="9">
        <f t="shared" si="19"/>
        <v>4</v>
      </c>
      <c r="C40" s="9">
        <f t="shared" si="20"/>
        <v>5</v>
      </c>
      <c r="D40" s="9">
        <f t="shared" si="21"/>
        <v>4</v>
      </c>
      <c r="E40" s="9">
        <f t="shared" si="22"/>
        <v>2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2</v>
      </c>
      <c r="J40" s="9">
        <f t="shared" si="27"/>
        <v>0</v>
      </c>
      <c r="K40" s="9">
        <f t="shared" si="28"/>
        <v>0</v>
      </c>
      <c r="L40" s="9">
        <f t="shared" si="29"/>
        <v>1</v>
      </c>
      <c r="M40" s="9">
        <f t="shared" si="30"/>
        <v>1</v>
      </c>
      <c r="N40" s="9">
        <f t="shared" si="31"/>
        <v>1</v>
      </c>
      <c r="O40" s="9">
        <f t="shared" si="32"/>
        <v>1</v>
      </c>
      <c r="P40" s="9">
        <f t="shared" si="33"/>
        <v>0</v>
      </c>
      <c r="Q40" s="9">
        <f t="shared" si="34"/>
        <v>2</v>
      </c>
      <c r="R40" s="9">
        <f t="shared" si="35"/>
        <v>8</v>
      </c>
      <c r="S40" s="9"/>
      <c r="T40" s="11">
        <f t="shared" si="36"/>
        <v>0.4</v>
      </c>
      <c r="U40" s="11">
        <f t="shared" si="37"/>
        <v>0.4</v>
      </c>
    </row>
    <row r="41" spans="1:256" x14ac:dyDescent="0.3">
      <c r="A41" s="9" t="str">
        <f t="shared" si="19"/>
        <v>Manuel Reyes</v>
      </c>
      <c r="B41" s="9">
        <f t="shared" si="19"/>
        <v>5</v>
      </c>
      <c r="C41" s="9">
        <f t="shared" si="20"/>
        <v>7</v>
      </c>
      <c r="D41" s="9">
        <f t="shared" si="21"/>
        <v>0</v>
      </c>
      <c r="E41" s="9">
        <f t="shared" si="22"/>
        <v>3</v>
      </c>
      <c r="F41" s="9">
        <f t="shared" si="23"/>
        <v>1</v>
      </c>
      <c r="G41" s="9">
        <f t="shared" si="24"/>
        <v>0</v>
      </c>
      <c r="H41" s="9">
        <f t="shared" si="25"/>
        <v>0</v>
      </c>
      <c r="I41" s="9">
        <f t="shared" si="26"/>
        <v>1</v>
      </c>
      <c r="J41" s="9">
        <f t="shared" si="27"/>
        <v>1</v>
      </c>
      <c r="K41" s="9">
        <f t="shared" si="28"/>
        <v>0</v>
      </c>
      <c r="L41" s="9">
        <f t="shared" si="29"/>
        <v>2</v>
      </c>
      <c r="M41" s="9">
        <f t="shared" si="30"/>
        <v>0</v>
      </c>
      <c r="N41" s="9">
        <f t="shared" si="31"/>
        <v>1</v>
      </c>
      <c r="O41" s="9">
        <f t="shared" si="32"/>
        <v>0</v>
      </c>
      <c r="P41" s="9">
        <f t="shared" si="33"/>
        <v>0</v>
      </c>
      <c r="Q41" s="9">
        <f t="shared" si="34"/>
        <v>4</v>
      </c>
      <c r="R41" s="9">
        <f t="shared" si="35"/>
        <v>8</v>
      </c>
      <c r="S41" s="9"/>
      <c r="T41" s="11">
        <f t="shared" si="36"/>
        <v>0.42857142857142855</v>
      </c>
      <c r="U41" s="11">
        <f t="shared" si="37"/>
        <v>0.5714285714285714</v>
      </c>
    </row>
    <row r="42" spans="1:256" x14ac:dyDescent="0.3">
      <c r="A42" s="9" t="str">
        <f t="shared" si="19"/>
        <v>Manuel Morales</v>
      </c>
      <c r="B42" s="9">
        <f t="shared" si="19"/>
        <v>6</v>
      </c>
      <c r="C42" s="9">
        <f t="shared" si="20"/>
        <v>10</v>
      </c>
      <c r="D42" s="9">
        <f t="shared" si="21"/>
        <v>9</v>
      </c>
      <c r="E42" s="9">
        <f t="shared" si="22"/>
        <v>4</v>
      </c>
      <c r="F42" s="9">
        <f t="shared" si="23"/>
        <v>1</v>
      </c>
      <c r="G42" s="9">
        <f t="shared" si="24"/>
        <v>0</v>
      </c>
      <c r="H42" s="9">
        <f t="shared" si="25"/>
        <v>0</v>
      </c>
      <c r="I42" s="9">
        <f t="shared" si="26"/>
        <v>5</v>
      </c>
      <c r="J42" s="9">
        <f t="shared" si="27"/>
        <v>2</v>
      </c>
      <c r="K42" s="9">
        <f t="shared" si="28"/>
        <v>0</v>
      </c>
      <c r="L42" s="9">
        <f t="shared" si="29"/>
        <v>1</v>
      </c>
      <c r="M42" s="9">
        <f t="shared" si="30"/>
        <v>1</v>
      </c>
      <c r="N42" s="9">
        <f t="shared" si="31"/>
        <v>1</v>
      </c>
      <c r="O42" s="9">
        <f t="shared" si="32"/>
        <v>1</v>
      </c>
      <c r="P42" s="9">
        <f t="shared" si="33"/>
        <v>0</v>
      </c>
      <c r="Q42" s="9">
        <f t="shared" si="34"/>
        <v>5</v>
      </c>
      <c r="R42" s="9">
        <f t="shared" si="35"/>
        <v>13</v>
      </c>
      <c r="S42" s="9"/>
      <c r="T42" s="11">
        <f t="shared" si="36"/>
        <v>0.4</v>
      </c>
      <c r="U42" s="11">
        <f t="shared" si="37"/>
        <v>0.5</v>
      </c>
    </row>
    <row r="43" spans="1:256" x14ac:dyDescent="0.3">
      <c r="A43" s="9" t="str">
        <f t="shared" si="19"/>
        <v>Manuel Cruz</v>
      </c>
      <c r="B43" s="9">
        <f t="shared" si="19"/>
        <v>7</v>
      </c>
      <c r="C43" s="9">
        <f t="shared" si="20"/>
        <v>6</v>
      </c>
      <c r="D43" s="9">
        <f t="shared" si="21"/>
        <v>3</v>
      </c>
      <c r="E43" s="9">
        <f t="shared" si="22"/>
        <v>4</v>
      </c>
      <c r="F43" s="9">
        <f t="shared" si="23"/>
        <v>0</v>
      </c>
      <c r="G43" s="9">
        <f t="shared" si="24"/>
        <v>0</v>
      </c>
      <c r="H43" s="9">
        <f t="shared" si="25"/>
        <v>1</v>
      </c>
      <c r="I43" s="9">
        <f t="shared" si="26"/>
        <v>1</v>
      </c>
      <c r="J43" s="9">
        <f t="shared" si="27"/>
        <v>1</v>
      </c>
      <c r="K43" s="9">
        <f t="shared" si="28"/>
        <v>1</v>
      </c>
      <c r="L43" s="9">
        <f t="shared" si="29"/>
        <v>0</v>
      </c>
      <c r="M43" s="9">
        <f t="shared" si="30"/>
        <v>2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7</v>
      </c>
      <c r="R43" s="9">
        <f t="shared" si="35"/>
        <v>11</v>
      </c>
      <c r="S43" s="9"/>
      <c r="T43" s="11">
        <f t="shared" si="36"/>
        <v>0.66666666666666663</v>
      </c>
      <c r="U43" s="11">
        <f t="shared" si="37"/>
        <v>1.1666666666666667</v>
      </c>
    </row>
    <row r="44" spans="1:256" x14ac:dyDescent="0.3">
      <c r="A44" s="9" t="str">
        <f t="shared" si="19"/>
        <v>Manuel Ortiz</v>
      </c>
      <c r="B44" s="9">
        <f t="shared" si="19"/>
        <v>8</v>
      </c>
      <c r="C44" s="9">
        <f t="shared" si="20"/>
        <v>4</v>
      </c>
      <c r="D44" s="9">
        <f t="shared" si="21"/>
        <v>1</v>
      </c>
      <c r="E44" s="9">
        <f t="shared" si="22"/>
        <v>2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1</v>
      </c>
      <c r="J44" s="9">
        <f t="shared" si="27"/>
        <v>2</v>
      </c>
      <c r="K44" s="9">
        <f t="shared" si="28"/>
        <v>1</v>
      </c>
      <c r="L44" s="9">
        <f t="shared" si="29"/>
        <v>2</v>
      </c>
      <c r="M44" s="9">
        <f t="shared" si="30"/>
        <v>2</v>
      </c>
      <c r="N44" s="9">
        <f t="shared" si="31"/>
        <v>0</v>
      </c>
      <c r="O44" s="9">
        <f t="shared" si="32"/>
        <v>0</v>
      </c>
      <c r="P44" s="9">
        <f t="shared" si="33"/>
        <v>0</v>
      </c>
      <c r="Q44" s="9">
        <f t="shared" si="34"/>
        <v>2</v>
      </c>
      <c r="R44" s="9">
        <f t="shared" si="35"/>
        <v>7</v>
      </c>
      <c r="S44" s="9"/>
      <c r="T44" s="11">
        <f t="shared" si="36"/>
        <v>0.5</v>
      </c>
      <c r="U44" s="11">
        <f t="shared" si="37"/>
        <v>0.5</v>
      </c>
    </row>
    <row r="45" spans="1:256" x14ac:dyDescent="0.3">
      <c r="A45" s="9" t="str">
        <f t="shared" si="19"/>
        <v>Manuel Gutierrez</v>
      </c>
      <c r="B45" s="9">
        <f t="shared" si="19"/>
        <v>9</v>
      </c>
      <c r="C45" s="9">
        <f t="shared" si="20"/>
        <v>9</v>
      </c>
      <c r="D45" s="9">
        <f t="shared" si="21"/>
        <v>7</v>
      </c>
      <c r="E45" s="9">
        <f t="shared" si="22"/>
        <v>6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3</v>
      </c>
      <c r="J45" s="9">
        <f t="shared" si="27"/>
        <v>2</v>
      </c>
      <c r="K45" s="9">
        <f t="shared" si="28"/>
        <v>0</v>
      </c>
      <c r="L45" s="9">
        <f t="shared" si="29"/>
        <v>1</v>
      </c>
      <c r="M45" s="9">
        <f t="shared" si="30"/>
        <v>0</v>
      </c>
      <c r="N45" s="9">
        <f t="shared" si="31"/>
        <v>0</v>
      </c>
      <c r="O45" s="9">
        <f t="shared" si="32"/>
        <v>1</v>
      </c>
      <c r="P45" s="9">
        <f t="shared" si="33"/>
        <v>0</v>
      </c>
      <c r="Q45" s="9">
        <f t="shared" si="34"/>
        <v>9</v>
      </c>
      <c r="R45" s="9">
        <f t="shared" si="35"/>
        <v>10</v>
      </c>
      <c r="S45" s="9"/>
      <c r="T45" s="11">
        <f t="shared" si="36"/>
        <v>0.66666666666666663</v>
      </c>
      <c r="U45" s="11">
        <f t="shared" si="37"/>
        <v>1</v>
      </c>
    </row>
    <row r="46" spans="1:256" x14ac:dyDescent="0.3">
      <c r="A46" s="9" t="str">
        <f t="shared" si="19"/>
        <v>Manuel Castillo</v>
      </c>
      <c r="B46" s="9">
        <f t="shared" si="19"/>
        <v>10</v>
      </c>
      <c r="C46" s="9">
        <f t="shared" si="20"/>
        <v>8</v>
      </c>
      <c r="D46" s="9">
        <f t="shared" si="21"/>
        <v>5</v>
      </c>
      <c r="E46" s="9">
        <f t="shared" si="22"/>
        <v>6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0</v>
      </c>
      <c r="J46" s="9">
        <f t="shared" si="27"/>
        <v>1</v>
      </c>
      <c r="K46" s="9">
        <f t="shared" si="28"/>
        <v>0</v>
      </c>
      <c r="L46" s="9">
        <f t="shared" si="29"/>
        <v>0</v>
      </c>
      <c r="M46" s="9">
        <f t="shared" si="30"/>
        <v>2</v>
      </c>
      <c r="N46" s="9">
        <f t="shared" si="31"/>
        <v>2</v>
      </c>
      <c r="O46" s="9">
        <f t="shared" si="32"/>
        <v>0</v>
      </c>
      <c r="P46" s="9">
        <f t="shared" si="33"/>
        <v>0</v>
      </c>
      <c r="Q46" s="9">
        <f t="shared" si="34"/>
        <v>6</v>
      </c>
      <c r="R46" s="9">
        <f t="shared" si="35"/>
        <v>12</v>
      </c>
      <c r="S46" s="9"/>
      <c r="T46" s="11">
        <f t="shared" si="36"/>
        <v>0.75</v>
      </c>
      <c r="U46" s="11">
        <f t="shared" si="37"/>
        <v>0.75</v>
      </c>
    </row>
    <row r="47" spans="1:256" x14ac:dyDescent="0.3">
      <c r="A47" s="9" t="str">
        <f t="shared" si="19"/>
        <v>Alberto Garcia</v>
      </c>
      <c r="B47" s="9">
        <f t="shared" si="19"/>
        <v>11</v>
      </c>
      <c r="C47" s="9">
        <f t="shared" si="20"/>
        <v>10</v>
      </c>
      <c r="D47" s="9">
        <f t="shared" si="21"/>
        <v>1</v>
      </c>
      <c r="E47" s="9">
        <f t="shared" si="22"/>
        <v>5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3</v>
      </c>
      <c r="J47" s="9">
        <f t="shared" si="27"/>
        <v>2</v>
      </c>
      <c r="K47" s="9">
        <f t="shared" si="28"/>
        <v>4</v>
      </c>
      <c r="L47" s="9">
        <f t="shared" si="29"/>
        <v>2</v>
      </c>
      <c r="M47" s="9">
        <f t="shared" si="30"/>
        <v>1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5</v>
      </c>
      <c r="R47" s="9">
        <f t="shared" si="35"/>
        <v>17</v>
      </c>
      <c r="S47" s="9"/>
      <c r="T47" s="11">
        <f t="shared" si="36"/>
        <v>0.5</v>
      </c>
      <c r="U47" s="11">
        <f t="shared" si="37"/>
        <v>0.5</v>
      </c>
    </row>
    <row r="48" spans="1:256" x14ac:dyDescent="0.3">
      <c r="A48" s="9" t="str">
        <f t="shared" si="19"/>
        <v>Alberto Rodriguez</v>
      </c>
      <c r="B48" s="9">
        <f t="shared" si="19"/>
        <v>12</v>
      </c>
      <c r="C48" s="9">
        <f t="shared" si="20"/>
        <v>8</v>
      </c>
      <c r="D48" s="9">
        <f t="shared" si="21"/>
        <v>5</v>
      </c>
      <c r="E48" s="9">
        <f t="shared" si="22"/>
        <v>6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4</v>
      </c>
      <c r="J48" s="9">
        <f t="shared" si="27"/>
        <v>4</v>
      </c>
      <c r="K48" s="9">
        <f t="shared" si="28"/>
        <v>3</v>
      </c>
      <c r="L48" s="9">
        <f t="shared" si="29"/>
        <v>1</v>
      </c>
      <c r="M48" s="9">
        <f t="shared" si="30"/>
        <v>2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6</v>
      </c>
      <c r="R48" s="9">
        <f t="shared" si="35"/>
        <v>15</v>
      </c>
      <c r="S48" s="9"/>
      <c r="T48" s="11">
        <f t="shared" si="36"/>
        <v>0.75</v>
      </c>
      <c r="U48" s="11">
        <f t="shared" si="37"/>
        <v>0.75</v>
      </c>
    </row>
    <row r="49" spans="1:21" x14ac:dyDescent="0.3">
      <c r="A49" s="9" t="str">
        <f t="shared" si="19"/>
        <v>Alberto Martinez</v>
      </c>
      <c r="B49" s="9">
        <f t="shared" si="19"/>
        <v>13</v>
      </c>
      <c r="C49" s="9">
        <f t="shared" si="20"/>
        <v>6</v>
      </c>
      <c r="D49" s="9">
        <f t="shared" si="21"/>
        <v>1</v>
      </c>
      <c r="E49" s="9">
        <f t="shared" si="22"/>
        <v>3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3</v>
      </c>
      <c r="J49" s="9">
        <f t="shared" si="27"/>
        <v>2</v>
      </c>
      <c r="K49" s="9">
        <f t="shared" si="28"/>
        <v>2</v>
      </c>
      <c r="L49" s="9">
        <f t="shared" si="29"/>
        <v>1</v>
      </c>
      <c r="M49" s="9">
        <f t="shared" si="30"/>
        <v>1</v>
      </c>
      <c r="N49" s="9">
        <f t="shared" si="31"/>
        <v>1</v>
      </c>
      <c r="O49" s="9">
        <f t="shared" si="32"/>
        <v>1</v>
      </c>
      <c r="P49" s="9">
        <f t="shared" si="33"/>
        <v>0</v>
      </c>
      <c r="Q49" s="9">
        <f t="shared" si="34"/>
        <v>3</v>
      </c>
      <c r="R49" s="9">
        <f t="shared" si="35"/>
        <v>11</v>
      </c>
      <c r="S49" s="9"/>
      <c r="T49" s="11">
        <f t="shared" si="36"/>
        <v>0.5</v>
      </c>
      <c r="U49" s="11">
        <f t="shared" si="37"/>
        <v>0.5</v>
      </c>
    </row>
    <row r="50" spans="1:21" x14ac:dyDescent="0.3">
      <c r="A50" s="9" t="str">
        <f t="shared" si="19"/>
        <v>Alberto Hernandez</v>
      </c>
      <c r="B50" s="9">
        <f t="shared" si="19"/>
        <v>14</v>
      </c>
      <c r="C50" s="9">
        <f t="shared" si="20"/>
        <v>7</v>
      </c>
      <c r="D50" s="9">
        <f t="shared" si="21"/>
        <v>4</v>
      </c>
      <c r="E50" s="9">
        <f t="shared" si="22"/>
        <v>6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5</v>
      </c>
      <c r="J50" s="9">
        <f t="shared" si="27"/>
        <v>2</v>
      </c>
      <c r="K50" s="9">
        <f t="shared" si="28"/>
        <v>3</v>
      </c>
      <c r="L50" s="9">
        <f t="shared" si="29"/>
        <v>1</v>
      </c>
      <c r="M50" s="9">
        <f t="shared" si="30"/>
        <v>0</v>
      </c>
      <c r="N50" s="9">
        <f t="shared" si="31"/>
        <v>1</v>
      </c>
      <c r="O50" s="9">
        <f t="shared" si="32"/>
        <v>1</v>
      </c>
      <c r="P50" s="9">
        <f t="shared" si="33"/>
        <v>0</v>
      </c>
      <c r="Q50" s="9">
        <f t="shared" si="34"/>
        <v>6</v>
      </c>
      <c r="R50" s="9">
        <f t="shared" si="35"/>
        <v>12</v>
      </c>
      <c r="S50" s="9"/>
      <c r="T50" s="11">
        <f t="shared" si="36"/>
        <v>0.8571428571428571</v>
      </c>
      <c r="U50" s="11">
        <f t="shared" si="37"/>
        <v>0.8571428571428571</v>
      </c>
    </row>
    <row r="51" spans="1:21" x14ac:dyDescent="0.3">
      <c r="A51" s="9" t="str">
        <f t="shared" si="19"/>
        <v>Alberto Lopez</v>
      </c>
      <c r="B51" s="9">
        <f t="shared" si="19"/>
        <v>15</v>
      </c>
      <c r="C51" s="9">
        <f t="shared" si="20"/>
        <v>9</v>
      </c>
      <c r="D51" s="9">
        <f t="shared" si="21"/>
        <v>5</v>
      </c>
      <c r="E51" s="9">
        <f t="shared" si="22"/>
        <v>4</v>
      </c>
      <c r="F51" s="9">
        <f t="shared" si="23"/>
        <v>0</v>
      </c>
      <c r="G51" s="9">
        <f t="shared" si="24"/>
        <v>1</v>
      </c>
      <c r="H51" s="9">
        <f t="shared" si="25"/>
        <v>0</v>
      </c>
      <c r="I51" s="9">
        <f t="shared" si="26"/>
        <v>1</v>
      </c>
      <c r="J51" s="9">
        <f t="shared" si="27"/>
        <v>2</v>
      </c>
      <c r="K51" s="9">
        <f t="shared" si="28"/>
        <v>4</v>
      </c>
      <c r="L51" s="9">
        <f t="shared" si="29"/>
        <v>2</v>
      </c>
      <c r="M51" s="9">
        <f t="shared" si="30"/>
        <v>2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6</v>
      </c>
      <c r="R51" s="9">
        <f t="shared" si="35"/>
        <v>17</v>
      </c>
      <c r="S51" s="9"/>
      <c r="T51" s="11">
        <f t="shared" si="36"/>
        <v>0.44444444444444442</v>
      </c>
      <c r="U51" s="11">
        <f t="shared" si="37"/>
        <v>0.66666666666666663</v>
      </c>
    </row>
    <row r="52" spans="1:21" x14ac:dyDescent="0.3">
      <c r="A52" s="9" t="str">
        <f t="shared" si="19"/>
        <v>Alberto Gonzalez</v>
      </c>
      <c r="B52" s="9">
        <f t="shared" si="19"/>
        <v>16</v>
      </c>
      <c r="C52" s="9">
        <f t="shared" si="20"/>
        <v>8</v>
      </c>
      <c r="D52" s="9">
        <f t="shared" si="21"/>
        <v>7</v>
      </c>
      <c r="E52" s="9">
        <f t="shared" si="22"/>
        <v>4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2</v>
      </c>
      <c r="J52" s="9">
        <f t="shared" si="27"/>
        <v>4</v>
      </c>
      <c r="K52" s="9">
        <f t="shared" si="28"/>
        <v>4</v>
      </c>
      <c r="L52" s="9">
        <f t="shared" si="29"/>
        <v>2</v>
      </c>
      <c r="M52" s="9">
        <f t="shared" si="30"/>
        <v>1</v>
      </c>
      <c r="N52" s="9">
        <f t="shared" si="31"/>
        <v>1</v>
      </c>
      <c r="O52" s="9">
        <f t="shared" si="32"/>
        <v>0</v>
      </c>
      <c r="P52" s="9">
        <f t="shared" si="33"/>
        <v>0</v>
      </c>
      <c r="Q52" s="9">
        <f t="shared" si="34"/>
        <v>4</v>
      </c>
      <c r="R52" s="9">
        <f t="shared" si="35"/>
        <v>14</v>
      </c>
      <c r="S52" s="9"/>
      <c r="T52" s="11">
        <f t="shared" si="36"/>
        <v>0.5</v>
      </c>
      <c r="U52" s="11">
        <f t="shared" si="37"/>
        <v>0.5</v>
      </c>
    </row>
    <row r="53" spans="1:21" x14ac:dyDescent="0.3">
      <c r="A53" s="9" t="str">
        <f t="shared" si="19"/>
        <v>Alberto Perez</v>
      </c>
      <c r="B53" s="9">
        <f t="shared" si="19"/>
        <v>17</v>
      </c>
      <c r="C53" s="9">
        <f t="shared" si="20"/>
        <v>5</v>
      </c>
      <c r="D53" s="9">
        <f t="shared" si="21"/>
        <v>4</v>
      </c>
      <c r="E53" s="9">
        <f t="shared" si="22"/>
        <v>5</v>
      </c>
      <c r="F53" s="9">
        <f t="shared" si="23"/>
        <v>0</v>
      </c>
      <c r="G53" s="9">
        <f t="shared" si="24"/>
        <v>0</v>
      </c>
      <c r="H53" s="9">
        <f t="shared" si="25"/>
        <v>1</v>
      </c>
      <c r="I53" s="9">
        <f t="shared" si="26"/>
        <v>6</v>
      </c>
      <c r="J53" s="9">
        <f t="shared" si="27"/>
        <v>4</v>
      </c>
      <c r="K53" s="9">
        <f t="shared" si="28"/>
        <v>3</v>
      </c>
      <c r="L53" s="9">
        <f t="shared" si="29"/>
        <v>1</v>
      </c>
      <c r="M53" s="9">
        <f t="shared" si="30"/>
        <v>2</v>
      </c>
      <c r="N53" s="9">
        <f t="shared" si="31"/>
        <v>0</v>
      </c>
      <c r="O53" s="9">
        <f t="shared" si="32"/>
        <v>1</v>
      </c>
      <c r="P53" s="9">
        <f t="shared" si="33"/>
        <v>0</v>
      </c>
      <c r="Q53" s="9">
        <f t="shared" si="34"/>
        <v>8</v>
      </c>
      <c r="R53" s="9">
        <f t="shared" si="35"/>
        <v>11</v>
      </c>
      <c r="S53" s="9"/>
      <c r="T53" s="11">
        <f t="shared" si="36"/>
        <v>1</v>
      </c>
      <c r="U53" s="11">
        <f t="shared" si="37"/>
        <v>1.6</v>
      </c>
    </row>
    <row r="54" spans="1:21" x14ac:dyDescent="0.3">
      <c r="A54" s="9" t="str">
        <f t="shared" si="19"/>
        <v>Alberto Sanchez</v>
      </c>
      <c r="B54" s="9">
        <f t="shared" si="19"/>
        <v>18</v>
      </c>
      <c r="C54" s="9">
        <f t="shared" si="20"/>
        <v>6</v>
      </c>
      <c r="D54" s="9">
        <f t="shared" si="21"/>
        <v>3</v>
      </c>
      <c r="E54" s="9">
        <f t="shared" si="22"/>
        <v>4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5</v>
      </c>
      <c r="J54" s="9">
        <f t="shared" si="27"/>
        <v>0</v>
      </c>
      <c r="K54" s="9">
        <f t="shared" si="28"/>
        <v>4</v>
      </c>
      <c r="L54" s="9">
        <f t="shared" si="29"/>
        <v>2</v>
      </c>
      <c r="M54" s="9">
        <f t="shared" si="30"/>
        <v>1</v>
      </c>
      <c r="N54" s="9">
        <f t="shared" si="31"/>
        <v>1</v>
      </c>
      <c r="O54" s="9">
        <f t="shared" si="32"/>
        <v>1</v>
      </c>
      <c r="P54" s="9">
        <f t="shared" si="33"/>
        <v>0</v>
      </c>
      <c r="Q54" s="9">
        <f t="shared" si="34"/>
        <v>4</v>
      </c>
      <c r="R54" s="9">
        <f t="shared" si="35"/>
        <v>13</v>
      </c>
      <c r="S54" s="9"/>
      <c r="T54" s="11">
        <f t="shared" si="36"/>
        <v>0.66666666666666663</v>
      </c>
      <c r="U54" s="11">
        <f t="shared" si="37"/>
        <v>0.66666666666666663</v>
      </c>
    </row>
    <row r="55" spans="1:21" x14ac:dyDescent="0.3">
      <c r="A55" s="9" t="str">
        <f t="shared" si="19"/>
        <v>Alberto Ramirez</v>
      </c>
      <c r="B55" s="9">
        <f t="shared" si="19"/>
        <v>19</v>
      </c>
      <c r="C55" s="9">
        <f t="shared" si="20"/>
        <v>10</v>
      </c>
      <c r="D55" s="9">
        <f t="shared" si="21"/>
        <v>4</v>
      </c>
      <c r="E55" s="9">
        <f t="shared" si="22"/>
        <v>5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1</v>
      </c>
      <c r="K55" s="9">
        <f t="shared" si="28"/>
        <v>2</v>
      </c>
      <c r="L55" s="9">
        <f t="shared" si="29"/>
        <v>1</v>
      </c>
      <c r="M55" s="9">
        <f t="shared" si="30"/>
        <v>1</v>
      </c>
      <c r="N55" s="9">
        <f t="shared" si="31"/>
        <v>1</v>
      </c>
      <c r="O55" s="9">
        <f t="shared" si="32"/>
        <v>2</v>
      </c>
      <c r="P55" s="9">
        <f t="shared" si="33"/>
        <v>0</v>
      </c>
      <c r="Q55" s="9">
        <f t="shared" si="34"/>
        <v>5</v>
      </c>
      <c r="R55" s="9">
        <f t="shared" si="35"/>
        <v>16</v>
      </c>
      <c r="S55" s="9"/>
      <c r="T55" s="11">
        <f t="shared" si="36"/>
        <v>0.5</v>
      </c>
      <c r="U55" s="11">
        <f t="shared" si="37"/>
        <v>0.5</v>
      </c>
    </row>
    <row r="56" spans="1:21" x14ac:dyDescent="0.3">
      <c r="A56" s="9" t="str">
        <f t="shared" si="19"/>
        <v>Alberto Torres</v>
      </c>
      <c r="B56" s="9">
        <f t="shared" si="19"/>
        <v>20</v>
      </c>
      <c r="C56" s="9">
        <f t="shared" si="20"/>
        <v>8</v>
      </c>
      <c r="D56" s="9">
        <f t="shared" si="21"/>
        <v>5</v>
      </c>
      <c r="E56" s="9">
        <f t="shared" si="22"/>
        <v>4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6</v>
      </c>
      <c r="J56" s="9">
        <f t="shared" si="27"/>
        <v>2</v>
      </c>
      <c r="K56" s="9">
        <f t="shared" si="28"/>
        <v>4</v>
      </c>
      <c r="L56" s="9">
        <f t="shared" si="29"/>
        <v>1</v>
      </c>
      <c r="M56" s="9">
        <f t="shared" si="30"/>
        <v>1</v>
      </c>
      <c r="N56" s="9">
        <f t="shared" si="31"/>
        <v>1</v>
      </c>
      <c r="O56" s="9">
        <f t="shared" si="32"/>
        <v>1</v>
      </c>
      <c r="P56" s="9">
        <f t="shared" si="33"/>
        <v>0</v>
      </c>
      <c r="Q56" s="9">
        <f t="shared" si="34"/>
        <v>4</v>
      </c>
      <c r="R56" s="9">
        <f t="shared" si="35"/>
        <v>15</v>
      </c>
      <c r="S56" s="9"/>
      <c r="T56" s="11">
        <f t="shared" si="36"/>
        <v>0.5</v>
      </c>
      <c r="U56" s="11">
        <f t="shared" si="37"/>
        <v>0.5</v>
      </c>
    </row>
    <row r="57" spans="1:21" x14ac:dyDescent="0.3">
      <c r="A57" s="9" t="str">
        <f t="shared" si="19"/>
        <v>Alberto Flores</v>
      </c>
      <c r="B57" s="9">
        <f t="shared" si="19"/>
        <v>21</v>
      </c>
      <c r="C57" s="9">
        <f t="shared" si="20"/>
        <v>9</v>
      </c>
      <c r="D57" s="9">
        <f t="shared" si="21"/>
        <v>6</v>
      </c>
      <c r="E57" s="9">
        <f t="shared" si="22"/>
        <v>4</v>
      </c>
      <c r="F57" s="9">
        <f t="shared" si="23"/>
        <v>1</v>
      </c>
      <c r="G57" s="9">
        <f t="shared" si="24"/>
        <v>0</v>
      </c>
      <c r="H57" s="9">
        <f t="shared" si="25"/>
        <v>0</v>
      </c>
      <c r="I57" s="9">
        <f t="shared" si="26"/>
        <v>4</v>
      </c>
      <c r="J57" s="9">
        <f t="shared" si="27"/>
        <v>1</v>
      </c>
      <c r="K57" s="9">
        <f t="shared" si="28"/>
        <v>3</v>
      </c>
      <c r="L57" s="9">
        <f t="shared" si="29"/>
        <v>1</v>
      </c>
      <c r="M57" s="9">
        <f t="shared" si="30"/>
        <v>1</v>
      </c>
      <c r="N57" s="9">
        <f t="shared" si="31"/>
        <v>1</v>
      </c>
      <c r="O57" s="9">
        <f t="shared" si="32"/>
        <v>1</v>
      </c>
      <c r="P57" s="9">
        <f t="shared" si="33"/>
        <v>0</v>
      </c>
      <c r="Q57" s="9">
        <f t="shared" si="34"/>
        <v>5</v>
      </c>
      <c r="R57" s="9">
        <f t="shared" si="35"/>
        <v>15</v>
      </c>
      <c r="S57" s="9"/>
      <c r="T57" s="11">
        <f t="shared" si="36"/>
        <v>0.44444444444444442</v>
      </c>
      <c r="U57" s="11">
        <f t="shared" si="37"/>
        <v>0.55555555555555558</v>
      </c>
    </row>
    <row r="58" spans="1:21" x14ac:dyDescent="0.3">
      <c r="A58" s="9" t="str">
        <f t="shared" si="19"/>
        <v>Alberto Rivera</v>
      </c>
      <c r="B58" s="9">
        <f t="shared" si="19"/>
        <v>22</v>
      </c>
      <c r="C58" s="9">
        <f t="shared" si="20"/>
        <v>7</v>
      </c>
      <c r="D58" s="9">
        <f t="shared" si="21"/>
        <v>3</v>
      </c>
      <c r="E58" s="9">
        <f t="shared" si="22"/>
        <v>1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2</v>
      </c>
      <c r="J58" s="9">
        <f t="shared" si="27"/>
        <v>1</v>
      </c>
      <c r="K58" s="9">
        <f t="shared" si="28"/>
        <v>2</v>
      </c>
      <c r="L58" s="9">
        <f t="shared" si="29"/>
        <v>2</v>
      </c>
      <c r="M58" s="9">
        <f t="shared" si="30"/>
        <v>2</v>
      </c>
      <c r="N58" s="9">
        <f t="shared" si="31"/>
        <v>1</v>
      </c>
      <c r="O58" s="9">
        <f t="shared" si="32"/>
        <v>0</v>
      </c>
      <c r="P58" s="9">
        <f t="shared" si="33"/>
        <v>0</v>
      </c>
      <c r="Q58" s="9">
        <f t="shared" si="34"/>
        <v>1</v>
      </c>
      <c r="R58" s="9">
        <f t="shared" si="35"/>
        <v>12</v>
      </c>
      <c r="S58" s="9"/>
      <c r="T58" s="11">
        <f t="shared" si="36"/>
        <v>0.14285714285714285</v>
      </c>
      <c r="U58" s="11">
        <f t="shared" si="37"/>
        <v>0.14285714285714285</v>
      </c>
    </row>
    <row r="59" spans="1:21" x14ac:dyDescent="0.3">
      <c r="A59" s="9" t="str">
        <f t="shared" si="19"/>
        <v>Alberto Gomez</v>
      </c>
      <c r="B59" s="9">
        <f t="shared" si="19"/>
        <v>23</v>
      </c>
      <c r="C59" s="9">
        <f t="shared" si="20"/>
        <v>6</v>
      </c>
      <c r="D59" s="9">
        <f t="shared" si="21"/>
        <v>4</v>
      </c>
      <c r="E59" s="9">
        <f t="shared" si="22"/>
        <v>5</v>
      </c>
      <c r="F59" s="9">
        <f t="shared" si="23"/>
        <v>1</v>
      </c>
      <c r="G59" s="9">
        <f t="shared" si="24"/>
        <v>1</v>
      </c>
      <c r="H59" s="9">
        <f t="shared" si="25"/>
        <v>0</v>
      </c>
      <c r="I59" s="9">
        <f t="shared" si="26"/>
        <v>2</v>
      </c>
      <c r="J59" s="9">
        <f t="shared" si="27"/>
        <v>1</v>
      </c>
      <c r="K59" s="9">
        <f t="shared" si="28"/>
        <v>2</v>
      </c>
      <c r="L59" s="9">
        <f t="shared" si="29"/>
        <v>1</v>
      </c>
      <c r="M59" s="9">
        <f t="shared" si="30"/>
        <v>2</v>
      </c>
      <c r="N59" s="9">
        <f t="shared" si="31"/>
        <v>1</v>
      </c>
      <c r="O59" s="9">
        <f t="shared" si="32"/>
        <v>2</v>
      </c>
      <c r="P59" s="9">
        <f t="shared" si="33"/>
        <v>0</v>
      </c>
      <c r="Q59" s="9">
        <f t="shared" si="34"/>
        <v>8</v>
      </c>
      <c r="R59" s="9">
        <f t="shared" si="35"/>
        <v>13</v>
      </c>
      <c r="S59" s="9"/>
      <c r="T59" s="11">
        <f t="shared" si="36"/>
        <v>0.83333333333333337</v>
      </c>
      <c r="U59" s="11">
        <f t="shared" si="37"/>
        <v>1.3333333333333333</v>
      </c>
    </row>
    <row r="60" spans="1:21" x14ac:dyDescent="0.3">
      <c r="A60" s="9" t="str">
        <f t="shared" si="19"/>
        <v>Alberto Diaz</v>
      </c>
      <c r="B60" s="9">
        <f t="shared" si="19"/>
        <v>24</v>
      </c>
      <c r="C60" s="9">
        <f t="shared" si="20"/>
        <v>7</v>
      </c>
      <c r="D60" s="9">
        <f t="shared" si="21"/>
        <v>1</v>
      </c>
      <c r="E60" s="9">
        <f t="shared" si="22"/>
        <v>4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3</v>
      </c>
      <c r="J60" s="9">
        <f t="shared" si="27"/>
        <v>1</v>
      </c>
      <c r="K60" s="9">
        <f t="shared" si="28"/>
        <v>3</v>
      </c>
      <c r="L60" s="9">
        <f t="shared" si="29"/>
        <v>1</v>
      </c>
      <c r="M60" s="9">
        <f t="shared" si="30"/>
        <v>1</v>
      </c>
      <c r="N60" s="9">
        <f t="shared" si="31"/>
        <v>1</v>
      </c>
      <c r="O60" s="9">
        <f t="shared" si="32"/>
        <v>1</v>
      </c>
      <c r="P60" s="9">
        <f t="shared" si="33"/>
        <v>0</v>
      </c>
      <c r="Q60" s="9">
        <f t="shared" si="34"/>
        <v>4</v>
      </c>
      <c r="R60" s="9">
        <f t="shared" si="35"/>
        <v>13</v>
      </c>
      <c r="S60" s="9"/>
      <c r="T60" s="11">
        <f t="shared" si="36"/>
        <v>0.5714285714285714</v>
      </c>
      <c r="U60" s="11">
        <f t="shared" si="37"/>
        <v>0.5714285714285714</v>
      </c>
    </row>
    <row r="61" spans="1:21" x14ac:dyDescent="0.3">
      <c r="A61" s="9" t="str">
        <f t="shared" si="19"/>
        <v>Alberto Reyes</v>
      </c>
      <c r="B61" s="9">
        <f t="shared" si="19"/>
        <v>25</v>
      </c>
      <c r="C61" s="9">
        <f t="shared" si="20"/>
        <v>6</v>
      </c>
      <c r="D61" s="9">
        <f t="shared" si="21"/>
        <v>0</v>
      </c>
      <c r="E61" s="9">
        <f t="shared" si="22"/>
        <v>4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4</v>
      </c>
      <c r="J61" s="9">
        <f t="shared" si="27"/>
        <v>2</v>
      </c>
      <c r="K61" s="9">
        <f t="shared" si="28"/>
        <v>3</v>
      </c>
      <c r="L61" s="9">
        <f t="shared" si="29"/>
        <v>1</v>
      </c>
      <c r="M61" s="9">
        <f t="shared" si="30"/>
        <v>1</v>
      </c>
      <c r="N61" s="9">
        <f t="shared" si="31"/>
        <v>1</v>
      </c>
      <c r="O61" s="9">
        <f t="shared" si="32"/>
        <v>0</v>
      </c>
      <c r="P61" s="9">
        <f t="shared" si="33"/>
        <v>0</v>
      </c>
      <c r="Q61" s="9">
        <f t="shared" si="34"/>
        <v>4</v>
      </c>
      <c r="R61" s="9">
        <f t="shared" si="35"/>
        <v>11</v>
      </c>
      <c r="S61" s="9"/>
      <c r="T61" s="11">
        <f t="shared" si="36"/>
        <v>0.66666666666666663</v>
      </c>
      <c r="U61" s="11">
        <f t="shared" si="37"/>
        <v>0.66666666666666663</v>
      </c>
    </row>
    <row r="62" spans="1:21" x14ac:dyDescent="0.3">
      <c r="A62" s="10" t="s">
        <v>48</v>
      </c>
      <c r="B62" s="10"/>
      <c r="C62" s="10">
        <f t="shared" ref="C62:R62" si="38">SUM(C37:C61)</f>
        <v>178</v>
      </c>
      <c r="D62" s="10">
        <f t="shared" si="38"/>
        <v>93</v>
      </c>
      <c r="E62" s="10">
        <f t="shared" si="38"/>
        <v>102</v>
      </c>
      <c r="F62" s="10">
        <f t="shared" si="38"/>
        <v>4</v>
      </c>
      <c r="G62" s="10">
        <f t="shared" si="38"/>
        <v>2</v>
      </c>
      <c r="H62" s="10">
        <f t="shared" si="38"/>
        <v>4</v>
      </c>
      <c r="I62" s="10">
        <f t="shared" si="38"/>
        <v>69</v>
      </c>
      <c r="J62" s="10">
        <f t="shared" si="38"/>
        <v>43</v>
      </c>
      <c r="K62" s="10">
        <f t="shared" si="38"/>
        <v>53</v>
      </c>
      <c r="L62" s="10">
        <f t="shared" si="38"/>
        <v>30</v>
      </c>
      <c r="M62" s="10">
        <f t="shared" si="38"/>
        <v>29</v>
      </c>
      <c r="N62" s="10">
        <f t="shared" si="38"/>
        <v>23</v>
      </c>
      <c r="O62" s="10">
        <f t="shared" si="38"/>
        <v>20</v>
      </c>
      <c r="P62" s="10">
        <f t="shared" si="38"/>
        <v>0</v>
      </c>
      <c r="Q62" s="10">
        <f t="shared" si="38"/>
        <v>122</v>
      </c>
      <c r="R62" s="10">
        <f t="shared" si="38"/>
        <v>303</v>
      </c>
      <c r="S62" s="10"/>
      <c r="T62" s="12">
        <f t="shared" si="36"/>
        <v>0.5730337078651685</v>
      </c>
      <c r="U62" s="12">
        <f t="shared" si="37"/>
        <v>0.6853932584269663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Manuel Flores</v>
      </c>
      <c r="B66" s="9">
        <f t="shared" si="39"/>
        <v>1</v>
      </c>
      <c r="C66" s="19">
        <v>1</v>
      </c>
      <c r="D66" s="19" t="s">
        <v>61</v>
      </c>
      <c r="E66" s="19">
        <v>2.2000000000000002</v>
      </c>
      <c r="F66" s="19">
        <v>3</v>
      </c>
      <c r="G66" s="19">
        <v>1</v>
      </c>
      <c r="H66" s="19">
        <v>4</v>
      </c>
      <c r="I66" s="19">
        <v>1</v>
      </c>
      <c r="J66" s="19" t="s">
        <v>61</v>
      </c>
      <c r="K66" s="19">
        <v>2.2000000000000002</v>
      </c>
      <c r="L66" s="19">
        <v>3</v>
      </c>
      <c r="M66" s="19">
        <v>6</v>
      </c>
      <c r="N66" s="19">
        <v>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2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2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16.000000000000004</v>
      </c>
      <c r="CT66" s="9">
        <f t="shared" ref="CT66:CT90" si="44">INT(CS66/3)+MOD(CS66,3)/10</f>
        <v>5.1000000000000005</v>
      </c>
      <c r="CU66" s="9">
        <f t="shared" ref="CU66:CU90" si="45">F66+L66+R66+X66+AD66+AJ66+AP66+AV66+BB66+BH66+BN66+BT66+BZ66+CF66+CL66</f>
        <v>6</v>
      </c>
      <c r="CV66" s="9">
        <f t="shared" ref="CV66:CV90" si="46">G66+M66+S66+Y66+AE66+AK66+AQ66+AW66+BC66+BI66+BO66+BU66+CA66+CG66+CM66</f>
        <v>7</v>
      </c>
      <c r="CW66" s="9">
        <f t="shared" ref="CW66:CW90" si="47">H66+N66+T66+Z66+AF66+AL66+AR66+AX66+BD66+BJ66+BP66+BV66+CB66+CH66+CN66</f>
        <v>4</v>
      </c>
      <c r="CX66" s="14">
        <f t="shared" ref="CX66:CX90" si="48">IFERROR(CU66*27/CS66,0)</f>
        <v>10.124999999999998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Manuel Rivera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1</v>
      </c>
      <c r="J67" s="19" t="s">
        <v>62</v>
      </c>
      <c r="K67" s="19">
        <v>1.2</v>
      </c>
      <c r="L67" s="19">
        <v>4</v>
      </c>
      <c r="M67" s="19">
        <v>5</v>
      </c>
      <c r="N67" s="19">
        <v>3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5</v>
      </c>
      <c r="CT67" s="9">
        <f t="shared" si="44"/>
        <v>1.2</v>
      </c>
      <c r="CU67" s="9">
        <f t="shared" si="45"/>
        <v>4</v>
      </c>
      <c r="CV67" s="9">
        <f t="shared" si="46"/>
        <v>5</v>
      </c>
      <c r="CW67" s="9">
        <f t="shared" si="47"/>
        <v>3</v>
      </c>
      <c r="CX67" s="14">
        <f t="shared" si="48"/>
        <v>21.6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Manuel Gomez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2.1</v>
      </c>
      <c r="L68" s="19">
        <v>1</v>
      </c>
      <c r="M68" s="19">
        <v>3</v>
      </c>
      <c r="N68" s="19">
        <v>3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7.0000000000000009</v>
      </c>
      <c r="CT68" s="9">
        <f t="shared" si="44"/>
        <v>2.1</v>
      </c>
      <c r="CU68" s="9">
        <f t="shared" si="45"/>
        <v>1</v>
      </c>
      <c r="CV68" s="9">
        <f t="shared" si="46"/>
        <v>3</v>
      </c>
      <c r="CW68" s="9">
        <f t="shared" si="47"/>
        <v>3</v>
      </c>
      <c r="CX68" s="14">
        <f t="shared" si="48"/>
        <v>3.8571428571428568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Manuel Diaz</v>
      </c>
      <c r="B69" s="9">
        <f t="shared" si="39"/>
        <v>4</v>
      </c>
      <c r="C69" s="19">
        <v>1</v>
      </c>
      <c r="D69" s="19" t="s">
        <v>62</v>
      </c>
      <c r="E69" s="19">
        <v>3</v>
      </c>
      <c r="F69" s="19">
        <v>2</v>
      </c>
      <c r="G69" s="19">
        <v>2</v>
      </c>
      <c r="H69" s="19">
        <v>2</v>
      </c>
      <c r="I69" s="19">
        <v>1</v>
      </c>
      <c r="J69" s="19" t="s">
        <v>61</v>
      </c>
      <c r="K69" s="19">
        <v>2.2000000000000002</v>
      </c>
      <c r="L69" s="19">
        <v>2</v>
      </c>
      <c r="M69" s="19">
        <v>6</v>
      </c>
      <c r="N69" s="19">
        <v>2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1</v>
      </c>
      <c r="CR69" s="9">
        <f t="shared" si="42"/>
        <v>1</v>
      </c>
      <c r="CS69" s="9">
        <f t="shared" si="43"/>
        <v>17</v>
      </c>
      <c r="CT69" s="9">
        <f t="shared" si="44"/>
        <v>5.2</v>
      </c>
      <c r="CU69" s="9">
        <f t="shared" si="45"/>
        <v>4</v>
      </c>
      <c r="CV69" s="9">
        <f t="shared" si="46"/>
        <v>8</v>
      </c>
      <c r="CW69" s="9">
        <f t="shared" si="47"/>
        <v>4</v>
      </c>
      <c r="CX69" s="14">
        <f t="shared" si="48"/>
        <v>6.3529411764705879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Manuel Reyes</v>
      </c>
      <c r="B70" s="9">
        <f t="shared" si="39"/>
        <v>5</v>
      </c>
      <c r="C70" s="19">
        <v>1</v>
      </c>
      <c r="D70" s="19" t="s">
        <v>62</v>
      </c>
      <c r="E70" s="19">
        <v>2</v>
      </c>
      <c r="F70" s="19">
        <v>4</v>
      </c>
      <c r="G70" s="19">
        <v>4</v>
      </c>
      <c r="H70" s="19">
        <v>2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6</v>
      </c>
      <c r="CT70" s="9">
        <f t="shared" si="44"/>
        <v>2</v>
      </c>
      <c r="CU70" s="9">
        <f t="shared" si="45"/>
        <v>4</v>
      </c>
      <c r="CV70" s="9">
        <f t="shared" si="46"/>
        <v>4</v>
      </c>
      <c r="CW70" s="9">
        <f t="shared" si="47"/>
        <v>2</v>
      </c>
      <c r="CX70" s="14">
        <f t="shared" si="48"/>
        <v>18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Manuel Morales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0</v>
      </c>
      <c r="CQ71" s="9">
        <f t="shared" si="41"/>
        <v>0</v>
      </c>
      <c r="CR71" s="9">
        <f t="shared" si="42"/>
        <v>0</v>
      </c>
      <c r="CS71" s="9">
        <f t="shared" si="43"/>
        <v>0</v>
      </c>
      <c r="CT71" s="9">
        <f t="shared" si="44"/>
        <v>0</v>
      </c>
      <c r="CU71" s="9">
        <f t="shared" si="45"/>
        <v>0</v>
      </c>
      <c r="CV71" s="9">
        <f t="shared" si="46"/>
        <v>0</v>
      </c>
      <c r="CW71" s="9">
        <f t="shared" si="47"/>
        <v>0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Manuel Cruz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0</v>
      </c>
      <c r="CQ72" s="9">
        <f t="shared" si="41"/>
        <v>0</v>
      </c>
      <c r="CR72" s="9">
        <f t="shared" si="42"/>
        <v>0</v>
      </c>
      <c r="CS72" s="9">
        <f t="shared" si="43"/>
        <v>0</v>
      </c>
      <c r="CT72" s="9">
        <f t="shared" si="44"/>
        <v>0</v>
      </c>
      <c r="CU72" s="9">
        <f t="shared" si="45"/>
        <v>0</v>
      </c>
      <c r="CV72" s="9">
        <f t="shared" si="46"/>
        <v>0</v>
      </c>
      <c r="CW72" s="9">
        <f t="shared" si="47"/>
        <v>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Manuel Ortiz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Manuel Gutierrez</v>
      </c>
      <c r="B74" s="9">
        <f t="shared" si="39"/>
        <v>9</v>
      </c>
      <c r="C74" s="19">
        <v>1</v>
      </c>
      <c r="D74" s="19" t="s">
        <v>61</v>
      </c>
      <c r="E74" s="19">
        <v>2</v>
      </c>
      <c r="F74" s="19">
        <v>1</v>
      </c>
      <c r="G74" s="19">
        <v>2</v>
      </c>
      <c r="H74" s="19">
        <v>2</v>
      </c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0</v>
      </c>
      <c r="CR74" s="9">
        <f t="shared" si="42"/>
        <v>1</v>
      </c>
      <c r="CS74" s="9">
        <f t="shared" si="43"/>
        <v>6</v>
      </c>
      <c r="CT74" s="9">
        <f t="shared" si="44"/>
        <v>2</v>
      </c>
      <c r="CU74" s="9">
        <f t="shared" si="45"/>
        <v>1</v>
      </c>
      <c r="CV74" s="9">
        <f t="shared" si="46"/>
        <v>2</v>
      </c>
      <c r="CW74" s="9">
        <f t="shared" si="47"/>
        <v>2</v>
      </c>
      <c r="CX74" s="14">
        <f t="shared" si="48"/>
        <v>4.5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Manuel Castillo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0</v>
      </c>
      <c r="CQ75" s="9">
        <f t="shared" si="41"/>
        <v>0</v>
      </c>
      <c r="CR75" s="9">
        <f t="shared" si="42"/>
        <v>0</v>
      </c>
      <c r="CS75" s="9">
        <f t="shared" si="43"/>
        <v>0</v>
      </c>
      <c r="CT75" s="9">
        <f t="shared" si="44"/>
        <v>0</v>
      </c>
      <c r="CU75" s="9">
        <f t="shared" si="45"/>
        <v>0</v>
      </c>
      <c r="CV75" s="9">
        <f t="shared" si="46"/>
        <v>0</v>
      </c>
      <c r="CW75" s="9">
        <f t="shared" si="47"/>
        <v>0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Alberto Garcia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61</v>
      </c>
      <c r="K76" s="19">
        <v>1.2</v>
      </c>
      <c r="L76" s="19">
        <v>3</v>
      </c>
      <c r="M76" s="19">
        <v>3</v>
      </c>
      <c r="N76" s="19">
        <v>5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5</v>
      </c>
      <c r="CT76" s="9">
        <f t="shared" si="44"/>
        <v>1.2</v>
      </c>
      <c r="CU76" s="9">
        <f t="shared" si="45"/>
        <v>3</v>
      </c>
      <c r="CV76" s="9">
        <f t="shared" si="46"/>
        <v>3</v>
      </c>
      <c r="CW76" s="9">
        <f t="shared" si="47"/>
        <v>5</v>
      </c>
      <c r="CX76" s="14">
        <f t="shared" si="48"/>
        <v>16.2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Alberto Rodriguez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0</v>
      </c>
      <c r="CQ77" s="9">
        <f t="shared" si="41"/>
        <v>0</v>
      </c>
      <c r="CR77" s="9">
        <f t="shared" si="42"/>
        <v>0</v>
      </c>
      <c r="CS77" s="9">
        <f t="shared" si="43"/>
        <v>0</v>
      </c>
      <c r="CT77" s="9">
        <f t="shared" si="44"/>
        <v>0</v>
      </c>
      <c r="CU77" s="9">
        <f t="shared" si="45"/>
        <v>0</v>
      </c>
      <c r="CV77" s="9">
        <f t="shared" si="46"/>
        <v>0</v>
      </c>
      <c r="CW77" s="9">
        <f t="shared" si="47"/>
        <v>0</v>
      </c>
      <c r="CX77" s="14">
        <f t="shared" si="48"/>
        <v>0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Alberto Martinez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Alberto Hernandez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1</v>
      </c>
      <c r="J79" s="19" t="s">
        <v>61</v>
      </c>
      <c r="K79" s="19">
        <v>2.2000000000000002</v>
      </c>
      <c r="L79" s="19">
        <v>3</v>
      </c>
      <c r="M79" s="19">
        <v>2</v>
      </c>
      <c r="N79" s="19">
        <v>0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8.0000000000000018</v>
      </c>
      <c r="CT79" s="9">
        <f t="shared" si="44"/>
        <v>2.2000000000000002</v>
      </c>
      <c r="CU79" s="9">
        <f t="shared" si="45"/>
        <v>3</v>
      </c>
      <c r="CV79" s="9">
        <f t="shared" si="46"/>
        <v>2</v>
      </c>
      <c r="CW79" s="9">
        <f t="shared" si="47"/>
        <v>0</v>
      </c>
      <c r="CX79" s="14">
        <f t="shared" si="48"/>
        <v>10.124999999999998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Alberto Lopez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1</v>
      </c>
      <c r="J80" s="19" t="s">
        <v>61</v>
      </c>
      <c r="K80" s="19">
        <v>1</v>
      </c>
      <c r="L80" s="19">
        <v>1</v>
      </c>
      <c r="M80" s="19">
        <v>3</v>
      </c>
      <c r="N80" s="19">
        <v>1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3</v>
      </c>
      <c r="CT80" s="9">
        <f t="shared" si="44"/>
        <v>1</v>
      </c>
      <c r="CU80" s="9">
        <f t="shared" si="45"/>
        <v>1</v>
      </c>
      <c r="CV80" s="9">
        <f t="shared" si="46"/>
        <v>3</v>
      </c>
      <c r="CW80" s="9">
        <f t="shared" si="47"/>
        <v>1</v>
      </c>
      <c r="CX80" s="14">
        <f t="shared" si="48"/>
        <v>9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Alberto Gonzalez</v>
      </c>
      <c r="B81" s="9">
        <f t="shared" si="39"/>
        <v>16</v>
      </c>
      <c r="C81" s="19">
        <v>1</v>
      </c>
      <c r="D81" s="19" t="s">
        <v>61</v>
      </c>
      <c r="E81" s="19">
        <v>3</v>
      </c>
      <c r="F81" s="19">
        <v>3</v>
      </c>
      <c r="G81" s="19">
        <v>1</v>
      </c>
      <c r="H81" s="19">
        <v>1</v>
      </c>
      <c r="I81" s="19">
        <v>1</v>
      </c>
      <c r="J81" s="19" t="s">
        <v>62</v>
      </c>
      <c r="K81" s="19">
        <v>1</v>
      </c>
      <c r="L81" s="19">
        <v>1</v>
      </c>
      <c r="M81" s="19">
        <v>5</v>
      </c>
      <c r="N81" s="19">
        <v>0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1</v>
      </c>
      <c r="CR81" s="9">
        <f t="shared" si="42"/>
        <v>1</v>
      </c>
      <c r="CS81" s="9">
        <f t="shared" si="43"/>
        <v>12</v>
      </c>
      <c r="CT81" s="9">
        <f t="shared" si="44"/>
        <v>4</v>
      </c>
      <c r="CU81" s="9">
        <f t="shared" si="45"/>
        <v>4</v>
      </c>
      <c r="CV81" s="9">
        <f t="shared" si="46"/>
        <v>6</v>
      </c>
      <c r="CW81" s="9">
        <f t="shared" si="47"/>
        <v>1</v>
      </c>
      <c r="CX81" s="14">
        <f t="shared" si="48"/>
        <v>9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Alberto Perez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1</v>
      </c>
      <c r="J82" s="19" t="s">
        <v>61</v>
      </c>
      <c r="K82" s="19">
        <v>1.1000000000000001</v>
      </c>
      <c r="L82" s="19">
        <v>1</v>
      </c>
      <c r="M82" s="19">
        <v>1</v>
      </c>
      <c r="N82" s="19">
        <v>1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0</v>
      </c>
      <c r="CR82" s="9">
        <f t="shared" si="42"/>
        <v>1</v>
      </c>
      <c r="CS82" s="9">
        <f t="shared" si="43"/>
        <v>4.0000000000000009</v>
      </c>
      <c r="CT82" s="9">
        <f t="shared" si="44"/>
        <v>1.1000000000000001</v>
      </c>
      <c r="CU82" s="9">
        <f t="shared" si="45"/>
        <v>1</v>
      </c>
      <c r="CV82" s="9">
        <f t="shared" si="46"/>
        <v>1</v>
      </c>
      <c r="CW82" s="9">
        <f t="shared" si="47"/>
        <v>1</v>
      </c>
      <c r="CX82" s="14">
        <f t="shared" si="48"/>
        <v>6.7499999999999982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Alberto Sanchez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0</v>
      </c>
      <c r="CQ83" s="9">
        <f t="shared" si="41"/>
        <v>0</v>
      </c>
      <c r="CR83" s="9">
        <f t="shared" si="42"/>
        <v>0</v>
      </c>
      <c r="CS83" s="9">
        <f t="shared" si="43"/>
        <v>0</v>
      </c>
      <c r="CT83" s="9">
        <f t="shared" si="44"/>
        <v>0</v>
      </c>
      <c r="CU83" s="9">
        <f t="shared" si="45"/>
        <v>0</v>
      </c>
      <c r="CV83" s="9">
        <f t="shared" si="46"/>
        <v>0</v>
      </c>
      <c r="CW83" s="9">
        <f t="shared" si="47"/>
        <v>0</v>
      </c>
      <c r="CX83" s="14">
        <f t="shared" si="48"/>
        <v>0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Alberto Ramirez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62</v>
      </c>
      <c r="K84" s="19">
        <v>2.1</v>
      </c>
      <c r="L84" s="19">
        <v>1</v>
      </c>
      <c r="M84" s="19">
        <v>6</v>
      </c>
      <c r="N84" s="19">
        <v>3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1</v>
      </c>
      <c r="CR84" s="9">
        <f t="shared" si="42"/>
        <v>0</v>
      </c>
      <c r="CS84" s="9">
        <f t="shared" si="43"/>
        <v>7.0000000000000009</v>
      </c>
      <c r="CT84" s="9">
        <f t="shared" si="44"/>
        <v>2.1</v>
      </c>
      <c r="CU84" s="9">
        <f t="shared" si="45"/>
        <v>1</v>
      </c>
      <c r="CV84" s="9">
        <f t="shared" si="46"/>
        <v>6</v>
      </c>
      <c r="CW84" s="9">
        <f t="shared" si="47"/>
        <v>3</v>
      </c>
      <c r="CX84" s="14">
        <f t="shared" si="48"/>
        <v>3.8571428571428568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Alberto Torres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62</v>
      </c>
      <c r="K85" s="19">
        <v>2.1</v>
      </c>
      <c r="L85" s="19">
        <v>1</v>
      </c>
      <c r="M85" s="19">
        <v>3</v>
      </c>
      <c r="N85" s="19">
        <v>5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7.0000000000000009</v>
      </c>
      <c r="CT85" s="9">
        <f t="shared" si="44"/>
        <v>2.1</v>
      </c>
      <c r="CU85" s="9">
        <f t="shared" si="45"/>
        <v>1</v>
      </c>
      <c r="CV85" s="9">
        <f t="shared" si="46"/>
        <v>3</v>
      </c>
      <c r="CW85" s="9">
        <f t="shared" si="47"/>
        <v>5</v>
      </c>
      <c r="CX85" s="14">
        <f t="shared" si="48"/>
        <v>3.8571428571428568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Alberto Flores</v>
      </c>
      <c r="B86" s="9">
        <f t="shared" si="39"/>
        <v>21</v>
      </c>
      <c r="C86" s="19">
        <v>1</v>
      </c>
      <c r="D86" s="19" t="s">
        <v>62</v>
      </c>
      <c r="E86" s="19">
        <v>2.1</v>
      </c>
      <c r="F86" s="19">
        <v>2</v>
      </c>
      <c r="G86" s="19">
        <v>5</v>
      </c>
      <c r="H86" s="19">
        <v>5</v>
      </c>
      <c r="I86" s="19">
        <v>1</v>
      </c>
      <c r="J86" s="19" t="s">
        <v>61</v>
      </c>
      <c r="K86" s="19">
        <v>1.1000000000000001</v>
      </c>
      <c r="L86" s="19">
        <v>2</v>
      </c>
      <c r="M86" s="19">
        <v>6</v>
      </c>
      <c r="N86" s="19">
        <v>5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1</v>
      </c>
      <c r="CR86" s="9">
        <f t="shared" si="42"/>
        <v>1</v>
      </c>
      <c r="CS86" s="9">
        <f t="shared" si="43"/>
        <v>11.000000000000002</v>
      </c>
      <c r="CT86" s="9">
        <f t="shared" si="44"/>
        <v>3.2</v>
      </c>
      <c r="CU86" s="9">
        <f t="shared" si="45"/>
        <v>4</v>
      </c>
      <c r="CV86" s="9">
        <f t="shared" si="46"/>
        <v>11</v>
      </c>
      <c r="CW86" s="9">
        <f t="shared" si="47"/>
        <v>10</v>
      </c>
      <c r="CX86" s="14">
        <f t="shared" si="48"/>
        <v>9.8181818181818166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Alberto Rivera</v>
      </c>
      <c r="B87" s="9">
        <f t="shared" si="39"/>
        <v>22</v>
      </c>
      <c r="C87" s="19">
        <v>1</v>
      </c>
      <c r="D87" s="19" t="s">
        <v>62</v>
      </c>
      <c r="E87" s="19">
        <v>2</v>
      </c>
      <c r="F87" s="19">
        <v>4</v>
      </c>
      <c r="G87" s="19">
        <v>3</v>
      </c>
      <c r="H87" s="19">
        <v>4</v>
      </c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6</v>
      </c>
      <c r="CT87" s="9">
        <f t="shared" si="44"/>
        <v>2</v>
      </c>
      <c r="CU87" s="9">
        <f t="shared" si="45"/>
        <v>4</v>
      </c>
      <c r="CV87" s="9">
        <f t="shared" si="46"/>
        <v>3</v>
      </c>
      <c r="CW87" s="9">
        <f t="shared" si="47"/>
        <v>4</v>
      </c>
      <c r="CX87" s="14">
        <f t="shared" si="48"/>
        <v>18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Alberto Gomez</v>
      </c>
      <c r="B88" s="9">
        <f t="shared" si="39"/>
        <v>23</v>
      </c>
      <c r="C88" s="19">
        <v>0</v>
      </c>
      <c r="D88" s="19"/>
      <c r="E88" s="19"/>
      <c r="F88" s="19"/>
      <c r="G88" s="19"/>
      <c r="H88" s="19"/>
      <c r="I88" s="19">
        <v>1</v>
      </c>
      <c r="J88" s="19" t="s">
        <v>62</v>
      </c>
      <c r="K88" s="19">
        <v>1.1000000000000001</v>
      </c>
      <c r="L88" s="19">
        <v>2</v>
      </c>
      <c r="M88" s="19">
        <v>5</v>
      </c>
      <c r="N88" s="19">
        <v>1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4.0000000000000009</v>
      </c>
      <c r="CT88" s="9">
        <f t="shared" si="44"/>
        <v>1.1000000000000001</v>
      </c>
      <c r="CU88" s="9">
        <f t="shared" si="45"/>
        <v>2</v>
      </c>
      <c r="CV88" s="9">
        <f t="shared" si="46"/>
        <v>5</v>
      </c>
      <c r="CW88" s="9">
        <f t="shared" si="47"/>
        <v>1</v>
      </c>
      <c r="CX88" s="14">
        <f t="shared" si="48"/>
        <v>13.499999999999996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Alberto Diaz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Alberto Reyes</v>
      </c>
      <c r="B90" s="9">
        <f t="shared" si="39"/>
        <v>25</v>
      </c>
      <c r="C90" s="19">
        <v>1</v>
      </c>
      <c r="D90" s="19" t="s">
        <v>62</v>
      </c>
      <c r="E90" s="19">
        <v>2.1</v>
      </c>
      <c r="F90" s="19">
        <v>4</v>
      </c>
      <c r="G90" s="19">
        <v>3</v>
      </c>
      <c r="H90" s="19">
        <v>4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7.0000000000000009</v>
      </c>
      <c r="CT90" s="9">
        <f t="shared" si="44"/>
        <v>2.1</v>
      </c>
      <c r="CU90" s="9">
        <f t="shared" si="45"/>
        <v>4</v>
      </c>
      <c r="CV90" s="9">
        <f t="shared" si="46"/>
        <v>3</v>
      </c>
      <c r="CW90" s="9">
        <f t="shared" si="47"/>
        <v>4</v>
      </c>
      <c r="CX90" s="14">
        <f t="shared" si="48"/>
        <v>15.428571428571427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21</v>
      </c>
      <c r="CQ91" s="10">
        <f t="shared" si="49"/>
        <v>11</v>
      </c>
      <c r="CR91" s="10">
        <f t="shared" si="49"/>
        <v>10</v>
      </c>
      <c r="CS91" s="10">
        <f t="shared" si="49"/>
        <v>131</v>
      </c>
      <c r="CT91" s="10">
        <f t="shared" si="49"/>
        <v>39.70000000000001</v>
      </c>
      <c r="CU91" s="10">
        <f t="shared" si="49"/>
        <v>48</v>
      </c>
      <c r="CV91" s="10">
        <f t="shared" si="49"/>
        <v>75</v>
      </c>
      <c r="CW91" s="10">
        <f t="shared" si="49"/>
        <v>53</v>
      </c>
      <c r="CX91" s="10">
        <f t="shared" si="49"/>
        <v>179.9711229946524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61</v>
      </c>
      <c r="C96" s="19">
        <v>2</v>
      </c>
      <c r="D96" s="19">
        <v>8</v>
      </c>
    </row>
    <row r="97" spans="1:7" x14ac:dyDescent="0.3">
      <c r="A97" s="9">
        <v>2</v>
      </c>
      <c r="B97" s="19" t="s">
        <v>62</v>
      </c>
      <c r="C97" s="19">
        <v>5</v>
      </c>
      <c r="D97" s="19">
        <v>5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7</v>
      </c>
      <c r="G111" s="10">
        <f>SUM(D96:D110)</f>
        <v>13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433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434</v>
      </c>
      <c r="B8" s="19">
        <v>1</v>
      </c>
      <c r="C8" s="19">
        <v>2</v>
      </c>
      <c r="D8" s="19">
        <v>1</v>
      </c>
      <c r="E8" s="19">
        <v>2</v>
      </c>
      <c r="F8" s="19">
        <v>1</v>
      </c>
      <c r="G8" s="19">
        <v>0</v>
      </c>
      <c r="H8" s="19">
        <v>0</v>
      </c>
      <c r="I8" s="19">
        <v>2</v>
      </c>
      <c r="J8" s="19">
        <v>1</v>
      </c>
      <c r="K8" s="19">
        <v>0</v>
      </c>
      <c r="L8" s="19">
        <v>0</v>
      </c>
      <c r="M8" s="19">
        <v>1</v>
      </c>
      <c r="N8" s="19">
        <v>1</v>
      </c>
      <c r="O8" s="19">
        <v>0</v>
      </c>
      <c r="P8" s="19">
        <v>0</v>
      </c>
      <c r="Q8" s="9">
        <f t="shared" ref="Q8:Q32" si="0">(E8-(F8+G8+H8))+(F8*2)+(G8*3)+(H8*4)</f>
        <v>3</v>
      </c>
      <c r="R8" s="9">
        <f t="shared" ref="R8:R32" si="1">C8+K8+M8+N8+O8+P8</f>
        <v>4</v>
      </c>
      <c r="S8" s="9"/>
      <c r="T8" s="19">
        <v>4</v>
      </c>
      <c r="U8" s="19">
        <v>1</v>
      </c>
      <c r="V8" s="19">
        <v>3</v>
      </c>
      <c r="W8" s="19">
        <v>0</v>
      </c>
      <c r="X8" s="19">
        <v>0</v>
      </c>
      <c r="Y8" s="19">
        <v>0</v>
      </c>
      <c r="Z8" s="19">
        <v>3</v>
      </c>
      <c r="AA8" s="19">
        <v>2</v>
      </c>
      <c r="AB8" s="19">
        <v>0</v>
      </c>
      <c r="AC8" s="19">
        <v>1</v>
      </c>
      <c r="AD8" s="19">
        <v>0</v>
      </c>
      <c r="AE8" s="19">
        <v>0</v>
      </c>
      <c r="AF8" s="19">
        <v>1</v>
      </c>
      <c r="AG8" s="19">
        <v>0</v>
      </c>
      <c r="AH8" s="9">
        <f t="shared" ref="AH8:AH32" si="2">(V8-(W8+X8+Y8))+(W8*2)+(X8*3)+(Y8*4)</f>
        <v>3</v>
      </c>
      <c r="AI8" s="9">
        <f t="shared" ref="AI8:AI32" si="3">T8+AB8+AD8+AE8+AF8+AG8</f>
        <v>5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435</v>
      </c>
      <c r="B9" s="19">
        <v>2</v>
      </c>
      <c r="C9" s="19">
        <v>5</v>
      </c>
      <c r="D9" s="19">
        <v>4</v>
      </c>
      <c r="E9" s="19">
        <v>0</v>
      </c>
      <c r="F9" s="19">
        <v>0</v>
      </c>
      <c r="G9" s="19">
        <v>0</v>
      </c>
      <c r="H9" s="19">
        <v>0</v>
      </c>
      <c r="I9" s="19">
        <v>1</v>
      </c>
      <c r="J9" s="19">
        <v>1</v>
      </c>
      <c r="K9" s="19">
        <v>2</v>
      </c>
      <c r="L9" s="19">
        <v>1</v>
      </c>
      <c r="M9" s="19">
        <v>0</v>
      </c>
      <c r="N9" s="19">
        <v>1</v>
      </c>
      <c r="O9" s="19">
        <v>0</v>
      </c>
      <c r="P9" s="19">
        <v>0</v>
      </c>
      <c r="Q9" s="9">
        <f t="shared" si="0"/>
        <v>0</v>
      </c>
      <c r="R9" s="9">
        <f t="shared" si="1"/>
        <v>8</v>
      </c>
      <c r="S9" s="9"/>
      <c r="T9" s="19">
        <v>2</v>
      </c>
      <c r="U9" s="19">
        <v>2</v>
      </c>
      <c r="V9" s="19">
        <v>0</v>
      </c>
      <c r="W9" s="19">
        <v>0</v>
      </c>
      <c r="X9" s="19">
        <v>0</v>
      </c>
      <c r="Y9" s="19">
        <v>0</v>
      </c>
      <c r="Z9" s="19">
        <v>1</v>
      </c>
      <c r="AA9" s="19">
        <v>2</v>
      </c>
      <c r="AB9" s="19">
        <v>1</v>
      </c>
      <c r="AC9" s="19">
        <v>0</v>
      </c>
      <c r="AD9" s="19">
        <v>0</v>
      </c>
      <c r="AE9" s="19">
        <v>0</v>
      </c>
      <c r="AF9" s="19">
        <v>1</v>
      </c>
      <c r="AG9" s="19">
        <v>0</v>
      </c>
      <c r="AH9" s="9">
        <f t="shared" si="2"/>
        <v>0</v>
      </c>
      <c r="AI9" s="9">
        <f t="shared" si="3"/>
        <v>4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436</v>
      </c>
      <c r="B10" s="19">
        <v>3</v>
      </c>
      <c r="C10" s="19">
        <v>5</v>
      </c>
      <c r="D10" s="19">
        <v>5</v>
      </c>
      <c r="E10" s="19">
        <v>2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1</v>
      </c>
      <c r="L10" s="19">
        <v>0</v>
      </c>
      <c r="M10" s="19">
        <v>1</v>
      </c>
      <c r="N10" s="19">
        <v>0</v>
      </c>
      <c r="O10" s="19">
        <v>0</v>
      </c>
      <c r="P10" s="19">
        <v>0</v>
      </c>
      <c r="Q10" s="9">
        <f t="shared" si="0"/>
        <v>2</v>
      </c>
      <c r="R10" s="9">
        <f t="shared" si="1"/>
        <v>7</v>
      </c>
      <c r="S10" s="9"/>
      <c r="T10" s="19">
        <v>3</v>
      </c>
      <c r="U10" s="19">
        <v>1</v>
      </c>
      <c r="V10" s="19">
        <v>1</v>
      </c>
      <c r="W10" s="19">
        <v>0</v>
      </c>
      <c r="X10" s="19">
        <v>0</v>
      </c>
      <c r="Y10" s="19">
        <v>1</v>
      </c>
      <c r="Z10" s="19">
        <v>1</v>
      </c>
      <c r="AA10" s="19">
        <v>2</v>
      </c>
      <c r="AB10" s="19">
        <v>1</v>
      </c>
      <c r="AC10" s="19">
        <v>0</v>
      </c>
      <c r="AD10" s="19">
        <v>1</v>
      </c>
      <c r="AE10" s="19">
        <v>1</v>
      </c>
      <c r="AF10" s="19">
        <v>1</v>
      </c>
      <c r="AG10" s="19">
        <v>0</v>
      </c>
      <c r="AH10" s="9">
        <f t="shared" si="2"/>
        <v>4</v>
      </c>
      <c r="AI10" s="9">
        <f t="shared" si="3"/>
        <v>7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437</v>
      </c>
      <c r="B11" s="19">
        <v>4</v>
      </c>
      <c r="C11" s="19">
        <v>3</v>
      </c>
      <c r="D11" s="19">
        <v>3</v>
      </c>
      <c r="E11" s="19">
        <v>1</v>
      </c>
      <c r="F11" s="19">
        <v>0</v>
      </c>
      <c r="G11" s="19">
        <v>0</v>
      </c>
      <c r="H11" s="19">
        <v>0</v>
      </c>
      <c r="I11" s="19">
        <v>1</v>
      </c>
      <c r="J11" s="19">
        <v>1</v>
      </c>
      <c r="K11" s="19">
        <v>1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9">
        <f t="shared" si="0"/>
        <v>1</v>
      </c>
      <c r="R11" s="9">
        <f t="shared" si="1"/>
        <v>4</v>
      </c>
      <c r="S11" s="9"/>
      <c r="T11" s="19">
        <v>5</v>
      </c>
      <c r="U11" s="19">
        <v>3</v>
      </c>
      <c r="V11" s="19">
        <v>5</v>
      </c>
      <c r="W11" s="19">
        <v>0</v>
      </c>
      <c r="X11" s="19">
        <v>0</v>
      </c>
      <c r="Y11" s="19">
        <v>0</v>
      </c>
      <c r="Z11" s="19">
        <v>0</v>
      </c>
      <c r="AA11" s="19">
        <v>2</v>
      </c>
      <c r="AB11" s="19">
        <v>2</v>
      </c>
      <c r="AC11" s="19">
        <v>0</v>
      </c>
      <c r="AD11" s="19">
        <v>1</v>
      </c>
      <c r="AE11" s="19">
        <v>1</v>
      </c>
      <c r="AF11" s="19">
        <v>1</v>
      </c>
      <c r="AG11" s="19">
        <v>0</v>
      </c>
      <c r="AH11" s="9">
        <f t="shared" si="2"/>
        <v>5</v>
      </c>
      <c r="AI11" s="9">
        <f t="shared" si="3"/>
        <v>10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438</v>
      </c>
      <c r="B12" s="19">
        <v>5</v>
      </c>
      <c r="C12" s="19">
        <v>2</v>
      </c>
      <c r="D12" s="19">
        <v>0</v>
      </c>
      <c r="E12" s="19">
        <v>2</v>
      </c>
      <c r="F12" s="19">
        <v>0</v>
      </c>
      <c r="G12" s="19">
        <v>0</v>
      </c>
      <c r="H12" s="19">
        <v>0</v>
      </c>
      <c r="I12" s="19">
        <v>1</v>
      </c>
      <c r="J12" s="19">
        <v>1</v>
      </c>
      <c r="K12" s="19">
        <v>2</v>
      </c>
      <c r="L12" s="19">
        <v>1</v>
      </c>
      <c r="M12" s="19">
        <v>1</v>
      </c>
      <c r="N12" s="19">
        <v>1</v>
      </c>
      <c r="O12" s="19">
        <v>1</v>
      </c>
      <c r="P12" s="19">
        <v>0</v>
      </c>
      <c r="Q12" s="9">
        <f t="shared" si="0"/>
        <v>2</v>
      </c>
      <c r="R12" s="9">
        <f t="shared" si="1"/>
        <v>7</v>
      </c>
      <c r="S12" s="9"/>
      <c r="T12" s="19">
        <v>4</v>
      </c>
      <c r="U12" s="19">
        <v>1</v>
      </c>
      <c r="V12" s="19">
        <v>4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1</v>
      </c>
      <c r="AC12" s="19">
        <v>0</v>
      </c>
      <c r="AD12" s="19">
        <v>1</v>
      </c>
      <c r="AE12" s="19">
        <v>0</v>
      </c>
      <c r="AF12" s="19">
        <v>1</v>
      </c>
      <c r="AG12" s="19">
        <v>0</v>
      </c>
      <c r="AH12" s="9">
        <f t="shared" si="2"/>
        <v>4</v>
      </c>
      <c r="AI12" s="9">
        <f t="shared" si="3"/>
        <v>7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439</v>
      </c>
      <c r="B13" s="19">
        <v>6</v>
      </c>
      <c r="C13" s="19">
        <v>4</v>
      </c>
      <c r="D13" s="19">
        <v>1</v>
      </c>
      <c r="E13" s="19">
        <v>3</v>
      </c>
      <c r="F13" s="19">
        <v>0</v>
      </c>
      <c r="G13" s="19">
        <v>0</v>
      </c>
      <c r="H13" s="19">
        <v>0</v>
      </c>
      <c r="I13" s="19">
        <v>4</v>
      </c>
      <c r="J13" s="19">
        <v>2</v>
      </c>
      <c r="K13" s="19">
        <v>0</v>
      </c>
      <c r="L13" s="19">
        <v>1</v>
      </c>
      <c r="M13" s="19">
        <v>1</v>
      </c>
      <c r="N13" s="19">
        <v>1</v>
      </c>
      <c r="O13" s="19">
        <v>0</v>
      </c>
      <c r="P13" s="19">
        <v>0</v>
      </c>
      <c r="Q13" s="9">
        <f t="shared" si="0"/>
        <v>3</v>
      </c>
      <c r="R13" s="9">
        <f t="shared" si="1"/>
        <v>6</v>
      </c>
      <c r="S13" s="9"/>
      <c r="T13" s="19">
        <v>5</v>
      </c>
      <c r="U13" s="19">
        <v>2</v>
      </c>
      <c r="V13" s="19">
        <v>1</v>
      </c>
      <c r="W13" s="19">
        <v>0</v>
      </c>
      <c r="X13" s="19">
        <v>0</v>
      </c>
      <c r="Y13" s="19">
        <v>0</v>
      </c>
      <c r="Z13" s="19">
        <v>1</v>
      </c>
      <c r="AA13" s="19">
        <v>2</v>
      </c>
      <c r="AB13" s="19">
        <v>0</v>
      </c>
      <c r="AC13" s="19">
        <v>1</v>
      </c>
      <c r="AD13" s="19">
        <v>1</v>
      </c>
      <c r="AE13" s="19">
        <v>1</v>
      </c>
      <c r="AF13" s="19">
        <v>0</v>
      </c>
      <c r="AG13" s="19">
        <v>0</v>
      </c>
      <c r="AH13" s="9">
        <f t="shared" si="2"/>
        <v>1</v>
      </c>
      <c r="AI13" s="9">
        <f t="shared" si="3"/>
        <v>7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440</v>
      </c>
      <c r="B14" s="19">
        <v>7</v>
      </c>
      <c r="C14" s="19">
        <v>4</v>
      </c>
      <c r="D14" s="19">
        <v>0</v>
      </c>
      <c r="E14" s="19">
        <v>3</v>
      </c>
      <c r="F14" s="19">
        <v>0</v>
      </c>
      <c r="G14" s="19">
        <v>0</v>
      </c>
      <c r="H14" s="19">
        <v>0</v>
      </c>
      <c r="I14" s="19">
        <v>4</v>
      </c>
      <c r="J14" s="19">
        <v>1</v>
      </c>
      <c r="K14" s="19">
        <v>2</v>
      </c>
      <c r="L14" s="19">
        <v>0</v>
      </c>
      <c r="M14" s="19">
        <v>0</v>
      </c>
      <c r="N14" s="19">
        <v>0</v>
      </c>
      <c r="O14" s="19">
        <v>1</v>
      </c>
      <c r="P14" s="19">
        <v>0</v>
      </c>
      <c r="Q14" s="9">
        <f t="shared" si="0"/>
        <v>3</v>
      </c>
      <c r="R14" s="9">
        <f t="shared" si="1"/>
        <v>7</v>
      </c>
      <c r="S14" s="9"/>
      <c r="T14" s="19">
        <v>3</v>
      </c>
      <c r="U14" s="19">
        <v>0</v>
      </c>
      <c r="V14" s="19">
        <v>2</v>
      </c>
      <c r="W14" s="19">
        <v>0</v>
      </c>
      <c r="X14" s="19">
        <v>0</v>
      </c>
      <c r="Y14" s="19">
        <v>0</v>
      </c>
      <c r="Z14" s="19">
        <v>2</v>
      </c>
      <c r="AA14" s="19">
        <v>2</v>
      </c>
      <c r="AB14" s="19">
        <v>1</v>
      </c>
      <c r="AC14" s="19">
        <v>0</v>
      </c>
      <c r="AD14" s="19">
        <v>1</v>
      </c>
      <c r="AE14" s="19">
        <v>1</v>
      </c>
      <c r="AF14" s="19">
        <v>0</v>
      </c>
      <c r="AG14" s="19">
        <v>0</v>
      </c>
      <c r="AH14" s="9">
        <f t="shared" si="2"/>
        <v>2</v>
      </c>
      <c r="AI14" s="9">
        <f t="shared" si="3"/>
        <v>6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441</v>
      </c>
      <c r="B15" s="19">
        <v>8</v>
      </c>
      <c r="C15" s="19">
        <v>4</v>
      </c>
      <c r="D15" s="19">
        <v>1</v>
      </c>
      <c r="E15" s="19">
        <v>0</v>
      </c>
      <c r="F15" s="19">
        <v>0</v>
      </c>
      <c r="G15" s="19">
        <v>0</v>
      </c>
      <c r="H15" s="19">
        <v>0</v>
      </c>
      <c r="I15" s="19">
        <v>1</v>
      </c>
      <c r="J15" s="19">
        <v>1</v>
      </c>
      <c r="K15" s="19">
        <v>1</v>
      </c>
      <c r="L15" s="19">
        <v>0</v>
      </c>
      <c r="M15" s="19">
        <v>1</v>
      </c>
      <c r="N15" s="19">
        <v>0</v>
      </c>
      <c r="O15" s="19">
        <v>1</v>
      </c>
      <c r="P15" s="19">
        <v>0</v>
      </c>
      <c r="Q15" s="9">
        <f t="shared" si="0"/>
        <v>0</v>
      </c>
      <c r="R15" s="9">
        <f t="shared" si="1"/>
        <v>7</v>
      </c>
      <c r="S15" s="9"/>
      <c r="T15" s="19">
        <v>2</v>
      </c>
      <c r="U15" s="19">
        <v>0</v>
      </c>
      <c r="V15" s="19">
        <v>1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1</v>
      </c>
      <c r="AI15" s="9">
        <f t="shared" si="3"/>
        <v>3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442</v>
      </c>
      <c r="B16" s="19">
        <v>9</v>
      </c>
      <c r="C16" s="19">
        <v>2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1</v>
      </c>
      <c r="J16" s="19">
        <v>2</v>
      </c>
      <c r="K16" s="19">
        <v>2</v>
      </c>
      <c r="L16" s="19">
        <v>0</v>
      </c>
      <c r="M16" s="19">
        <v>1</v>
      </c>
      <c r="N16" s="19">
        <v>0</v>
      </c>
      <c r="O16" s="19">
        <v>1</v>
      </c>
      <c r="P16" s="19">
        <v>0</v>
      </c>
      <c r="Q16" s="9">
        <f t="shared" si="0"/>
        <v>0</v>
      </c>
      <c r="R16" s="9">
        <f t="shared" si="1"/>
        <v>6</v>
      </c>
      <c r="S16" s="9"/>
      <c r="T16" s="19">
        <v>2</v>
      </c>
      <c r="U16" s="19">
        <v>0</v>
      </c>
      <c r="V16" s="19">
        <v>1</v>
      </c>
      <c r="W16" s="19">
        <v>0</v>
      </c>
      <c r="X16" s="19">
        <v>0</v>
      </c>
      <c r="Y16" s="19">
        <v>0</v>
      </c>
      <c r="Z16" s="19">
        <v>2</v>
      </c>
      <c r="AA16" s="19">
        <v>0</v>
      </c>
      <c r="AB16" s="19">
        <v>2</v>
      </c>
      <c r="AC16" s="19">
        <v>0</v>
      </c>
      <c r="AD16" s="19">
        <v>1</v>
      </c>
      <c r="AE16" s="19">
        <v>1</v>
      </c>
      <c r="AF16" s="19">
        <v>0</v>
      </c>
      <c r="AG16" s="19">
        <v>0</v>
      </c>
      <c r="AH16" s="9">
        <f t="shared" si="2"/>
        <v>1</v>
      </c>
      <c r="AI16" s="9">
        <f t="shared" si="3"/>
        <v>6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443</v>
      </c>
      <c r="B17" s="19">
        <v>10</v>
      </c>
      <c r="C17" s="19">
        <v>3</v>
      </c>
      <c r="D17" s="19">
        <v>1</v>
      </c>
      <c r="E17" s="19">
        <v>1</v>
      </c>
      <c r="F17" s="19">
        <v>0</v>
      </c>
      <c r="G17" s="19">
        <v>0</v>
      </c>
      <c r="H17" s="19">
        <v>0</v>
      </c>
      <c r="I17" s="19">
        <v>0</v>
      </c>
      <c r="J17" s="19">
        <v>1</v>
      </c>
      <c r="K17" s="19">
        <v>0</v>
      </c>
      <c r="L17" s="19">
        <v>0</v>
      </c>
      <c r="M17" s="19">
        <v>0</v>
      </c>
      <c r="N17" s="19">
        <v>1</v>
      </c>
      <c r="O17" s="19">
        <v>1</v>
      </c>
      <c r="P17" s="19">
        <v>0</v>
      </c>
      <c r="Q17" s="9">
        <f t="shared" si="0"/>
        <v>1</v>
      </c>
      <c r="R17" s="9">
        <f t="shared" si="1"/>
        <v>5</v>
      </c>
      <c r="S17" s="9"/>
      <c r="T17" s="19">
        <v>3</v>
      </c>
      <c r="U17" s="19">
        <v>1</v>
      </c>
      <c r="V17" s="19">
        <v>1</v>
      </c>
      <c r="W17" s="19">
        <v>1</v>
      </c>
      <c r="X17" s="19">
        <v>0</v>
      </c>
      <c r="Y17" s="19">
        <v>0</v>
      </c>
      <c r="Z17" s="19">
        <v>2</v>
      </c>
      <c r="AA17" s="19">
        <v>0</v>
      </c>
      <c r="AB17" s="19">
        <v>2</v>
      </c>
      <c r="AC17" s="19">
        <v>1</v>
      </c>
      <c r="AD17" s="19">
        <v>0</v>
      </c>
      <c r="AE17" s="19">
        <v>0</v>
      </c>
      <c r="AF17" s="19">
        <v>1</v>
      </c>
      <c r="AG17" s="19">
        <v>0</v>
      </c>
      <c r="AH17" s="9">
        <f t="shared" si="2"/>
        <v>2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444</v>
      </c>
      <c r="B18" s="19">
        <v>11</v>
      </c>
      <c r="C18" s="19">
        <v>2</v>
      </c>
      <c r="D18" s="19">
        <v>2</v>
      </c>
      <c r="E18" s="19">
        <v>1</v>
      </c>
      <c r="F18" s="19">
        <v>0</v>
      </c>
      <c r="G18" s="19">
        <v>1</v>
      </c>
      <c r="H18" s="19">
        <v>0</v>
      </c>
      <c r="I18" s="19">
        <v>1</v>
      </c>
      <c r="J18" s="19">
        <v>1</v>
      </c>
      <c r="K18" s="19">
        <v>1</v>
      </c>
      <c r="L18" s="19">
        <v>0</v>
      </c>
      <c r="M18" s="19">
        <v>0</v>
      </c>
      <c r="N18" s="19">
        <v>1</v>
      </c>
      <c r="O18" s="19">
        <v>0</v>
      </c>
      <c r="P18" s="19">
        <v>0</v>
      </c>
      <c r="Q18" s="9">
        <f t="shared" si="0"/>
        <v>3</v>
      </c>
      <c r="R18" s="9">
        <f t="shared" si="1"/>
        <v>4</v>
      </c>
      <c r="S18" s="9"/>
      <c r="T18" s="19">
        <v>5</v>
      </c>
      <c r="U18" s="19">
        <v>5</v>
      </c>
      <c r="V18" s="19">
        <v>3</v>
      </c>
      <c r="W18" s="19">
        <v>0</v>
      </c>
      <c r="X18" s="19">
        <v>0</v>
      </c>
      <c r="Y18" s="19">
        <v>1</v>
      </c>
      <c r="Z18" s="19">
        <v>3</v>
      </c>
      <c r="AA18" s="19">
        <v>0</v>
      </c>
      <c r="AB18" s="19">
        <v>0</v>
      </c>
      <c r="AC18" s="19">
        <v>0</v>
      </c>
      <c r="AD18" s="19">
        <v>0</v>
      </c>
      <c r="AE18" s="19">
        <v>1</v>
      </c>
      <c r="AF18" s="19">
        <v>0</v>
      </c>
      <c r="AG18" s="19">
        <v>0</v>
      </c>
      <c r="AH18" s="9">
        <f t="shared" si="2"/>
        <v>6</v>
      </c>
      <c r="AI18" s="9">
        <f t="shared" si="3"/>
        <v>6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445</v>
      </c>
      <c r="B19" s="19">
        <v>12</v>
      </c>
      <c r="C19" s="19">
        <v>2</v>
      </c>
      <c r="D19" s="19">
        <v>2</v>
      </c>
      <c r="E19" s="19">
        <v>2</v>
      </c>
      <c r="F19" s="19">
        <v>0</v>
      </c>
      <c r="G19" s="19">
        <v>0</v>
      </c>
      <c r="H19" s="19">
        <v>0</v>
      </c>
      <c r="I19" s="19">
        <v>2</v>
      </c>
      <c r="J19" s="19">
        <v>0</v>
      </c>
      <c r="K19" s="19">
        <v>2</v>
      </c>
      <c r="L19" s="19">
        <v>0</v>
      </c>
      <c r="M19" s="19">
        <v>0</v>
      </c>
      <c r="N19" s="19">
        <v>0</v>
      </c>
      <c r="O19" s="19">
        <v>1</v>
      </c>
      <c r="P19" s="19">
        <v>0</v>
      </c>
      <c r="Q19" s="9">
        <f t="shared" si="0"/>
        <v>2</v>
      </c>
      <c r="R19" s="9">
        <f t="shared" si="1"/>
        <v>5</v>
      </c>
      <c r="S19" s="9"/>
      <c r="T19" s="19">
        <v>5</v>
      </c>
      <c r="U19" s="19">
        <v>2</v>
      </c>
      <c r="V19" s="19">
        <v>3</v>
      </c>
      <c r="W19" s="19">
        <v>0</v>
      </c>
      <c r="X19" s="19">
        <v>0</v>
      </c>
      <c r="Y19" s="19">
        <v>0</v>
      </c>
      <c r="Z19" s="19">
        <v>4</v>
      </c>
      <c r="AA19" s="19">
        <v>0</v>
      </c>
      <c r="AB19" s="19">
        <v>2</v>
      </c>
      <c r="AC19" s="19">
        <v>1</v>
      </c>
      <c r="AD19" s="19">
        <v>0</v>
      </c>
      <c r="AE19" s="19">
        <v>0</v>
      </c>
      <c r="AF19" s="19">
        <v>1</v>
      </c>
      <c r="AG19" s="19">
        <v>0</v>
      </c>
      <c r="AH19" s="9">
        <f t="shared" si="2"/>
        <v>3</v>
      </c>
      <c r="AI19" s="9">
        <f t="shared" si="3"/>
        <v>8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446</v>
      </c>
      <c r="B20" s="19">
        <v>13</v>
      </c>
      <c r="C20" s="19">
        <v>4</v>
      </c>
      <c r="D20" s="19">
        <v>1</v>
      </c>
      <c r="E20" s="19">
        <v>2</v>
      </c>
      <c r="F20" s="19">
        <v>0</v>
      </c>
      <c r="G20" s="19">
        <v>0</v>
      </c>
      <c r="H20" s="19">
        <v>0</v>
      </c>
      <c r="I20" s="19">
        <v>2</v>
      </c>
      <c r="J20" s="19">
        <v>2</v>
      </c>
      <c r="K20" s="19">
        <v>2</v>
      </c>
      <c r="L20" s="19">
        <v>1</v>
      </c>
      <c r="M20" s="19">
        <v>0</v>
      </c>
      <c r="N20" s="19">
        <v>1</v>
      </c>
      <c r="O20" s="19">
        <v>0</v>
      </c>
      <c r="P20" s="19">
        <v>0</v>
      </c>
      <c r="Q20" s="9">
        <f t="shared" si="0"/>
        <v>2</v>
      </c>
      <c r="R20" s="9">
        <f t="shared" si="1"/>
        <v>7</v>
      </c>
      <c r="S20" s="9"/>
      <c r="T20" s="19">
        <v>4</v>
      </c>
      <c r="U20" s="19">
        <v>4</v>
      </c>
      <c r="V20" s="19">
        <v>2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2</v>
      </c>
      <c r="AC20" s="19">
        <v>1</v>
      </c>
      <c r="AD20" s="19">
        <v>0</v>
      </c>
      <c r="AE20" s="19">
        <v>0</v>
      </c>
      <c r="AF20" s="19">
        <v>0</v>
      </c>
      <c r="AG20" s="19">
        <v>0</v>
      </c>
      <c r="AH20" s="9">
        <f t="shared" si="2"/>
        <v>2</v>
      </c>
      <c r="AI20" s="9">
        <f t="shared" si="3"/>
        <v>6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447</v>
      </c>
      <c r="B21" s="19">
        <v>14</v>
      </c>
      <c r="C21" s="19">
        <v>3</v>
      </c>
      <c r="D21" s="19">
        <v>3</v>
      </c>
      <c r="E21" s="19">
        <v>1</v>
      </c>
      <c r="F21" s="19">
        <v>0</v>
      </c>
      <c r="G21" s="19">
        <v>0</v>
      </c>
      <c r="H21" s="19">
        <v>0</v>
      </c>
      <c r="I21" s="19">
        <v>2</v>
      </c>
      <c r="J21" s="19">
        <v>1</v>
      </c>
      <c r="K21" s="19">
        <v>0</v>
      </c>
      <c r="L21" s="19">
        <v>0</v>
      </c>
      <c r="M21" s="19">
        <v>0</v>
      </c>
      <c r="N21" s="19">
        <v>1</v>
      </c>
      <c r="O21" s="19">
        <v>0</v>
      </c>
      <c r="P21" s="19">
        <v>0</v>
      </c>
      <c r="Q21" s="9">
        <f t="shared" si="0"/>
        <v>1</v>
      </c>
      <c r="R21" s="9">
        <f t="shared" si="1"/>
        <v>4</v>
      </c>
      <c r="S21" s="9"/>
      <c r="T21" s="19">
        <v>4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1</v>
      </c>
      <c r="AB21" s="19">
        <v>1</v>
      </c>
      <c r="AC21" s="19">
        <v>0</v>
      </c>
      <c r="AD21" s="19">
        <v>1</v>
      </c>
      <c r="AE21" s="19">
        <v>1</v>
      </c>
      <c r="AF21" s="19">
        <v>0</v>
      </c>
      <c r="AG21" s="19">
        <v>0</v>
      </c>
      <c r="AH21" s="9">
        <f t="shared" si="2"/>
        <v>0</v>
      </c>
      <c r="AI21" s="9">
        <f t="shared" si="3"/>
        <v>7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448</v>
      </c>
      <c r="B22" s="19">
        <v>15</v>
      </c>
      <c r="C22" s="19">
        <v>5</v>
      </c>
      <c r="D22" s="19">
        <v>1</v>
      </c>
      <c r="E22" s="19">
        <v>4</v>
      </c>
      <c r="F22" s="19">
        <v>0</v>
      </c>
      <c r="G22" s="19">
        <v>0</v>
      </c>
      <c r="H22" s="19">
        <v>0</v>
      </c>
      <c r="I22" s="19">
        <v>4</v>
      </c>
      <c r="J22" s="19">
        <v>0</v>
      </c>
      <c r="K22" s="19">
        <v>0</v>
      </c>
      <c r="L22" s="19">
        <v>0</v>
      </c>
      <c r="M22" s="19">
        <v>1</v>
      </c>
      <c r="N22" s="19">
        <v>0</v>
      </c>
      <c r="O22" s="19">
        <v>1</v>
      </c>
      <c r="P22" s="19">
        <v>0</v>
      </c>
      <c r="Q22" s="9">
        <f t="shared" si="0"/>
        <v>4</v>
      </c>
      <c r="R22" s="9">
        <f t="shared" si="1"/>
        <v>7</v>
      </c>
      <c r="S22" s="9"/>
      <c r="T22" s="19">
        <v>2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2</v>
      </c>
      <c r="AB22" s="19">
        <v>2</v>
      </c>
      <c r="AC22" s="19">
        <v>0</v>
      </c>
      <c r="AD22" s="19">
        <v>1</v>
      </c>
      <c r="AE22" s="19">
        <v>1</v>
      </c>
      <c r="AF22" s="19">
        <v>1</v>
      </c>
      <c r="AG22" s="19">
        <v>0</v>
      </c>
      <c r="AH22" s="9">
        <f t="shared" si="2"/>
        <v>0</v>
      </c>
      <c r="AI22" s="9">
        <f t="shared" si="3"/>
        <v>7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449</v>
      </c>
      <c r="B23" s="19">
        <v>16</v>
      </c>
      <c r="C23" s="19">
        <v>5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1</v>
      </c>
      <c r="J23" s="19">
        <v>2</v>
      </c>
      <c r="K23" s="19">
        <v>1</v>
      </c>
      <c r="L23" s="19">
        <v>1</v>
      </c>
      <c r="M23" s="19">
        <v>0</v>
      </c>
      <c r="N23" s="19">
        <v>1</v>
      </c>
      <c r="O23" s="19">
        <v>1</v>
      </c>
      <c r="P23" s="19">
        <v>0</v>
      </c>
      <c r="Q23" s="9">
        <f t="shared" si="0"/>
        <v>0</v>
      </c>
      <c r="R23" s="9">
        <f t="shared" si="1"/>
        <v>8</v>
      </c>
      <c r="S23" s="9"/>
      <c r="T23" s="19">
        <v>2</v>
      </c>
      <c r="U23" s="19">
        <v>0</v>
      </c>
      <c r="V23" s="19">
        <v>2</v>
      </c>
      <c r="W23" s="19">
        <v>0</v>
      </c>
      <c r="X23" s="19">
        <v>0</v>
      </c>
      <c r="Y23" s="19">
        <v>0</v>
      </c>
      <c r="Z23" s="19">
        <v>2</v>
      </c>
      <c r="AA23" s="19">
        <v>0</v>
      </c>
      <c r="AB23" s="19">
        <v>0</v>
      </c>
      <c r="AC23" s="19">
        <v>1</v>
      </c>
      <c r="AD23" s="19">
        <v>1</v>
      </c>
      <c r="AE23" s="19">
        <v>0</v>
      </c>
      <c r="AF23" s="19">
        <v>1</v>
      </c>
      <c r="AG23" s="19">
        <v>0</v>
      </c>
      <c r="AH23" s="9">
        <f t="shared" si="2"/>
        <v>2</v>
      </c>
      <c r="AI23" s="9">
        <f t="shared" si="3"/>
        <v>4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450</v>
      </c>
      <c r="B24" s="19">
        <v>17</v>
      </c>
      <c r="C24" s="19">
        <v>4</v>
      </c>
      <c r="D24" s="19">
        <v>2</v>
      </c>
      <c r="E24" s="19">
        <v>1</v>
      </c>
      <c r="F24" s="19">
        <v>0</v>
      </c>
      <c r="G24" s="19">
        <v>0</v>
      </c>
      <c r="H24" s="19">
        <v>0</v>
      </c>
      <c r="I24" s="19">
        <v>1</v>
      </c>
      <c r="J24" s="19">
        <v>1</v>
      </c>
      <c r="K24" s="19">
        <v>0</v>
      </c>
      <c r="L24" s="19">
        <v>0</v>
      </c>
      <c r="M24" s="19">
        <v>0</v>
      </c>
      <c r="N24" s="19">
        <v>1</v>
      </c>
      <c r="O24" s="19">
        <v>1</v>
      </c>
      <c r="P24" s="19">
        <v>0</v>
      </c>
      <c r="Q24" s="9">
        <f t="shared" si="0"/>
        <v>1</v>
      </c>
      <c r="R24" s="9">
        <f t="shared" si="1"/>
        <v>6</v>
      </c>
      <c r="S24" s="9"/>
      <c r="T24" s="19">
        <v>5</v>
      </c>
      <c r="U24" s="19">
        <v>4</v>
      </c>
      <c r="V24" s="19">
        <v>5</v>
      </c>
      <c r="W24" s="19">
        <v>0</v>
      </c>
      <c r="X24" s="19">
        <v>0</v>
      </c>
      <c r="Y24" s="19">
        <v>0</v>
      </c>
      <c r="Z24" s="19">
        <v>1</v>
      </c>
      <c r="AA24" s="19">
        <v>2</v>
      </c>
      <c r="AB24" s="19">
        <v>0</v>
      </c>
      <c r="AC24" s="19">
        <v>1</v>
      </c>
      <c r="AD24" s="19">
        <v>1</v>
      </c>
      <c r="AE24" s="19">
        <v>0</v>
      </c>
      <c r="AF24" s="19">
        <v>1</v>
      </c>
      <c r="AG24" s="19">
        <v>0</v>
      </c>
      <c r="AH24" s="9">
        <f t="shared" si="2"/>
        <v>5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451</v>
      </c>
      <c r="B25" s="19">
        <v>18</v>
      </c>
      <c r="C25" s="19">
        <v>3</v>
      </c>
      <c r="D25" s="19">
        <v>3</v>
      </c>
      <c r="E25" s="19">
        <v>0</v>
      </c>
      <c r="F25" s="19">
        <v>0</v>
      </c>
      <c r="G25" s="19">
        <v>0</v>
      </c>
      <c r="H25" s="19">
        <v>0</v>
      </c>
      <c r="I25" s="19">
        <v>1</v>
      </c>
      <c r="J25" s="19">
        <v>0</v>
      </c>
      <c r="K25" s="19">
        <v>1</v>
      </c>
      <c r="L25" s="19">
        <v>0</v>
      </c>
      <c r="M25" s="19">
        <v>1</v>
      </c>
      <c r="N25" s="19">
        <v>0</v>
      </c>
      <c r="O25" s="19">
        <v>0</v>
      </c>
      <c r="P25" s="19">
        <v>0</v>
      </c>
      <c r="Q25" s="9">
        <f t="shared" si="0"/>
        <v>0</v>
      </c>
      <c r="R25" s="9">
        <f t="shared" si="1"/>
        <v>5</v>
      </c>
      <c r="S25" s="9"/>
      <c r="T25" s="19">
        <v>5</v>
      </c>
      <c r="U25" s="19">
        <v>5</v>
      </c>
      <c r="V25" s="19">
        <v>1</v>
      </c>
      <c r="W25" s="19">
        <v>0</v>
      </c>
      <c r="X25" s="19">
        <v>0</v>
      </c>
      <c r="Y25" s="19">
        <v>0</v>
      </c>
      <c r="Z25" s="19">
        <v>2</v>
      </c>
      <c r="AA25" s="19">
        <v>1</v>
      </c>
      <c r="AB25" s="19">
        <v>2</v>
      </c>
      <c r="AC25" s="19">
        <v>1</v>
      </c>
      <c r="AD25" s="19">
        <v>1</v>
      </c>
      <c r="AE25" s="19">
        <v>1</v>
      </c>
      <c r="AF25" s="19">
        <v>0</v>
      </c>
      <c r="AG25" s="19">
        <v>0</v>
      </c>
      <c r="AH25" s="9">
        <f t="shared" si="2"/>
        <v>1</v>
      </c>
      <c r="AI25" s="9">
        <f t="shared" si="3"/>
        <v>9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452</v>
      </c>
      <c r="B26" s="19">
        <v>19</v>
      </c>
      <c r="C26" s="19">
        <v>3</v>
      </c>
      <c r="D26" s="19">
        <v>0</v>
      </c>
      <c r="E26" s="19">
        <v>2</v>
      </c>
      <c r="F26" s="19">
        <v>0</v>
      </c>
      <c r="G26" s="19">
        <v>0</v>
      </c>
      <c r="H26" s="19">
        <v>0</v>
      </c>
      <c r="I26" s="19">
        <v>2</v>
      </c>
      <c r="J26" s="19">
        <v>1</v>
      </c>
      <c r="K26" s="19">
        <v>2</v>
      </c>
      <c r="L26" s="19">
        <v>0</v>
      </c>
      <c r="M26" s="19">
        <v>0</v>
      </c>
      <c r="N26" s="19">
        <v>1</v>
      </c>
      <c r="O26" s="19">
        <v>1</v>
      </c>
      <c r="P26" s="19">
        <v>0</v>
      </c>
      <c r="Q26" s="9">
        <f t="shared" si="0"/>
        <v>2</v>
      </c>
      <c r="R26" s="9">
        <f t="shared" si="1"/>
        <v>7</v>
      </c>
      <c r="S26" s="9"/>
      <c r="T26" s="19">
        <v>2</v>
      </c>
      <c r="U26" s="19">
        <v>2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1</v>
      </c>
      <c r="AE26" s="19">
        <v>1</v>
      </c>
      <c r="AF26" s="19">
        <v>1</v>
      </c>
      <c r="AG26" s="19">
        <v>0</v>
      </c>
      <c r="AH26" s="9">
        <f t="shared" si="2"/>
        <v>0</v>
      </c>
      <c r="AI26" s="9">
        <f t="shared" si="3"/>
        <v>5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453</v>
      </c>
      <c r="B27" s="19">
        <v>20</v>
      </c>
      <c r="C27" s="19">
        <v>5</v>
      </c>
      <c r="D27" s="19">
        <v>3</v>
      </c>
      <c r="E27" s="19">
        <v>4</v>
      </c>
      <c r="F27" s="19">
        <v>0</v>
      </c>
      <c r="G27" s="19">
        <v>0</v>
      </c>
      <c r="H27" s="19">
        <v>0</v>
      </c>
      <c r="I27" s="19">
        <v>3</v>
      </c>
      <c r="J27" s="19">
        <v>1</v>
      </c>
      <c r="K27" s="19">
        <v>1</v>
      </c>
      <c r="L27" s="19">
        <v>0</v>
      </c>
      <c r="M27" s="19">
        <v>1</v>
      </c>
      <c r="N27" s="19">
        <v>0</v>
      </c>
      <c r="O27" s="19">
        <v>1</v>
      </c>
      <c r="P27" s="19">
        <v>0</v>
      </c>
      <c r="Q27" s="9">
        <f t="shared" si="0"/>
        <v>4</v>
      </c>
      <c r="R27" s="9">
        <f t="shared" si="1"/>
        <v>8</v>
      </c>
      <c r="S27" s="9"/>
      <c r="T27" s="19">
        <v>5</v>
      </c>
      <c r="U27" s="19">
        <v>3</v>
      </c>
      <c r="V27" s="19">
        <v>3</v>
      </c>
      <c r="W27" s="19">
        <v>0</v>
      </c>
      <c r="X27" s="19">
        <v>0</v>
      </c>
      <c r="Y27" s="19">
        <v>0</v>
      </c>
      <c r="Z27" s="19">
        <v>4</v>
      </c>
      <c r="AA27" s="19">
        <v>1</v>
      </c>
      <c r="AB27" s="19">
        <v>0</v>
      </c>
      <c r="AC27" s="19">
        <v>1</v>
      </c>
      <c r="AD27" s="19">
        <v>1</v>
      </c>
      <c r="AE27" s="19">
        <v>0</v>
      </c>
      <c r="AF27" s="19">
        <v>0</v>
      </c>
      <c r="AG27" s="19">
        <v>0</v>
      </c>
      <c r="AH27" s="9">
        <f t="shared" si="2"/>
        <v>3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454</v>
      </c>
      <c r="B28" s="19">
        <v>21</v>
      </c>
      <c r="C28" s="19">
        <v>5</v>
      </c>
      <c r="D28" s="19">
        <v>3</v>
      </c>
      <c r="E28" s="19">
        <v>1</v>
      </c>
      <c r="F28" s="19">
        <v>0</v>
      </c>
      <c r="G28" s="19">
        <v>0</v>
      </c>
      <c r="H28" s="19">
        <v>0</v>
      </c>
      <c r="I28" s="19">
        <v>2</v>
      </c>
      <c r="J28" s="19">
        <v>2</v>
      </c>
      <c r="K28" s="19">
        <v>1</v>
      </c>
      <c r="L28" s="19">
        <v>0</v>
      </c>
      <c r="M28" s="19">
        <v>1</v>
      </c>
      <c r="N28" s="19">
        <v>1</v>
      </c>
      <c r="O28" s="19">
        <v>1</v>
      </c>
      <c r="P28" s="19">
        <v>0</v>
      </c>
      <c r="Q28" s="9">
        <f t="shared" si="0"/>
        <v>1</v>
      </c>
      <c r="R28" s="9">
        <f t="shared" si="1"/>
        <v>9</v>
      </c>
      <c r="S28" s="9"/>
      <c r="T28" s="19">
        <v>5</v>
      </c>
      <c r="U28" s="19">
        <v>3</v>
      </c>
      <c r="V28" s="19">
        <v>3</v>
      </c>
      <c r="W28" s="19">
        <v>0</v>
      </c>
      <c r="X28" s="19">
        <v>0</v>
      </c>
      <c r="Y28" s="19">
        <v>0</v>
      </c>
      <c r="Z28" s="19">
        <v>0</v>
      </c>
      <c r="AA28" s="19">
        <v>1</v>
      </c>
      <c r="AB28" s="19">
        <v>0</v>
      </c>
      <c r="AC28" s="19">
        <v>1</v>
      </c>
      <c r="AD28" s="19">
        <v>1</v>
      </c>
      <c r="AE28" s="19">
        <v>1</v>
      </c>
      <c r="AF28" s="19">
        <v>1</v>
      </c>
      <c r="AG28" s="19">
        <v>0</v>
      </c>
      <c r="AH28" s="9">
        <f t="shared" si="2"/>
        <v>3</v>
      </c>
      <c r="AI28" s="9">
        <f t="shared" si="3"/>
        <v>8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455</v>
      </c>
      <c r="B29" s="19">
        <v>22</v>
      </c>
      <c r="C29" s="19">
        <v>4</v>
      </c>
      <c r="D29" s="19">
        <v>1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2</v>
      </c>
      <c r="K29" s="19">
        <v>0</v>
      </c>
      <c r="L29" s="19">
        <v>0</v>
      </c>
      <c r="M29" s="19">
        <v>0</v>
      </c>
      <c r="N29" s="19">
        <v>1</v>
      </c>
      <c r="O29" s="19">
        <v>1</v>
      </c>
      <c r="P29" s="19">
        <v>0</v>
      </c>
      <c r="Q29" s="9">
        <f t="shared" si="0"/>
        <v>0</v>
      </c>
      <c r="R29" s="9">
        <f t="shared" si="1"/>
        <v>6</v>
      </c>
      <c r="S29" s="9"/>
      <c r="T29" s="19">
        <v>5</v>
      </c>
      <c r="U29" s="19">
        <v>4</v>
      </c>
      <c r="V29" s="19">
        <v>4</v>
      </c>
      <c r="W29" s="19">
        <v>0</v>
      </c>
      <c r="X29" s="19">
        <v>0</v>
      </c>
      <c r="Y29" s="19">
        <v>0</v>
      </c>
      <c r="Z29" s="19">
        <v>4</v>
      </c>
      <c r="AA29" s="19">
        <v>0</v>
      </c>
      <c r="AB29" s="19">
        <v>0</v>
      </c>
      <c r="AC29" s="19">
        <v>0</v>
      </c>
      <c r="AD29" s="19">
        <v>1</v>
      </c>
      <c r="AE29" s="19">
        <v>1</v>
      </c>
      <c r="AF29" s="19">
        <v>1</v>
      </c>
      <c r="AG29" s="19">
        <v>0</v>
      </c>
      <c r="AH29" s="9">
        <f t="shared" si="2"/>
        <v>4</v>
      </c>
      <c r="AI29" s="9">
        <f t="shared" si="3"/>
        <v>8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456</v>
      </c>
      <c r="B30" s="19">
        <v>23</v>
      </c>
      <c r="C30" s="19">
        <v>3</v>
      </c>
      <c r="D30" s="19">
        <v>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2</v>
      </c>
      <c r="K30" s="19">
        <v>1</v>
      </c>
      <c r="L30" s="19">
        <v>1</v>
      </c>
      <c r="M30" s="19">
        <v>0</v>
      </c>
      <c r="N30" s="19">
        <v>1</v>
      </c>
      <c r="O30" s="19">
        <v>0</v>
      </c>
      <c r="P30" s="19">
        <v>0</v>
      </c>
      <c r="Q30" s="9">
        <f t="shared" si="0"/>
        <v>0</v>
      </c>
      <c r="R30" s="9">
        <f t="shared" si="1"/>
        <v>5</v>
      </c>
      <c r="S30" s="9"/>
      <c r="T30" s="19">
        <v>2</v>
      </c>
      <c r="U30" s="19">
        <v>2</v>
      </c>
      <c r="V30" s="19">
        <v>2</v>
      </c>
      <c r="W30" s="19">
        <v>0</v>
      </c>
      <c r="X30" s="19">
        <v>0</v>
      </c>
      <c r="Y30" s="19">
        <v>0</v>
      </c>
      <c r="Z30" s="19">
        <v>1</v>
      </c>
      <c r="AA30" s="19">
        <v>1</v>
      </c>
      <c r="AB30" s="19">
        <v>2</v>
      </c>
      <c r="AC30" s="19">
        <v>1</v>
      </c>
      <c r="AD30" s="19">
        <v>0</v>
      </c>
      <c r="AE30" s="19">
        <v>1</v>
      </c>
      <c r="AF30" s="19">
        <v>1</v>
      </c>
      <c r="AG30" s="19">
        <v>0</v>
      </c>
      <c r="AH30" s="9">
        <f t="shared" si="2"/>
        <v>2</v>
      </c>
      <c r="AI30" s="9">
        <f t="shared" si="3"/>
        <v>6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457</v>
      </c>
      <c r="B31" s="19">
        <v>24</v>
      </c>
      <c r="C31" s="19">
        <v>3</v>
      </c>
      <c r="D31" s="19">
        <v>2</v>
      </c>
      <c r="E31" s="19">
        <v>2</v>
      </c>
      <c r="F31" s="19">
        <v>0</v>
      </c>
      <c r="G31" s="19">
        <v>0</v>
      </c>
      <c r="H31" s="19">
        <v>0</v>
      </c>
      <c r="I31" s="19">
        <v>0</v>
      </c>
      <c r="J31" s="19">
        <v>1</v>
      </c>
      <c r="K31" s="19">
        <v>1</v>
      </c>
      <c r="L31" s="19">
        <v>0</v>
      </c>
      <c r="M31" s="19">
        <v>0</v>
      </c>
      <c r="N31" s="19">
        <v>1</v>
      </c>
      <c r="O31" s="19">
        <v>0</v>
      </c>
      <c r="P31" s="19">
        <v>0</v>
      </c>
      <c r="Q31" s="9">
        <f t="shared" si="0"/>
        <v>2</v>
      </c>
      <c r="R31" s="9">
        <f t="shared" si="1"/>
        <v>5</v>
      </c>
      <c r="S31" s="9"/>
      <c r="T31" s="19">
        <v>4</v>
      </c>
      <c r="U31" s="19">
        <v>2</v>
      </c>
      <c r="V31" s="19">
        <v>2</v>
      </c>
      <c r="W31" s="19">
        <v>0</v>
      </c>
      <c r="X31" s="19">
        <v>0</v>
      </c>
      <c r="Y31" s="19">
        <v>0</v>
      </c>
      <c r="Z31" s="19">
        <v>0</v>
      </c>
      <c r="AA31" s="19">
        <v>1</v>
      </c>
      <c r="AB31" s="19">
        <v>0</v>
      </c>
      <c r="AC31" s="19">
        <v>1</v>
      </c>
      <c r="AD31" s="19">
        <v>1</v>
      </c>
      <c r="AE31" s="19">
        <v>1</v>
      </c>
      <c r="AF31" s="19">
        <v>0</v>
      </c>
      <c r="AG31" s="19">
        <v>0</v>
      </c>
      <c r="AH31" s="9">
        <f t="shared" si="2"/>
        <v>2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458</v>
      </c>
      <c r="B32" s="19">
        <v>25</v>
      </c>
      <c r="C32" s="19">
        <v>2</v>
      </c>
      <c r="D32" s="19">
        <v>0</v>
      </c>
      <c r="E32" s="19">
        <v>2</v>
      </c>
      <c r="F32" s="19">
        <v>0</v>
      </c>
      <c r="G32" s="19">
        <v>0</v>
      </c>
      <c r="H32" s="19">
        <v>0</v>
      </c>
      <c r="I32" s="19">
        <v>3</v>
      </c>
      <c r="J32" s="19">
        <v>0</v>
      </c>
      <c r="K32" s="19">
        <v>2</v>
      </c>
      <c r="L32" s="19">
        <v>0</v>
      </c>
      <c r="M32" s="19">
        <v>1</v>
      </c>
      <c r="N32" s="19">
        <v>0</v>
      </c>
      <c r="O32" s="19">
        <v>0</v>
      </c>
      <c r="P32" s="19">
        <v>0</v>
      </c>
      <c r="Q32" s="9">
        <f t="shared" si="0"/>
        <v>2</v>
      </c>
      <c r="R32" s="9">
        <f t="shared" si="1"/>
        <v>5</v>
      </c>
      <c r="S32" s="9"/>
      <c r="T32" s="19">
        <v>4</v>
      </c>
      <c r="U32" s="19">
        <v>2</v>
      </c>
      <c r="V32" s="19">
        <v>0</v>
      </c>
      <c r="W32" s="19">
        <v>0</v>
      </c>
      <c r="X32" s="19">
        <v>0</v>
      </c>
      <c r="Y32" s="19">
        <v>0</v>
      </c>
      <c r="Z32" s="19">
        <v>1</v>
      </c>
      <c r="AA32" s="19">
        <v>0</v>
      </c>
      <c r="AB32" s="19">
        <v>0</v>
      </c>
      <c r="AC32" s="19">
        <v>0</v>
      </c>
      <c r="AD32" s="19">
        <v>0</v>
      </c>
      <c r="AE32" s="19">
        <v>1</v>
      </c>
      <c r="AF32" s="19">
        <v>1</v>
      </c>
      <c r="AG32" s="19">
        <v>0</v>
      </c>
      <c r="AH32" s="9">
        <f t="shared" si="2"/>
        <v>0</v>
      </c>
      <c r="AI32" s="9">
        <f t="shared" si="3"/>
        <v>6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87</v>
      </c>
      <c r="D33" s="10">
        <f t="shared" si="4"/>
        <v>42</v>
      </c>
      <c r="E33" s="10">
        <f t="shared" si="4"/>
        <v>36</v>
      </c>
      <c r="F33" s="10">
        <f t="shared" si="4"/>
        <v>1</v>
      </c>
      <c r="G33" s="10">
        <f t="shared" si="4"/>
        <v>1</v>
      </c>
      <c r="H33" s="10">
        <f t="shared" si="4"/>
        <v>0</v>
      </c>
      <c r="I33" s="10">
        <f t="shared" si="4"/>
        <v>39</v>
      </c>
      <c r="J33" s="10">
        <f t="shared" si="4"/>
        <v>27</v>
      </c>
      <c r="K33" s="10">
        <f t="shared" si="4"/>
        <v>26</v>
      </c>
      <c r="L33" s="10">
        <f t="shared" si="4"/>
        <v>6</v>
      </c>
      <c r="M33" s="10">
        <f t="shared" si="4"/>
        <v>11</v>
      </c>
      <c r="N33" s="10">
        <f t="shared" si="4"/>
        <v>15</v>
      </c>
      <c r="O33" s="10">
        <f t="shared" si="4"/>
        <v>13</v>
      </c>
      <c r="P33" s="10">
        <f t="shared" si="4"/>
        <v>0</v>
      </c>
      <c r="Q33" s="10">
        <f t="shared" si="4"/>
        <v>39</v>
      </c>
      <c r="R33" s="10">
        <f t="shared" si="4"/>
        <v>152</v>
      </c>
      <c r="S33" s="10"/>
      <c r="T33" s="10">
        <f t="shared" ref="T33:AI33" si="5">SUM(T8:T32)</f>
        <v>92</v>
      </c>
      <c r="U33" s="10">
        <f t="shared" si="5"/>
        <v>49</v>
      </c>
      <c r="V33" s="10">
        <f t="shared" si="5"/>
        <v>49</v>
      </c>
      <c r="W33" s="10">
        <f t="shared" si="5"/>
        <v>1</v>
      </c>
      <c r="X33" s="10">
        <f t="shared" si="5"/>
        <v>0</v>
      </c>
      <c r="Y33" s="10">
        <f t="shared" si="5"/>
        <v>2</v>
      </c>
      <c r="Z33" s="10">
        <f t="shared" si="5"/>
        <v>34</v>
      </c>
      <c r="AA33" s="10">
        <f t="shared" si="5"/>
        <v>22</v>
      </c>
      <c r="AB33" s="10">
        <f t="shared" si="5"/>
        <v>21</v>
      </c>
      <c r="AC33" s="10">
        <f t="shared" si="5"/>
        <v>12</v>
      </c>
      <c r="AD33" s="10">
        <f t="shared" si="5"/>
        <v>16</v>
      </c>
      <c r="AE33" s="10">
        <f t="shared" si="5"/>
        <v>16</v>
      </c>
      <c r="AF33" s="10">
        <f t="shared" si="5"/>
        <v>15</v>
      </c>
      <c r="AG33" s="10">
        <f t="shared" si="5"/>
        <v>0</v>
      </c>
      <c r="AH33" s="10">
        <f t="shared" si="5"/>
        <v>56</v>
      </c>
      <c r="AI33" s="10">
        <f t="shared" si="5"/>
        <v>160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Alberto Morales</v>
      </c>
      <c r="B37" s="9">
        <f t="shared" si="19"/>
        <v>1</v>
      </c>
      <c r="C37" s="9">
        <f t="shared" ref="C37:C61" si="20">C8+T8+AK8+BB8+BS8+CJ8+DA8+DR8+EI8+EZ8+FQ8+GH8+GY8+HP8+IG8</f>
        <v>6</v>
      </c>
      <c r="D37" s="9">
        <f t="shared" ref="D37:D61" si="21">D8+U8+AL8+BC8+BT8+CK8+DB8+DS8+EJ8+FA8+FR8+GI8+GZ8+HQ8+IH8</f>
        <v>2</v>
      </c>
      <c r="E37" s="9">
        <f t="shared" ref="E37:E61" si="22">E8+V8+AM8+BD8+BU8+CL8+DC8+DT8+EK8+FB8+FS8+GJ8+HA8+HR8+II8</f>
        <v>5</v>
      </c>
      <c r="F37" s="9">
        <f t="shared" ref="F37:F61" si="23">F8+W8+AN8+BE8+BV8+CM8+DD8+DU8+EL8+FC8+FT8+GK8+HB8+HS8+IJ8</f>
        <v>1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5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0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6</v>
      </c>
      <c r="R37" s="9">
        <f t="shared" ref="R37:R61" si="35">R8+AI8+AZ8+BQ8+CH8+CY8+DP8+EG8+EX8+FO8+GF8+GW8+HN8+IE8+IV8</f>
        <v>9</v>
      </c>
      <c r="S37" s="9"/>
      <c r="T37" s="11">
        <f t="shared" ref="T37:T62" si="36">IFERROR(E37/C37,0)</f>
        <v>0.83333333333333337</v>
      </c>
      <c r="U37" s="11">
        <f t="shared" ref="U37:U62" si="37">IFERROR(Q37/C37,0)</f>
        <v>1</v>
      </c>
    </row>
    <row r="38" spans="1:256" x14ac:dyDescent="0.3">
      <c r="A38" s="9" t="str">
        <f t="shared" si="19"/>
        <v>Alberto Cruz</v>
      </c>
      <c r="B38" s="9">
        <f t="shared" si="19"/>
        <v>2</v>
      </c>
      <c r="C38" s="9">
        <f t="shared" si="20"/>
        <v>7</v>
      </c>
      <c r="D38" s="9">
        <f t="shared" si="21"/>
        <v>6</v>
      </c>
      <c r="E38" s="9">
        <f t="shared" si="22"/>
        <v>0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2</v>
      </c>
      <c r="J38" s="9">
        <f t="shared" si="27"/>
        <v>3</v>
      </c>
      <c r="K38" s="9">
        <f t="shared" si="28"/>
        <v>3</v>
      </c>
      <c r="L38" s="9">
        <f t="shared" si="29"/>
        <v>1</v>
      </c>
      <c r="M38" s="9">
        <f t="shared" si="30"/>
        <v>0</v>
      </c>
      <c r="N38" s="9">
        <f t="shared" si="31"/>
        <v>1</v>
      </c>
      <c r="O38" s="9">
        <f t="shared" si="32"/>
        <v>1</v>
      </c>
      <c r="P38" s="9">
        <f t="shared" si="33"/>
        <v>0</v>
      </c>
      <c r="Q38" s="9">
        <f t="shared" si="34"/>
        <v>0</v>
      </c>
      <c r="R38" s="9">
        <f t="shared" si="35"/>
        <v>12</v>
      </c>
      <c r="S38" s="9"/>
      <c r="T38" s="11">
        <f t="shared" si="36"/>
        <v>0</v>
      </c>
      <c r="U38" s="11">
        <f t="shared" si="37"/>
        <v>0</v>
      </c>
    </row>
    <row r="39" spans="1:256" x14ac:dyDescent="0.3">
      <c r="A39" s="9" t="str">
        <f t="shared" si="19"/>
        <v>Alberto Ortiz</v>
      </c>
      <c r="B39" s="9">
        <f t="shared" si="19"/>
        <v>3</v>
      </c>
      <c r="C39" s="9">
        <f t="shared" si="20"/>
        <v>8</v>
      </c>
      <c r="D39" s="9">
        <f t="shared" si="21"/>
        <v>6</v>
      </c>
      <c r="E39" s="9">
        <f t="shared" si="22"/>
        <v>3</v>
      </c>
      <c r="F39" s="9">
        <f t="shared" si="23"/>
        <v>0</v>
      </c>
      <c r="G39" s="9">
        <f t="shared" si="24"/>
        <v>0</v>
      </c>
      <c r="H39" s="9">
        <f t="shared" si="25"/>
        <v>1</v>
      </c>
      <c r="I39" s="9">
        <f t="shared" si="26"/>
        <v>1</v>
      </c>
      <c r="J39" s="9">
        <f t="shared" si="27"/>
        <v>2</v>
      </c>
      <c r="K39" s="9">
        <f t="shared" si="28"/>
        <v>2</v>
      </c>
      <c r="L39" s="9">
        <f t="shared" si="29"/>
        <v>0</v>
      </c>
      <c r="M39" s="9">
        <f t="shared" si="30"/>
        <v>2</v>
      </c>
      <c r="N39" s="9">
        <f t="shared" si="31"/>
        <v>1</v>
      </c>
      <c r="O39" s="9">
        <f t="shared" si="32"/>
        <v>1</v>
      </c>
      <c r="P39" s="9">
        <f t="shared" si="33"/>
        <v>0</v>
      </c>
      <c r="Q39" s="9">
        <f t="shared" si="34"/>
        <v>6</v>
      </c>
      <c r="R39" s="9">
        <f t="shared" si="35"/>
        <v>14</v>
      </c>
      <c r="S39" s="9"/>
      <c r="T39" s="11">
        <f t="shared" si="36"/>
        <v>0.375</v>
      </c>
      <c r="U39" s="11">
        <f t="shared" si="37"/>
        <v>0.75</v>
      </c>
    </row>
    <row r="40" spans="1:256" x14ac:dyDescent="0.3">
      <c r="A40" s="9" t="str">
        <f t="shared" si="19"/>
        <v>Alberto Gutierrez</v>
      </c>
      <c r="B40" s="9">
        <f t="shared" si="19"/>
        <v>4</v>
      </c>
      <c r="C40" s="9">
        <f t="shared" si="20"/>
        <v>8</v>
      </c>
      <c r="D40" s="9">
        <f t="shared" si="21"/>
        <v>6</v>
      </c>
      <c r="E40" s="9">
        <f t="shared" si="22"/>
        <v>6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1</v>
      </c>
      <c r="J40" s="9">
        <f t="shared" si="27"/>
        <v>3</v>
      </c>
      <c r="K40" s="9">
        <f t="shared" si="28"/>
        <v>3</v>
      </c>
      <c r="L40" s="9">
        <f t="shared" si="29"/>
        <v>0</v>
      </c>
      <c r="M40" s="9">
        <f t="shared" si="30"/>
        <v>1</v>
      </c>
      <c r="N40" s="9">
        <f t="shared" si="31"/>
        <v>1</v>
      </c>
      <c r="O40" s="9">
        <f t="shared" si="32"/>
        <v>1</v>
      </c>
      <c r="P40" s="9">
        <f t="shared" si="33"/>
        <v>0</v>
      </c>
      <c r="Q40" s="9">
        <f t="shared" si="34"/>
        <v>6</v>
      </c>
      <c r="R40" s="9">
        <f t="shared" si="35"/>
        <v>14</v>
      </c>
      <c r="S40" s="9"/>
      <c r="T40" s="11">
        <f t="shared" si="36"/>
        <v>0.75</v>
      </c>
      <c r="U40" s="11">
        <f t="shared" si="37"/>
        <v>0.75</v>
      </c>
    </row>
    <row r="41" spans="1:256" x14ac:dyDescent="0.3">
      <c r="A41" s="9" t="str">
        <f t="shared" si="19"/>
        <v>Alberto Castillo</v>
      </c>
      <c r="B41" s="9">
        <f t="shared" si="19"/>
        <v>5</v>
      </c>
      <c r="C41" s="9">
        <f t="shared" si="20"/>
        <v>6</v>
      </c>
      <c r="D41" s="9">
        <f t="shared" si="21"/>
        <v>1</v>
      </c>
      <c r="E41" s="9">
        <f t="shared" si="22"/>
        <v>6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1</v>
      </c>
      <c r="J41" s="9">
        <f t="shared" si="27"/>
        <v>1</v>
      </c>
      <c r="K41" s="9">
        <f t="shared" si="28"/>
        <v>3</v>
      </c>
      <c r="L41" s="9">
        <f t="shared" si="29"/>
        <v>1</v>
      </c>
      <c r="M41" s="9">
        <f t="shared" si="30"/>
        <v>2</v>
      </c>
      <c r="N41" s="9">
        <f t="shared" si="31"/>
        <v>1</v>
      </c>
      <c r="O41" s="9">
        <f t="shared" si="32"/>
        <v>2</v>
      </c>
      <c r="P41" s="9">
        <f t="shared" si="33"/>
        <v>0</v>
      </c>
      <c r="Q41" s="9">
        <f t="shared" si="34"/>
        <v>6</v>
      </c>
      <c r="R41" s="9">
        <f t="shared" si="35"/>
        <v>14</v>
      </c>
      <c r="S41" s="9"/>
      <c r="T41" s="11">
        <f t="shared" si="36"/>
        <v>1</v>
      </c>
      <c r="U41" s="11">
        <f t="shared" si="37"/>
        <v>1</v>
      </c>
    </row>
    <row r="42" spans="1:256" x14ac:dyDescent="0.3">
      <c r="A42" s="9" t="str">
        <f t="shared" si="19"/>
        <v>Enrique Garcia</v>
      </c>
      <c r="B42" s="9">
        <f t="shared" si="19"/>
        <v>6</v>
      </c>
      <c r="C42" s="9">
        <f t="shared" si="20"/>
        <v>9</v>
      </c>
      <c r="D42" s="9">
        <f t="shared" si="21"/>
        <v>3</v>
      </c>
      <c r="E42" s="9">
        <f t="shared" si="22"/>
        <v>4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5</v>
      </c>
      <c r="J42" s="9">
        <f t="shared" si="27"/>
        <v>4</v>
      </c>
      <c r="K42" s="9">
        <f t="shared" si="28"/>
        <v>0</v>
      </c>
      <c r="L42" s="9">
        <f t="shared" si="29"/>
        <v>2</v>
      </c>
      <c r="M42" s="9">
        <f t="shared" si="30"/>
        <v>2</v>
      </c>
      <c r="N42" s="9">
        <f t="shared" si="31"/>
        <v>2</v>
      </c>
      <c r="O42" s="9">
        <f t="shared" si="32"/>
        <v>0</v>
      </c>
      <c r="P42" s="9">
        <f t="shared" si="33"/>
        <v>0</v>
      </c>
      <c r="Q42" s="9">
        <f t="shared" si="34"/>
        <v>4</v>
      </c>
      <c r="R42" s="9">
        <f t="shared" si="35"/>
        <v>13</v>
      </c>
      <c r="S42" s="9"/>
      <c r="T42" s="11">
        <f t="shared" si="36"/>
        <v>0.44444444444444442</v>
      </c>
      <c r="U42" s="11">
        <f t="shared" si="37"/>
        <v>0.44444444444444442</v>
      </c>
    </row>
    <row r="43" spans="1:256" x14ac:dyDescent="0.3">
      <c r="A43" s="9" t="str">
        <f t="shared" si="19"/>
        <v>Enrique Rodriguez</v>
      </c>
      <c r="B43" s="9">
        <f t="shared" si="19"/>
        <v>7</v>
      </c>
      <c r="C43" s="9">
        <f t="shared" si="20"/>
        <v>7</v>
      </c>
      <c r="D43" s="9">
        <f t="shared" si="21"/>
        <v>0</v>
      </c>
      <c r="E43" s="9">
        <f t="shared" si="22"/>
        <v>5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6</v>
      </c>
      <c r="J43" s="9">
        <f t="shared" si="27"/>
        <v>3</v>
      </c>
      <c r="K43" s="9">
        <f t="shared" si="28"/>
        <v>3</v>
      </c>
      <c r="L43" s="9">
        <f t="shared" si="29"/>
        <v>0</v>
      </c>
      <c r="M43" s="9">
        <f t="shared" si="30"/>
        <v>1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5</v>
      </c>
      <c r="R43" s="9">
        <f t="shared" si="35"/>
        <v>13</v>
      </c>
      <c r="S43" s="9"/>
      <c r="T43" s="11">
        <f t="shared" si="36"/>
        <v>0.7142857142857143</v>
      </c>
      <c r="U43" s="11">
        <f t="shared" si="37"/>
        <v>0.7142857142857143</v>
      </c>
    </row>
    <row r="44" spans="1:256" x14ac:dyDescent="0.3">
      <c r="A44" s="9" t="str">
        <f t="shared" si="19"/>
        <v>Enrique Martinez</v>
      </c>
      <c r="B44" s="9">
        <f t="shared" si="19"/>
        <v>8</v>
      </c>
      <c r="C44" s="9">
        <f t="shared" si="20"/>
        <v>6</v>
      </c>
      <c r="D44" s="9">
        <f t="shared" si="21"/>
        <v>1</v>
      </c>
      <c r="E44" s="9">
        <f t="shared" si="22"/>
        <v>1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1</v>
      </c>
      <c r="J44" s="9">
        <f t="shared" si="27"/>
        <v>1</v>
      </c>
      <c r="K44" s="9">
        <f t="shared" si="28"/>
        <v>1</v>
      </c>
      <c r="L44" s="9">
        <f t="shared" si="29"/>
        <v>0</v>
      </c>
      <c r="M44" s="9">
        <f t="shared" si="30"/>
        <v>1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1</v>
      </c>
      <c r="R44" s="9">
        <f t="shared" si="35"/>
        <v>10</v>
      </c>
      <c r="S44" s="9"/>
      <c r="T44" s="11">
        <f t="shared" si="36"/>
        <v>0.16666666666666666</v>
      </c>
      <c r="U44" s="11">
        <f t="shared" si="37"/>
        <v>0.16666666666666666</v>
      </c>
    </row>
    <row r="45" spans="1:256" x14ac:dyDescent="0.3">
      <c r="A45" s="9" t="str">
        <f t="shared" si="19"/>
        <v>Enrique Hernandez</v>
      </c>
      <c r="B45" s="9">
        <f t="shared" si="19"/>
        <v>9</v>
      </c>
      <c r="C45" s="9">
        <f t="shared" si="20"/>
        <v>4</v>
      </c>
      <c r="D45" s="9">
        <f t="shared" si="21"/>
        <v>0</v>
      </c>
      <c r="E45" s="9">
        <f t="shared" si="22"/>
        <v>1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3</v>
      </c>
      <c r="J45" s="9">
        <f t="shared" si="27"/>
        <v>2</v>
      </c>
      <c r="K45" s="9">
        <f t="shared" si="28"/>
        <v>4</v>
      </c>
      <c r="L45" s="9">
        <f t="shared" si="29"/>
        <v>0</v>
      </c>
      <c r="M45" s="9">
        <f t="shared" si="30"/>
        <v>2</v>
      </c>
      <c r="N45" s="9">
        <f t="shared" si="31"/>
        <v>1</v>
      </c>
      <c r="O45" s="9">
        <f t="shared" si="32"/>
        <v>1</v>
      </c>
      <c r="P45" s="9">
        <f t="shared" si="33"/>
        <v>0</v>
      </c>
      <c r="Q45" s="9">
        <f t="shared" si="34"/>
        <v>1</v>
      </c>
      <c r="R45" s="9">
        <f t="shared" si="35"/>
        <v>12</v>
      </c>
      <c r="S45" s="9"/>
      <c r="T45" s="11">
        <f t="shared" si="36"/>
        <v>0.25</v>
      </c>
      <c r="U45" s="11">
        <f t="shared" si="37"/>
        <v>0.25</v>
      </c>
    </row>
    <row r="46" spans="1:256" x14ac:dyDescent="0.3">
      <c r="A46" s="9" t="str">
        <f t="shared" si="19"/>
        <v>Enrique Lopez</v>
      </c>
      <c r="B46" s="9">
        <f t="shared" si="19"/>
        <v>10</v>
      </c>
      <c r="C46" s="9">
        <f t="shared" si="20"/>
        <v>6</v>
      </c>
      <c r="D46" s="9">
        <f t="shared" si="21"/>
        <v>2</v>
      </c>
      <c r="E46" s="9">
        <f t="shared" si="22"/>
        <v>2</v>
      </c>
      <c r="F46" s="9">
        <f t="shared" si="23"/>
        <v>1</v>
      </c>
      <c r="G46" s="9">
        <f t="shared" si="24"/>
        <v>0</v>
      </c>
      <c r="H46" s="9">
        <f t="shared" si="25"/>
        <v>0</v>
      </c>
      <c r="I46" s="9">
        <f t="shared" si="26"/>
        <v>2</v>
      </c>
      <c r="J46" s="9">
        <f t="shared" si="27"/>
        <v>1</v>
      </c>
      <c r="K46" s="9">
        <f t="shared" si="28"/>
        <v>2</v>
      </c>
      <c r="L46" s="9">
        <f t="shared" si="29"/>
        <v>1</v>
      </c>
      <c r="M46" s="9">
        <f t="shared" si="30"/>
        <v>0</v>
      </c>
      <c r="N46" s="9">
        <f t="shared" si="31"/>
        <v>1</v>
      </c>
      <c r="O46" s="9">
        <f t="shared" si="32"/>
        <v>2</v>
      </c>
      <c r="P46" s="9">
        <f t="shared" si="33"/>
        <v>0</v>
      </c>
      <c r="Q46" s="9">
        <f t="shared" si="34"/>
        <v>3</v>
      </c>
      <c r="R46" s="9">
        <f t="shared" si="35"/>
        <v>11</v>
      </c>
      <c r="S46" s="9"/>
      <c r="T46" s="11">
        <f t="shared" si="36"/>
        <v>0.33333333333333331</v>
      </c>
      <c r="U46" s="11">
        <f t="shared" si="37"/>
        <v>0.5</v>
      </c>
    </row>
    <row r="47" spans="1:256" x14ac:dyDescent="0.3">
      <c r="A47" s="9" t="str">
        <f t="shared" si="19"/>
        <v>Enrique Gonzalez</v>
      </c>
      <c r="B47" s="9">
        <f t="shared" si="19"/>
        <v>11</v>
      </c>
      <c r="C47" s="9">
        <f t="shared" si="20"/>
        <v>7</v>
      </c>
      <c r="D47" s="9">
        <f t="shared" si="21"/>
        <v>7</v>
      </c>
      <c r="E47" s="9">
        <f t="shared" si="22"/>
        <v>4</v>
      </c>
      <c r="F47" s="9">
        <f t="shared" si="23"/>
        <v>0</v>
      </c>
      <c r="G47" s="9">
        <f t="shared" si="24"/>
        <v>1</v>
      </c>
      <c r="H47" s="9">
        <f t="shared" si="25"/>
        <v>1</v>
      </c>
      <c r="I47" s="9">
        <f t="shared" si="26"/>
        <v>4</v>
      </c>
      <c r="J47" s="9">
        <f t="shared" si="27"/>
        <v>1</v>
      </c>
      <c r="K47" s="9">
        <f t="shared" si="28"/>
        <v>1</v>
      </c>
      <c r="L47" s="9">
        <f t="shared" si="29"/>
        <v>0</v>
      </c>
      <c r="M47" s="9">
        <f t="shared" si="30"/>
        <v>0</v>
      </c>
      <c r="N47" s="9">
        <f t="shared" si="31"/>
        <v>2</v>
      </c>
      <c r="O47" s="9">
        <f t="shared" si="32"/>
        <v>0</v>
      </c>
      <c r="P47" s="9">
        <f t="shared" si="33"/>
        <v>0</v>
      </c>
      <c r="Q47" s="9">
        <f t="shared" si="34"/>
        <v>9</v>
      </c>
      <c r="R47" s="9">
        <f t="shared" si="35"/>
        <v>10</v>
      </c>
      <c r="S47" s="9"/>
      <c r="T47" s="11">
        <f t="shared" si="36"/>
        <v>0.5714285714285714</v>
      </c>
      <c r="U47" s="11">
        <f t="shared" si="37"/>
        <v>1.2857142857142858</v>
      </c>
    </row>
    <row r="48" spans="1:256" x14ac:dyDescent="0.3">
      <c r="A48" s="9" t="str">
        <f t="shared" si="19"/>
        <v>Enrique Perez</v>
      </c>
      <c r="B48" s="9">
        <f t="shared" si="19"/>
        <v>12</v>
      </c>
      <c r="C48" s="9">
        <f t="shared" si="20"/>
        <v>7</v>
      </c>
      <c r="D48" s="9">
        <f t="shared" si="21"/>
        <v>4</v>
      </c>
      <c r="E48" s="9">
        <f t="shared" si="22"/>
        <v>5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6</v>
      </c>
      <c r="J48" s="9">
        <f t="shared" si="27"/>
        <v>0</v>
      </c>
      <c r="K48" s="9">
        <f t="shared" si="28"/>
        <v>4</v>
      </c>
      <c r="L48" s="9">
        <f t="shared" si="29"/>
        <v>1</v>
      </c>
      <c r="M48" s="9">
        <f t="shared" si="30"/>
        <v>0</v>
      </c>
      <c r="N48" s="9">
        <f t="shared" si="31"/>
        <v>0</v>
      </c>
      <c r="O48" s="9">
        <f t="shared" si="32"/>
        <v>2</v>
      </c>
      <c r="P48" s="9">
        <f t="shared" si="33"/>
        <v>0</v>
      </c>
      <c r="Q48" s="9">
        <f t="shared" si="34"/>
        <v>5</v>
      </c>
      <c r="R48" s="9">
        <f t="shared" si="35"/>
        <v>13</v>
      </c>
      <c r="S48" s="9"/>
      <c r="T48" s="11">
        <f t="shared" si="36"/>
        <v>0.7142857142857143</v>
      </c>
      <c r="U48" s="11">
        <f t="shared" si="37"/>
        <v>0.7142857142857143</v>
      </c>
    </row>
    <row r="49" spans="1:21" x14ac:dyDescent="0.3">
      <c r="A49" s="9" t="str">
        <f t="shared" si="19"/>
        <v>Enrique Sanchez</v>
      </c>
      <c r="B49" s="9">
        <f t="shared" si="19"/>
        <v>13</v>
      </c>
      <c r="C49" s="9">
        <f t="shared" si="20"/>
        <v>8</v>
      </c>
      <c r="D49" s="9">
        <f t="shared" si="21"/>
        <v>5</v>
      </c>
      <c r="E49" s="9">
        <f t="shared" si="22"/>
        <v>4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2</v>
      </c>
      <c r="J49" s="9">
        <f t="shared" si="27"/>
        <v>2</v>
      </c>
      <c r="K49" s="9">
        <f t="shared" si="28"/>
        <v>4</v>
      </c>
      <c r="L49" s="9">
        <f t="shared" si="29"/>
        <v>2</v>
      </c>
      <c r="M49" s="9">
        <f t="shared" si="30"/>
        <v>0</v>
      </c>
      <c r="N49" s="9">
        <f t="shared" si="31"/>
        <v>1</v>
      </c>
      <c r="O49" s="9">
        <f t="shared" si="32"/>
        <v>0</v>
      </c>
      <c r="P49" s="9">
        <f t="shared" si="33"/>
        <v>0</v>
      </c>
      <c r="Q49" s="9">
        <f t="shared" si="34"/>
        <v>4</v>
      </c>
      <c r="R49" s="9">
        <f t="shared" si="35"/>
        <v>13</v>
      </c>
      <c r="S49" s="9"/>
      <c r="T49" s="11">
        <f t="shared" si="36"/>
        <v>0.5</v>
      </c>
      <c r="U49" s="11">
        <f t="shared" si="37"/>
        <v>0.5</v>
      </c>
    </row>
    <row r="50" spans="1:21" x14ac:dyDescent="0.3">
      <c r="A50" s="9" t="str">
        <f t="shared" si="19"/>
        <v>Enrique Ramirez</v>
      </c>
      <c r="B50" s="9">
        <f t="shared" si="19"/>
        <v>14</v>
      </c>
      <c r="C50" s="9">
        <f t="shared" si="20"/>
        <v>7</v>
      </c>
      <c r="D50" s="9">
        <f t="shared" si="21"/>
        <v>3</v>
      </c>
      <c r="E50" s="9">
        <f t="shared" si="22"/>
        <v>1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2</v>
      </c>
      <c r="J50" s="9">
        <f t="shared" si="27"/>
        <v>2</v>
      </c>
      <c r="K50" s="9">
        <f t="shared" si="28"/>
        <v>1</v>
      </c>
      <c r="L50" s="9">
        <f t="shared" si="29"/>
        <v>0</v>
      </c>
      <c r="M50" s="9">
        <f t="shared" si="30"/>
        <v>1</v>
      </c>
      <c r="N50" s="9">
        <f t="shared" si="31"/>
        <v>2</v>
      </c>
      <c r="O50" s="9">
        <f t="shared" si="32"/>
        <v>0</v>
      </c>
      <c r="P50" s="9">
        <f t="shared" si="33"/>
        <v>0</v>
      </c>
      <c r="Q50" s="9">
        <f t="shared" si="34"/>
        <v>1</v>
      </c>
      <c r="R50" s="9">
        <f t="shared" si="35"/>
        <v>11</v>
      </c>
      <c r="S50" s="9"/>
      <c r="T50" s="11">
        <f t="shared" si="36"/>
        <v>0.14285714285714285</v>
      </c>
      <c r="U50" s="11">
        <f t="shared" si="37"/>
        <v>0.14285714285714285</v>
      </c>
    </row>
    <row r="51" spans="1:21" x14ac:dyDescent="0.3">
      <c r="A51" s="9" t="str">
        <f t="shared" si="19"/>
        <v>Enrique Torres</v>
      </c>
      <c r="B51" s="9">
        <f t="shared" si="19"/>
        <v>15</v>
      </c>
      <c r="C51" s="9">
        <f t="shared" si="20"/>
        <v>7</v>
      </c>
      <c r="D51" s="9">
        <f t="shared" si="21"/>
        <v>1</v>
      </c>
      <c r="E51" s="9">
        <f t="shared" si="22"/>
        <v>4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4</v>
      </c>
      <c r="J51" s="9">
        <f t="shared" si="27"/>
        <v>2</v>
      </c>
      <c r="K51" s="9">
        <f t="shared" si="28"/>
        <v>2</v>
      </c>
      <c r="L51" s="9">
        <f t="shared" si="29"/>
        <v>0</v>
      </c>
      <c r="M51" s="9">
        <f t="shared" si="30"/>
        <v>2</v>
      </c>
      <c r="N51" s="9">
        <f t="shared" si="31"/>
        <v>1</v>
      </c>
      <c r="O51" s="9">
        <f t="shared" si="32"/>
        <v>2</v>
      </c>
      <c r="P51" s="9">
        <f t="shared" si="33"/>
        <v>0</v>
      </c>
      <c r="Q51" s="9">
        <f t="shared" si="34"/>
        <v>4</v>
      </c>
      <c r="R51" s="9">
        <f t="shared" si="35"/>
        <v>14</v>
      </c>
      <c r="S51" s="9"/>
      <c r="T51" s="11">
        <f t="shared" si="36"/>
        <v>0.5714285714285714</v>
      </c>
      <c r="U51" s="11">
        <f t="shared" si="37"/>
        <v>0.5714285714285714</v>
      </c>
    </row>
    <row r="52" spans="1:21" x14ac:dyDescent="0.3">
      <c r="A52" s="9" t="str">
        <f t="shared" si="19"/>
        <v>Enrique Flores</v>
      </c>
      <c r="B52" s="9">
        <f t="shared" si="19"/>
        <v>16</v>
      </c>
      <c r="C52" s="9">
        <f t="shared" si="20"/>
        <v>7</v>
      </c>
      <c r="D52" s="9">
        <f t="shared" si="21"/>
        <v>0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3</v>
      </c>
      <c r="J52" s="9">
        <f t="shared" si="27"/>
        <v>2</v>
      </c>
      <c r="K52" s="9">
        <f t="shared" si="28"/>
        <v>1</v>
      </c>
      <c r="L52" s="9">
        <f t="shared" si="29"/>
        <v>2</v>
      </c>
      <c r="M52" s="9">
        <f t="shared" si="30"/>
        <v>1</v>
      </c>
      <c r="N52" s="9">
        <f t="shared" si="31"/>
        <v>1</v>
      </c>
      <c r="O52" s="9">
        <f t="shared" si="32"/>
        <v>2</v>
      </c>
      <c r="P52" s="9">
        <f t="shared" si="33"/>
        <v>0</v>
      </c>
      <c r="Q52" s="9">
        <f t="shared" si="34"/>
        <v>2</v>
      </c>
      <c r="R52" s="9">
        <f t="shared" si="35"/>
        <v>12</v>
      </c>
      <c r="S52" s="9"/>
      <c r="T52" s="11">
        <f t="shared" si="36"/>
        <v>0.2857142857142857</v>
      </c>
      <c r="U52" s="11">
        <f t="shared" si="37"/>
        <v>0.2857142857142857</v>
      </c>
    </row>
    <row r="53" spans="1:21" x14ac:dyDescent="0.3">
      <c r="A53" s="9" t="str">
        <f t="shared" si="19"/>
        <v>Enrique Rivera</v>
      </c>
      <c r="B53" s="9">
        <f t="shared" si="19"/>
        <v>17</v>
      </c>
      <c r="C53" s="9">
        <f t="shared" si="20"/>
        <v>9</v>
      </c>
      <c r="D53" s="9">
        <f t="shared" si="21"/>
        <v>6</v>
      </c>
      <c r="E53" s="9">
        <f t="shared" si="22"/>
        <v>6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2</v>
      </c>
      <c r="J53" s="9">
        <f t="shared" si="27"/>
        <v>3</v>
      </c>
      <c r="K53" s="9">
        <f t="shared" si="28"/>
        <v>0</v>
      </c>
      <c r="L53" s="9">
        <f t="shared" si="29"/>
        <v>1</v>
      </c>
      <c r="M53" s="9">
        <f t="shared" si="30"/>
        <v>1</v>
      </c>
      <c r="N53" s="9">
        <f t="shared" si="31"/>
        <v>1</v>
      </c>
      <c r="O53" s="9">
        <f t="shared" si="32"/>
        <v>2</v>
      </c>
      <c r="P53" s="9">
        <f t="shared" si="33"/>
        <v>0</v>
      </c>
      <c r="Q53" s="9">
        <f t="shared" si="34"/>
        <v>6</v>
      </c>
      <c r="R53" s="9">
        <f t="shared" si="35"/>
        <v>13</v>
      </c>
      <c r="S53" s="9"/>
      <c r="T53" s="11">
        <f t="shared" si="36"/>
        <v>0.66666666666666663</v>
      </c>
      <c r="U53" s="11">
        <f t="shared" si="37"/>
        <v>0.66666666666666663</v>
      </c>
    </row>
    <row r="54" spans="1:21" x14ac:dyDescent="0.3">
      <c r="A54" s="9" t="str">
        <f t="shared" si="19"/>
        <v>Enrique Gomez</v>
      </c>
      <c r="B54" s="9">
        <f t="shared" si="19"/>
        <v>18</v>
      </c>
      <c r="C54" s="9">
        <f t="shared" si="20"/>
        <v>8</v>
      </c>
      <c r="D54" s="9">
        <f t="shared" si="21"/>
        <v>8</v>
      </c>
      <c r="E54" s="9">
        <f t="shared" si="22"/>
        <v>1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3</v>
      </c>
      <c r="J54" s="9">
        <f t="shared" si="27"/>
        <v>1</v>
      </c>
      <c r="K54" s="9">
        <f t="shared" si="28"/>
        <v>3</v>
      </c>
      <c r="L54" s="9">
        <f t="shared" si="29"/>
        <v>1</v>
      </c>
      <c r="M54" s="9">
        <f t="shared" si="30"/>
        <v>2</v>
      </c>
      <c r="N54" s="9">
        <f t="shared" si="31"/>
        <v>1</v>
      </c>
      <c r="O54" s="9">
        <f t="shared" si="32"/>
        <v>0</v>
      </c>
      <c r="P54" s="9">
        <f t="shared" si="33"/>
        <v>0</v>
      </c>
      <c r="Q54" s="9">
        <f t="shared" si="34"/>
        <v>1</v>
      </c>
      <c r="R54" s="9">
        <f t="shared" si="35"/>
        <v>14</v>
      </c>
      <c r="S54" s="9"/>
      <c r="T54" s="11">
        <f t="shared" si="36"/>
        <v>0.125</v>
      </c>
      <c r="U54" s="11">
        <f t="shared" si="37"/>
        <v>0.125</v>
      </c>
    </row>
    <row r="55" spans="1:21" x14ac:dyDescent="0.3">
      <c r="A55" s="9" t="str">
        <f t="shared" si="19"/>
        <v>Enrique Diaz</v>
      </c>
      <c r="B55" s="9">
        <f t="shared" si="19"/>
        <v>19</v>
      </c>
      <c r="C55" s="9">
        <f t="shared" si="20"/>
        <v>5</v>
      </c>
      <c r="D55" s="9">
        <f t="shared" si="21"/>
        <v>2</v>
      </c>
      <c r="E55" s="9">
        <f t="shared" si="22"/>
        <v>2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2</v>
      </c>
      <c r="J55" s="9">
        <f t="shared" si="27"/>
        <v>1</v>
      </c>
      <c r="K55" s="9">
        <f t="shared" si="28"/>
        <v>2</v>
      </c>
      <c r="L55" s="9">
        <f t="shared" si="29"/>
        <v>0</v>
      </c>
      <c r="M55" s="9">
        <f t="shared" si="30"/>
        <v>1</v>
      </c>
      <c r="N55" s="9">
        <f t="shared" si="31"/>
        <v>2</v>
      </c>
      <c r="O55" s="9">
        <f t="shared" si="32"/>
        <v>2</v>
      </c>
      <c r="P55" s="9">
        <f t="shared" si="33"/>
        <v>0</v>
      </c>
      <c r="Q55" s="9">
        <f t="shared" si="34"/>
        <v>2</v>
      </c>
      <c r="R55" s="9">
        <f t="shared" si="35"/>
        <v>12</v>
      </c>
      <c r="S55" s="9"/>
      <c r="T55" s="11">
        <f t="shared" si="36"/>
        <v>0.4</v>
      </c>
      <c r="U55" s="11">
        <f t="shared" si="37"/>
        <v>0.4</v>
      </c>
    </row>
    <row r="56" spans="1:21" x14ac:dyDescent="0.3">
      <c r="A56" s="9" t="str">
        <f t="shared" si="19"/>
        <v>Enrique Reyes</v>
      </c>
      <c r="B56" s="9">
        <f t="shared" si="19"/>
        <v>20</v>
      </c>
      <c r="C56" s="9">
        <f t="shared" si="20"/>
        <v>10</v>
      </c>
      <c r="D56" s="9">
        <f t="shared" si="21"/>
        <v>6</v>
      </c>
      <c r="E56" s="9">
        <f t="shared" si="22"/>
        <v>7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7</v>
      </c>
      <c r="J56" s="9">
        <f t="shared" si="27"/>
        <v>2</v>
      </c>
      <c r="K56" s="9">
        <f t="shared" si="28"/>
        <v>1</v>
      </c>
      <c r="L56" s="9">
        <f t="shared" si="29"/>
        <v>1</v>
      </c>
      <c r="M56" s="9">
        <f t="shared" si="30"/>
        <v>2</v>
      </c>
      <c r="N56" s="9">
        <f t="shared" si="31"/>
        <v>0</v>
      </c>
      <c r="O56" s="9">
        <f t="shared" si="32"/>
        <v>1</v>
      </c>
      <c r="P56" s="9">
        <f t="shared" si="33"/>
        <v>0</v>
      </c>
      <c r="Q56" s="9">
        <f t="shared" si="34"/>
        <v>7</v>
      </c>
      <c r="R56" s="9">
        <f t="shared" si="35"/>
        <v>14</v>
      </c>
      <c r="S56" s="9"/>
      <c r="T56" s="11">
        <f t="shared" si="36"/>
        <v>0.7</v>
      </c>
      <c r="U56" s="11">
        <f t="shared" si="37"/>
        <v>0.7</v>
      </c>
    </row>
    <row r="57" spans="1:21" x14ac:dyDescent="0.3">
      <c r="A57" s="9" t="str">
        <f t="shared" si="19"/>
        <v>Enrique Morales</v>
      </c>
      <c r="B57" s="9">
        <f t="shared" si="19"/>
        <v>21</v>
      </c>
      <c r="C57" s="9">
        <f t="shared" si="20"/>
        <v>10</v>
      </c>
      <c r="D57" s="9">
        <f t="shared" si="21"/>
        <v>6</v>
      </c>
      <c r="E57" s="9">
        <f t="shared" si="22"/>
        <v>4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2</v>
      </c>
      <c r="J57" s="9">
        <f t="shared" si="27"/>
        <v>3</v>
      </c>
      <c r="K57" s="9">
        <f t="shared" si="28"/>
        <v>1</v>
      </c>
      <c r="L57" s="9">
        <f t="shared" si="29"/>
        <v>1</v>
      </c>
      <c r="M57" s="9">
        <f t="shared" si="30"/>
        <v>2</v>
      </c>
      <c r="N57" s="9">
        <f t="shared" si="31"/>
        <v>2</v>
      </c>
      <c r="O57" s="9">
        <f t="shared" si="32"/>
        <v>2</v>
      </c>
      <c r="P57" s="9">
        <f t="shared" si="33"/>
        <v>0</v>
      </c>
      <c r="Q57" s="9">
        <f t="shared" si="34"/>
        <v>4</v>
      </c>
      <c r="R57" s="9">
        <f t="shared" si="35"/>
        <v>17</v>
      </c>
      <c r="S57" s="9"/>
      <c r="T57" s="11">
        <f t="shared" si="36"/>
        <v>0.4</v>
      </c>
      <c r="U57" s="11">
        <f t="shared" si="37"/>
        <v>0.4</v>
      </c>
    </row>
    <row r="58" spans="1:21" x14ac:dyDescent="0.3">
      <c r="A58" s="9" t="str">
        <f t="shared" si="19"/>
        <v>Enrique Cruz</v>
      </c>
      <c r="B58" s="9">
        <f t="shared" si="19"/>
        <v>22</v>
      </c>
      <c r="C58" s="9">
        <f t="shared" si="20"/>
        <v>9</v>
      </c>
      <c r="D58" s="9">
        <f t="shared" si="21"/>
        <v>5</v>
      </c>
      <c r="E58" s="9">
        <f t="shared" si="22"/>
        <v>4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4</v>
      </c>
      <c r="J58" s="9">
        <f t="shared" si="27"/>
        <v>2</v>
      </c>
      <c r="K58" s="9">
        <f t="shared" si="28"/>
        <v>0</v>
      </c>
      <c r="L58" s="9">
        <f t="shared" si="29"/>
        <v>0</v>
      </c>
      <c r="M58" s="9">
        <f t="shared" si="30"/>
        <v>1</v>
      </c>
      <c r="N58" s="9">
        <f t="shared" si="31"/>
        <v>2</v>
      </c>
      <c r="O58" s="9">
        <f t="shared" si="32"/>
        <v>2</v>
      </c>
      <c r="P58" s="9">
        <f t="shared" si="33"/>
        <v>0</v>
      </c>
      <c r="Q58" s="9">
        <f t="shared" si="34"/>
        <v>4</v>
      </c>
      <c r="R58" s="9">
        <f t="shared" si="35"/>
        <v>14</v>
      </c>
      <c r="S58" s="9"/>
      <c r="T58" s="11">
        <f t="shared" si="36"/>
        <v>0.44444444444444442</v>
      </c>
      <c r="U58" s="11">
        <f t="shared" si="37"/>
        <v>0.44444444444444442</v>
      </c>
    </row>
    <row r="59" spans="1:21" x14ac:dyDescent="0.3">
      <c r="A59" s="9" t="str">
        <f t="shared" si="19"/>
        <v>Enrique Ortiz</v>
      </c>
      <c r="B59" s="9">
        <f t="shared" si="19"/>
        <v>23</v>
      </c>
      <c r="C59" s="9">
        <f t="shared" si="20"/>
        <v>5</v>
      </c>
      <c r="D59" s="9">
        <f t="shared" si="21"/>
        <v>5</v>
      </c>
      <c r="E59" s="9">
        <f t="shared" si="22"/>
        <v>2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1</v>
      </c>
      <c r="J59" s="9">
        <f t="shared" si="27"/>
        <v>3</v>
      </c>
      <c r="K59" s="9">
        <f t="shared" si="28"/>
        <v>3</v>
      </c>
      <c r="L59" s="9">
        <f t="shared" si="29"/>
        <v>2</v>
      </c>
      <c r="M59" s="9">
        <f t="shared" si="30"/>
        <v>0</v>
      </c>
      <c r="N59" s="9">
        <f t="shared" si="31"/>
        <v>2</v>
      </c>
      <c r="O59" s="9">
        <f t="shared" si="32"/>
        <v>1</v>
      </c>
      <c r="P59" s="9">
        <f t="shared" si="33"/>
        <v>0</v>
      </c>
      <c r="Q59" s="9">
        <f t="shared" si="34"/>
        <v>2</v>
      </c>
      <c r="R59" s="9">
        <f t="shared" si="35"/>
        <v>11</v>
      </c>
      <c r="S59" s="9"/>
      <c r="T59" s="11">
        <f t="shared" si="36"/>
        <v>0.4</v>
      </c>
      <c r="U59" s="11">
        <f t="shared" si="37"/>
        <v>0.4</v>
      </c>
    </row>
    <row r="60" spans="1:21" x14ac:dyDescent="0.3">
      <c r="A60" s="9" t="str">
        <f t="shared" si="19"/>
        <v>Enrique Gutierrez</v>
      </c>
      <c r="B60" s="9">
        <f t="shared" si="19"/>
        <v>24</v>
      </c>
      <c r="C60" s="9">
        <f t="shared" si="20"/>
        <v>7</v>
      </c>
      <c r="D60" s="9">
        <f t="shared" si="21"/>
        <v>4</v>
      </c>
      <c r="E60" s="9">
        <f t="shared" si="22"/>
        <v>4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0</v>
      </c>
      <c r="J60" s="9">
        <f t="shared" si="27"/>
        <v>2</v>
      </c>
      <c r="K60" s="9">
        <f t="shared" si="28"/>
        <v>1</v>
      </c>
      <c r="L60" s="9">
        <f t="shared" si="29"/>
        <v>1</v>
      </c>
      <c r="M60" s="9">
        <f t="shared" si="30"/>
        <v>1</v>
      </c>
      <c r="N60" s="9">
        <f t="shared" si="31"/>
        <v>2</v>
      </c>
      <c r="O60" s="9">
        <f t="shared" si="32"/>
        <v>0</v>
      </c>
      <c r="P60" s="9">
        <f t="shared" si="33"/>
        <v>0</v>
      </c>
      <c r="Q60" s="9">
        <f t="shared" si="34"/>
        <v>4</v>
      </c>
      <c r="R60" s="9">
        <f t="shared" si="35"/>
        <v>11</v>
      </c>
      <c r="S60" s="9"/>
      <c r="T60" s="11">
        <f t="shared" si="36"/>
        <v>0.5714285714285714</v>
      </c>
      <c r="U60" s="11">
        <f t="shared" si="37"/>
        <v>0.5714285714285714</v>
      </c>
    </row>
    <row r="61" spans="1:21" x14ac:dyDescent="0.3">
      <c r="A61" s="9" t="str">
        <f t="shared" si="19"/>
        <v>Enrique Castillo</v>
      </c>
      <c r="B61" s="9">
        <f t="shared" si="19"/>
        <v>25</v>
      </c>
      <c r="C61" s="9">
        <f t="shared" si="20"/>
        <v>6</v>
      </c>
      <c r="D61" s="9">
        <f t="shared" si="21"/>
        <v>2</v>
      </c>
      <c r="E61" s="9">
        <f t="shared" si="22"/>
        <v>2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4</v>
      </c>
      <c r="J61" s="9">
        <f t="shared" si="27"/>
        <v>0</v>
      </c>
      <c r="K61" s="9">
        <f t="shared" si="28"/>
        <v>2</v>
      </c>
      <c r="L61" s="9">
        <f t="shared" si="29"/>
        <v>0</v>
      </c>
      <c r="M61" s="9">
        <f t="shared" si="30"/>
        <v>1</v>
      </c>
      <c r="N61" s="9">
        <f t="shared" si="31"/>
        <v>1</v>
      </c>
      <c r="O61" s="9">
        <f t="shared" si="32"/>
        <v>1</v>
      </c>
      <c r="P61" s="9">
        <f t="shared" si="33"/>
        <v>0</v>
      </c>
      <c r="Q61" s="9">
        <f t="shared" si="34"/>
        <v>2</v>
      </c>
      <c r="R61" s="9">
        <f t="shared" si="35"/>
        <v>11</v>
      </c>
      <c r="S61" s="9"/>
      <c r="T61" s="11">
        <f t="shared" si="36"/>
        <v>0.33333333333333331</v>
      </c>
      <c r="U61" s="11">
        <f t="shared" si="37"/>
        <v>0.33333333333333331</v>
      </c>
    </row>
    <row r="62" spans="1:21" x14ac:dyDescent="0.3">
      <c r="A62" s="10" t="s">
        <v>48</v>
      </c>
      <c r="B62" s="10"/>
      <c r="C62" s="10">
        <f t="shared" ref="C62:R62" si="38">SUM(C37:C61)</f>
        <v>179</v>
      </c>
      <c r="D62" s="10">
        <f t="shared" si="38"/>
        <v>91</v>
      </c>
      <c r="E62" s="10">
        <f t="shared" si="38"/>
        <v>85</v>
      </c>
      <c r="F62" s="10">
        <f t="shared" si="38"/>
        <v>2</v>
      </c>
      <c r="G62" s="10">
        <f t="shared" si="38"/>
        <v>1</v>
      </c>
      <c r="H62" s="10">
        <f t="shared" si="38"/>
        <v>2</v>
      </c>
      <c r="I62" s="10">
        <f t="shared" si="38"/>
        <v>73</v>
      </c>
      <c r="J62" s="10">
        <f t="shared" si="38"/>
        <v>49</v>
      </c>
      <c r="K62" s="10">
        <f t="shared" si="38"/>
        <v>47</v>
      </c>
      <c r="L62" s="10">
        <f t="shared" si="38"/>
        <v>18</v>
      </c>
      <c r="M62" s="10">
        <f t="shared" si="38"/>
        <v>27</v>
      </c>
      <c r="N62" s="10">
        <f t="shared" si="38"/>
        <v>31</v>
      </c>
      <c r="O62" s="10">
        <f t="shared" si="38"/>
        <v>28</v>
      </c>
      <c r="P62" s="10">
        <f t="shared" si="38"/>
        <v>0</v>
      </c>
      <c r="Q62" s="10">
        <f t="shared" si="38"/>
        <v>95</v>
      </c>
      <c r="R62" s="10">
        <f t="shared" si="38"/>
        <v>312</v>
      </c>
      <c r="S62" s="10"/>
      <c r="T62" s="12">
        <f t="shared" si="36"/>
        <v>0.47486033519553073</v>
      </c>
      <c r="U62" s="12">
        <f t="shared" si="37"/>
        <v>0.53072625698324027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Alberto Morales</v>
      </c>
      <c r="B66" s="9">
        <f t="shared" si="39"/>
        <v>1</v>
      </c>
      <c r="C66" s="19">
        <v>1</v>
      </c>
      <c r="D66" s="19" t="s">
        <v>62</v>
      </c>
      <c r="E66" s="19">
        <v>1</v>
      </c>
      <c r="F66" s="19">
        <v>2</v>
      </c>
      <c r="G66" s="19">
        <v>3</v>
      </c>
      <c r="H66" s="19">
        <v>0</v>
      </c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3</v>
      </c>
      <c r="CT66" s="9">
        <f t="shared" ref="CT66:CT90" si="44">INT(CS66/3)+MOD(CS66,3)/10</f>
        <v>1</v>
      </c>
      <c r="CU66" s="9">
        <f t="shared" ref="CU66:CU90" si="45">F66+L66+R66+X66+AD66+AJ66+AP66+AV66+BB66+BH66+BN66+BT66+BZ66+CF66+CL66</f>
        <v>2</v>
      </c>
      <c r="CV66" s="9">
        <f t="shared" ref="CV66:CV90" si="46">G66+M66+S66+Y66+AE66+AK66+AQ66+AW66+BC66+BI66+BO66+BU66+CA66+CG66+CM66</f>
        <v>3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18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Alberto Cruz</v>
      </c>
      <c r="B67" s="9">
        <f t="shared" si="39"/>
        <v>2</v>
      </c>
      <c r="C67" s="19">
        <v>1</v>
      </c>
      <c r="D67" s="19" t="s">
        <v>61</v>
      </c>
      <c r="E67" s="19">
        <v>2.2000000000000002</v>
      </c>
      <c r="F67" s="19">
        <v>1</v>
      </c>
      <c r="G67" s="19">
        <v>6</v>
      </c>
      <c r="H67" s="19">
        <v>2</v>
      </c>
      <c r="I67" s="19">
        <v>1</v>
      </c>
      <c r="J67" s="19" t="s">
        <v>61</v>
      </c>
      <c r="K67" s="19">
        <v>1.2</v>
      </c>
      <c r="L67" s="19">
        <v>0</v>
      </c>
      <c r="M67" s="19">
        <v>2</v>
      </c>
      <c r="N67" s="19">
        <v>4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2</v>
      </c>
      <c r="CQ67" s="9">
        <f t="shared" si="41"/>
        <v>0</v>
      </c>
      <c r="CR67" s="9">
        <f t="shared" si="42"/>
        <v>2</v>
      </c>
      <c r="CS67" s="9">
        <f t="shared" si="43"/>
        <v>13.000000000000002</v>
      </c>
      <c r="CT67" s="9">
        <f t="shared" si="44"/>
        <v>4.1000000000000005</v>
      </c>
      <c r="CU67" s="9">
        <f t="shared" si="45"/>
        <v>1</v>
      </c>
      <c r="CV67" s="9">
        <f t="shared" si="46"/>
        <v>8</v>
      </c>
      <c r="CW67" s="9">
        <f t="shared" si="47"/>
        <v>6</v>
      </c>
      <c r="CX67" s="14">
        <f t="shared" si="48"/>
        <v>2.0769230769230766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Alberto Ortiz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0</v>
      </c>
      <c r="CQ68" s="9">
        <f t="shared" si="41"/>
        <v>0</v>
      </c>
      <c r="CR68" s="9">
        <f t="shared" si="42"/>
        <v>0</v>
      </c>
      <c r="CS68" s="9">
        <f t="shared" si="43"/>
        <v>0</v>
      </c>
      <c r="CT68" s="9">
        <f t="shared" si="44"/>
        <v>0</v>
      </c>
      <c r="CU68" s="9">
        <f t="shared" si="45"/>
        <v>0</v>
      </c>
      <c r="CV68" s="9">
        <f t="shared" si="46"/>
        <v>0</v>
      </c>
      <c r="CW68" s="9">
        <f t="shared" si="47"/>
        <v>0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Alberto Gutierrez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1</v>
      </c>
      <c r="J69" s="19" t="s">
        <v>62</v>
      </c>
      <c r="K69" s="19">
        <v>1.1000000000000001</v>
      </c>
      <c r="L69" s="19">
        <v>2</v>
      </c>
      <c r="M69" s="19">
        <v>3</v>
      </c>
      <c r="N69" s="19">
        <v>5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4.0000000000000009</v>
      </c>
      <c r="CT69" s="9">
        <f t="shared" si="44"/>
        <v>1.1000000000000001</v>
      </c>
      <c r="CU69" s="9">
        <f t="shared" si="45"/>
        <v>2</v>
      </c>
      <c r="CV69" s="9">
        <f t="shared" si="46"/>
        <v>3</v>
      </c>
      <c r="CW69" s="9">
        <f t="shared" si="47"/>
        <v>5</v>
      </c>
      <c r="CX69" s="14">
        <f t="shared" si="48"/>
        <v>13.499999999999996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Alberto Castillo</v>
      </c>
      <c r="B70" s="9">
        <f t="shared" si="39"/>
        <v>5</v>
      </c>
      <c r="C70" s="19">
        <v>1</v>
      </c>
      <c r="D70" s="19" t="s">
        <v>62</v>
      </c>
      <c r="E70" s="19">
        <v>2.1</v>
      </c>
      <c r="F70" s="19">
        <v>4</v>
      </c>
      <c r="G70" s="19">
        <v>6</v>
      </c>
      <c r="H70" s="19">
        <v>5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7.0000000000000009</v>
      </c>
      <c r="CT70" s="9">
        <f t="shared" si="44"/>
        <v>2.1</v>
      </c>
      <c r="CU70" s="9">
        <f t="shared" si="45"/>
        <v>4</v>
      </c>
      <c r="CV70" s="9">
        <f t="shared" si="46"/>
        <v>6</v>
      </c>
      <c r="CW70" s="9">
        <f t="shared" si="47"/>
        <v>5</v>
      </c>
      <c r="CX70" s="14">
        <f t="shared" si="48"/>
        <v>15.428571428571427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Enrique Garcia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0</v>
      </c>
      <c r="CQ71" s="9">
        <f t="shared" si="41"/>
        <v>0</v>
      </c>
      <c r="CR71" s="9">
        <f t="shared" si="42"/>
        <v>0</v>
      </c>
      <c r="CS71" s="9">
        <f t="shared" si="43"/>
        <v>0</v>
      </c>
      <c r="CT71" s="9">
        <f t="shared" si="44"/>
        <v>0</v>
      </c>
      <c r="CU71" s="9">
        <f t="shared" si="45"/>
        <v>0</v>
      </c>
      <c r="CV71" s="9">
        <f t="shared" si="46"/>
        <v>0</v>
      </c>
      <c r="CW71" s="9">
        <f t="shared" si="47"/>
        <v>0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Enrique Rodriguez</v>
      </c>
      <c r="B72" s="9">
        <f t="shared" si="39"/>
        <v>7</v>
      </c>
      <c r="C72" s="19">
        <v>1</v>
      </c>
      <c r="D72" s="19" t="s">
        <v>62</v>
      </c>
      <c r="E72" s="19">
        <v>2</v>
      </c>
      <c r="F72" s="19">
        <v>4</v>
      </c>
      <c r="G72" s="19">
        <v>3</v>
      </c>
      <c r="H72" s="19">
        <v>4</v>
      </c>
      <c r="I72" s="19">
        <v>0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6</v>
      </c>
      <c r="CT72" s="9">
        <f t="shared" si="44"/>
        <v>2</v>
      </c>
      <c r="CU72" s="9">
        <f t="shared" si="45"/>
        <v>4</v>
      </c>
      <c r="CV72" s="9">
        <f t="shared" si="46"/>
        <v>3</v>
      </c>
      <c r="CW72" s="9">
        <f t="shared" si="47"/>
        <v>4</v>
      </c>
      <c r="CX72" s="14">
        <f t="shared" si="48"/>
        <v>18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Enrique Martinez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Enrique Hernandez</v>
      </c>
      <c r="B74" s="9">
        <f t="shared" si="39"/>
        <v>9</v>
      </c>
      <c r="C74" s="19">
        <v>1</v>
      </c>
      <c r="D74" s="19" t="s">
        <v>62</v>
      </c>
      <c r="E74" s="19">
        <v>2.2000000000000002</v>
      </c>
      <c r="F74" s="19">
        <v>0</v>
      </c>
      <c r="G74" s="19">
        <v>6</v>
      </c>
      <c r="H74" s="19">
        <v>3</v>
      </c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1</v>
      </c>
      <c r="CR74" s="9">
        <f t="shared" si="42"/>
        <v>0</v>
      </c>
      <c r="CS74" s="9">
        <f t="shared" si="43"/>
        <v>8.0000000000000018</v>
      </c>
      <c r="CT74" s="9">
        <f t="shared" si="44"/>
        <v>2.2000000000000002</v>
      </c>
      <c r="CU74" s="9">
        <f t="shared" si="45"/>
        <v>0</v>
      </c>
      <c r="CV74" s="9">
        <f t="shared" si="46"/>
        <v>6</v>
      </c>
      <c r="CW74" s="9">
        <f t="shared" si="47"/>
        <v>3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Enrique Lopez</v>
      </c>
      <c r="B75" s="9">
        <f t="shared" si="39"/>
        <v>10</v>
      </c>
      <c r="C75" s="19">
        <v>1</v>
      </c>
      <c r="D75" s="19" t="s">
        <v>61</v>
      </c>
      <c r="E75" s="19">
        <v>2.1</v>
      </c>
      <c r="F75" s="19">
        <v>2</v>
      </c>
      <c r="G75" s="19">
        <v>6</v>
      </c>
      <c r="H75" s="19">
        <v>2</v>
      </c>
      <c r="I75" s="19">
        <v>0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0</v>
      </c>
      <c r="CR75" s="9">
        <f t="shared" si="42"/>
        <v>1</v>
      </c>
      <c r="CS75" s="9">
        <f t="shared" si="43"/>
        <v>7.0000000000000009</v>
      </c>
      <c r="CT75" s="9">
        <f t="shared" si="44"/>
        <v>2.1</v>
      </c>
      <c r="CU75" s="9">
        <f t="shared" si="45"/>
        <v>2</v>
      </c>
      <c r="CV75" s="9">
        <f t="shared" si="46"/>
        <v>6</v>
      </c>
      <c r="CW75" s="9">
        <f t="shared" si="47"/>
        <v>2</v>
      </c>
      <c r="CX75" s="14">
        <f t="shared" si="48"/>
        <v>7.7142857142857135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Enrique Gonzalez</v>
      </c>
      <c r="B76" s="9">
        <f t="shared" si="39"/>
        <v>11</v>
      </c>
      <c r="C76" s="19">
        <v>1</v>
      </c>
      <c r="D76" s="19" t="s">
        <v>61</v>
      </c>
      <c r="E76" s="19">
        <v>1.2</v>
      </c>
      <c r="F76" s="19">
        <v>0</v>
      </c>
      <c r="G76" s="19">
        <v>3</v>
      </c>
      <c r="H76" s="19">
        <v>0</v>
      </c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5</v>
      </c>
      <c r="CT76" s="9">
        <f t="shared" si="44"/>
        <v>1.2</v>
      </c>
      <c r="CU76" s="9">
        <f t="shared" si="45"/>
        <v>0</v>
      </c>
      <c r="CV76" s="9">
        <f t="shared" si="46"/>
        <v>3</v>
      </c>
      <c r="CW76" s="9">
        <f t="shared" si="47"/>
        <v>0</v>
      </c>
      <c r="CX76" s="14">
        <f t="shared" si="48"/>
        <v>0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Enrique Perez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0</v>
      </c>
      <c r="CQ77" s="9">
        <f t="shared" si="41"/>
        <v>0</v>
      </c>
      <c r="CR77" s="9">
        <f t="shared" si="42"/>
        <v>0</v>
      </c>
      <c r="CS77" s="9">
        <f t="shared" si="43"/>
        <v>0</v>
      </c>
      <c r="CT77" s="9">
        <f t="shared" si="44"/>
        <v>0</v>
      </c>
      <c r="CU77" s="9">
        <f t="shared" si="45"/>
        <v>0</v>
      </c>
      <c r="CV77" s="9">
        <f t="shared" si="46"/>
        <v>0</v>
      </c>
      <c r="CW77" s="9">
        <f t="shared" si="47"/>
        <v>0</v>
      </c>
      <c r="CX77" s="14">
        <f t="shared" si="48"/>
        <v>0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Enrique Sanchez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1</v>
      </c>
      <c r="J78" s="19" t="s">
        <v>62</v>
      </c>
      <c r="K78" s="19">
        <v>2.2000000000000002</v>
      </c>
      <c r="L78" s="19">
        <v>3</v>
      </c>
      <c r="M78" s="19">
        <v>1</v>
      </c>
      <c r="N78" s="19">
        <v>5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1</v>
      </c>
      <c r="CR78" s="9">
        <f t="shared" si="42"/>
        <v>0</v>
      </c>
      <c r="CS78" s="9">
        <f t="shared" si="43"/>
        <v>8.0000000000000018</v>
      </c>
      <c r="CT78" s="9">
        <f t="shared" si="44"/>
        <v>2.2000000000000002</v>
      </c>
      <c r="CU78" s="9">
        <f t="shared" si="45"/>
        <v>3</v>
      </c>
      <c r="CV78" s="9">
        <f t="shared" si="46"/>
        <v>1</v>
      </c>
      <c r="CW78" s="9">
        <f t="shared" si="47"/>
        <v>5</v>
      </c>
      <c r="CX78" s="14">
        <f t="shared" si="48"/>
        <v>10.124999999999998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Enrique Ramirez</v>
      </c>
      <c r="B79" s="9">
        <f t="shared" si="39"/>
        <v>14</v>
      </c>
      <c r="C79" s="19">
        <v>1</v>
      </c>
      <c r="D79" s="19" t="s">
        <v>61</v>
      </c>
      <c r="E79" s="19">
        <v>2</v>
      </c>
      <c r="F79" s="19">
        <v>4</v>
      </c>
      <c r="G79" s="19">
        <v>2</v>
      </c>
      <c r="H79" s="19">
        <v>3</v>
      </c>
      <c r="I79" s="19">
        <v>1</v>
      </c>
      <c r="J79" s="19" t="s">
        <v>61</v>
      </c>
      <c r="K79" s="19">
        <v>1.1000000000000001</v>
      </c>
      <c r="L79" s="19">
        <v>1</v>
      </c>
      <c r="M79" s="19">
        <v>6</v>
      </c>
      <c r="N79" s="19">
        <v>5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2</v>
      </c>
      <c r="CQ79" s="9">
        <f t="shared" si="41"/>
        <v>0</v>
      </c>
      <c r="CR79" s="9">
        <f t="shared" si="42"/>
        <v>2</v>
      </c>
      <c r="CS79" s="9">
        <f t="shared" si="43"/>
        <v>10</v>
      </c>
      <c r="CT79" s="9">
        <f t="shared" si="44"/>
        <v>3.1</v>
      </c>
      <c r="CU79" s="9">
        <f t="shared" si="45"/>
        <v>5</v>
      </c>
      <c r="CV79" s="9">
        <f t="shared" si="46"/>
        <v>8</v>
      </c>
      <c r="CW79" s="9">
        <f t="shared" si="47"/>
        <v>8</v>
      </c>
      <c r="CX79" s="14">
        <f t="shared" si="48"/>
        <v>13.5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Enrique Torres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Enrique Flores</v>
      </c>
      <c r="B81" s="9">
        <f t="shared" si="39"/>
        <v>16</v>
      </c>
      <c r="C81" s="19">
        <v>1</v>
      </c>
      <c r="D81" s="19" t="s">
        <v>61</v>
      </c>
      <c r="E81" s="19">
        <v>2.2000000000000002</v>
      </c>
      <c r="F81" s="19">
        <v>3</v>
      </c>
      <c r="G81" s="19">
        <v>1</v>
      </c>
      <c r="H81" s="19">
        <v>2</v>
      </c>
      <c r="I81" s="19">
        <v>0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8.0000000000000018</v>
      </c>
      <c r="CT81" s="9">
        <f t="shared" si="44"/>
        <v>2.2000000000000002</v>
      </c>
      <c r="CU81" s="9">
        <f t="shared" si="45"/>
        <v>3</v>
      </c>
      <c r="CV81" s="9">
        <f t="shared" si="46"/>
        <v>1</v>
      </c>
      <c r="CW81" s="9">
        <f t="shared" si="47"/>
        <v>2</v>
      </c>
      <c r="CX81" s="14">
        <f t="shared" si="48"/>
        <v>10.124999999999998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Enrique Rivera</v>
      </c>
      <c r="B82" s="9">
        <f t="shared" si="39"/>
        <v>17</v>
      </c>
      <c r="C82" s="19">
        <v>1</v>
      </c>
      <c r="D82" s="19" t="s">
        <v>61</v>
      </c>
      <c r="E82" s="19">
        <v>1</v>
      </c>
      <c r="F82" s="19">
        <v>3</v>
      </c>
      <c r="G82" s="19">
        <v>6</v>
      </c>
      <c r="H82" s="19">
        <v>4</v>
      </c>
      <c r="I82" s="19">
        <v>1</v>
      </c>
      <c r="J82" s="19" t="s">
        <v>61</v>
      </c>
      <c r="K82" s="19">
        <v>1</v>
      </c>
      <c r="L82" s="19">
        <v>4</v>
      </c>
      <c r="M82" s="19">
        <v>6</v>
      </c>
      <c r="N82" s="19">
        <v>0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2</v>
      </c>
      <c r="CQ82" s="9">
        <f t="shared" si="41"/>
        <v>0</v>
      </c>
      <c r="CR82" s="9">
        <f t="shared" si="42"/>
        <v>2</v>
      </c>
      <c r="CS82" s="9">
        <f t="shared" si="43"/>
        <v>6</v>
      </c>
      <c r="CT82" s="9">
        <f t="shared" si="44"/>
        <v>2</v>
      </c>
      <c r="CU82" s="9">
        <f t="shared" si="45"/>
        <v>7</v>
      </c>
      <c r="CV82" s="9">
        <f t="shared" si="46"/>
        <v>12</v>
      </c>
      <c r="CW82" s="9">
        <f t="shared" si="47"/>
        <v>4</v>
      </c>
      <c r="CX82" s="14">
        <f t="shared" si="48"/>
        <v>31.5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Enrique Gomez</v>
      </c>
      <c r="B83" s="9">
        <f t="shared" si="39"/>
        <v>18</v>
      </c>
      <c r="C83" s="19">
        <v>0</v>
      </c>
      <c r="D83" s="19"/>
      <c r="E83" s="19"/>
      <c r="F83" s="19"/>
      <c r="G83" s="19"/>
      <c r="H83" s="19"/>
      <c r="I83" s="19">
        <v>1</v>
      </c>
      <c r="J83" s="19" t="s">
        <v>62</v>
      </c>
      <c r="K83" s="19">
        <v>1.1000000000000001</v>
      </c>
      <c r="L83" s="19">
        <v>3</v>
      </c>
      <c r="M83" s="19">
        <v>6</v>
      </c>
      <c r="N83" s="19">
        <v>4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1</v>
      </c>
      <c r="CR83" s="9">
        <f t="shared" si="42"/>
        <v>0</v>
      </c>
      <c r="CS83" s="9">
        <f t="shared" si="43"/>
        <v>4.0000000000000009</v>
      </c>
      <c r="CT83" s="9">
        <f t="shared" si="44"/>
        <v>1.1000000000000001</v>
      </c>
      <c r="CU83" s="9">
        <f t="shared" si="45"/>
        <v>3</v>
      </c>
      <c r="CV83" s="9">
        <f t="shared" si="46"/>
        <v>6</v>
      </c>
      <c r="CW83" s="9">
        <f t="shared" si="47"/>
        <v>4</v>
      </c>
      <c r="CX83" s="14">
        <f t="shared" si="48"/>
        <v>20.249999999999996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Enrique Diaz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0</v>
      </c>
      <c r="CQ84" s="9">
        <f t="shared" si="41"/>
        <v>0</v>
      </c>
      <c r="CR84" s="9">
        <f t="shared" si="42"/>
        <v>0</v>
      </c>
      <c r="CS84" s="9">
        <f t="shared" si="43"/>
        <v>0</v>
      </c>
      <c r="CT84" s="9">
        <f t="shared" si="44"/>
        <v>0</v>
      </c>
      <c r="CU84" s="9">
        <f t="shared" si="45"/>
        <v>0</v>
      </c>
      <c r="CV84" s="9">
        <f t="shared" si="46"/>
        <v>0</v>
      </c>
      <c r="CW84" s="9">
        <f t="shared" si="47"/>
        <v>0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Enrique Reyes</v>
      </c>
      <c r="B85" s="9">
        <f t="shared" si="39"/>
        <v>20</v>
      </c>
      <c r="C85" s="19">
        <v>1</v>
      </c>
      <c r="D85" s="19" t="s">
        <v>61</v>
      </c>
      <c r="E85" s="19">
        <v>1.1000000000000001</v>
      </c>
      <c r="F85" s="19">
        <v>1</v>
      </c>
      <c r="G85" s="19">
        <v>5</v>
      </c>
      <c r="H85" s="19">
        <v>0</v>
      </c>
      <c r="I85" s="19">
        <v>1</v>
      </c>
      <c r="J85" s="19" t="s">
        <v>62</v>
      </c>
      <c r="K85" s="19">
        <v>1</v>
      </c>
      <c r="L85" s="19">
        <v>1</v>
      </c>
      <c r="M85" s="19">
        <v>4</v>
      </c>
      <c r="N85" s="19">
        <v>3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2</v>
      </c>
      <c r="CQ85" s="9">
        <f t="shared" si="41"/>
        <v>1</v>
      </c>
      <c r="CR85" s="9">
        <f t="shared" si="42"/>
        <v>1</v>
      </c>
      <c r="CS85" s="9">
        <f t="shared" si="43"/>
        <v>7.0000000000000009</v>
      </c>
      <c r="CT85" s="9">
        <f t="shared" si="44"/>
        <v>2.1</v>
      </c>
      <c r="CU85" s="9">
        <f t="shared" si="45"/>
        <v>2</v>
      </c>
      <c r="CV85" s="9">
        <f t="shared" si="46"/>
        <v>9</v>
      </c>
      <c r="CW85" s="9">
        <f t="shared" si="47"/>
        <v>3</v>
      </c>
      <c r="CX85" s="14">
        <f t="shared" si="48"/>
        <v>7.7142857142857135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Enrique Morales</v>
      </c>
      <c r="B86" s="9">
        <f t="shared" si="39"/>
        <v>21</v>
      </c>
      <c r="C86" s="19">
        <v>1</v>
      </c>
      <c r="D86" s="19" t="s">
        <v>61</v>
      </c>
      <c r="E86" s="19">
        <v>2.2000000000000002</v>
      </c>
      <c r="F86" s="19">
        <v>1</v>
      </c>
      <c r="G86" s="19">
        <v>3</v>
      </c>
      <c r="H86" s="19">
        <v>2</v>
      </c>
      <c r="I86" s="19">
        <v>1</v>
      </c>
      <c r="J86" s="19" t="s">
        <v>61</v>
      </c>
      <c r="K86" s="19">
        <v>2.1</v>
      </c>
      <c r="L86" s="19">
        <v>0</v>
      </c>
      <c r="M86" s="19">
        <v>5</v>
      </c>
      <c r="N86" s="19">
        <v>1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0</v>
      </c>
      <c r="CR86" s="9">
        <f t="shared" si="42"/>
        <v>2</v>
      </c>
      <c r="CS86" s="9">
        <f t="shared" si="43"/>
        <v>15.000000000000004</v>
      </c>
      <c r="CT86" s="9">
        <f t="shared" si="44"/>
        <v>5</v>
      </c>
      <c r="CU86" s="9">
        <f t="shared" si="45"/>
        <v>1</v>
      </c>
      <c r="CV86" s="9">
        <f t="shared" si="46"/>
        <v>8</v>
      </c>
      <c r="CW86" s="9">
        <f t="shared" si="47"/>
        <v>3</v>
      </c>
      <c r="CX86" s="14">
        <f t="shared" si="48"/>
        <v>1.7999999999999996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Enrique Cruz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1</v>
      </c>
      <c r="J87" s="19" t="s">
        <v>62</v>
      </c>
      <c r="K87" s="19">
        <v>1.2</v>
      </c>
      <c r="L87" s="19">
        <v>0</v>
      </c>
      <c r="M87" s="19">
        <v>4</v>
      </c>
      <c r="N87" s="19">
        <v>0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5</v>
      </c>
      <c r="CT87" s="9">
        <f t="shared" si="44"/>
        <v>1.2</v>
      </c>
      <c r="CU87" s="9">
        <f t="shared" si="45"/>
        <v>0</v>
      </c>
      <c r="CV87" s="9">
        <f t="shared" si="46"/>
        <v>4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Enrique Ortiz</v>
      </c>
      <c r="B88" s="9">
        <f t="shared" si="39"/>
        <v>23</v>
      </c>
      <c r="C88" s="19">
        <v>1</v>
      </c>
      <c r="D88" s="19" t="s">
        <v>62</v>
      </c>
      <c r="E88" s="19">
        <v>2</v>
      </c>
      <c r="F88" s="19">
        <v>3</v>
      </c>
      <c r="G88" s="19">
        <v>1</v>
      </c>
      <c r="H88" s="19">
        <v>2</v>
      </c>
      <c r="I88" s="19">
        <v>1</v>
      </c>
      <c r="J88" s="19" t="s">
        <v>61</v>
      </c>
      <c r="K88" s="19">
        <v>2</v>
      </c>
      <c r="L88" s="19">
        <v>1</v>
      </c>
      <c r="M88" s="19">
        <v>6</v>
      </c>
      <c r="N88" s="19">
        <v>3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2</v>
      </c>
      <c r="CQ88" s="9">
        <f t="shared" si="41"/>
        <v>1</v>
      </c>
      <c r="CR88" s="9">
        <f t="shared" si="42"/>
        <v>1</v>
      </c>
      <c r="CS88" s="9">
        <f t="shared" si="43"/>
        <v>12</v>
      </c>
      <c r="CT88" s="9">
        <f t="shared" si="44"/>
        <v>4</v>
      </c>
      <c r="CU88" s="9">
        <f t="shared" si="45"/>
        <v>4</v>
      </c>
      <c r="CV88" s="9">
        <f t="shared" si="46"/>
        <v>7</v>
      </c>
      <c r="CW88" s="9">
        <f t="shared" si="47"/>
        <v>5</v>
      </c>
      <c r="CX88" s="14">
        <f t="shared" si="48"/>
        <v>9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Enrique Gutierrez</v>
      </c>
      <c r="B89" s="9">
        <f t="shared" si="39"/>
        <v>24</v>
      </c>
      <c r="C89" s="19">
        <v>1</v>
      </c>
      <c r="D89" s="19" t="s">
        <v>61</v>
      </c>
      <c r="E89" s="19">
        <v>2</v>
      </c>
      <c r="F89" s="19">
        <v>2</v>
      </c>
      <c r="G89" s="19">
        <v>1</v>
      </c>
      <c r="H89" s="19">
        <v>1</v>
      </c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1</v>
      </c>
      <c r="CQ89" s="9">
        <f t="shared" si="41"/>
        <v>0</v>
      </c>
      <c r="CR89" s="9">
        <f t="shared" si="42"/>
        <v>1</v>
      </c>
      <c r="CS89" s="9">
        <f t="shared" si="43"/>
        <v>6</v>
      </c>
      <c r="CT89" s="9">
        <f t="shared" si="44"/>
        <v>2</v>
      </c>
      <c r="CU89" s="9">
        <f t="shared" si="45"/>
        <v>2</v>
      </c>
      <c r="CV89" s="9">
        <f t="shared" si="46"/>
        <v>1</v>
      </c>
      <c r="CW89" s="9">
        <f t="shared" si="47"/>
        <v>1</v>
      </c>
      <c r="CX89" s="14">
        <f t="shared" si="48"/>
        <v>9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Enrique Castillo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61</v>
      </c>
      <c r="K90" s="19">
        <v>1</v>
      </c>
      <c r="L90" s="19">
        <v>4</v>
      </c>
      <c r="M90" s="19">
        <v>4</v>
      </c>
      <c r="N90" s="19">
        <v>0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3</v>
      </c>
      <c r="CT90" s="9">
        <f t="shared" si="44"/>
        <v>1</v>
      </c>
      <c r="CU90" s="9">
        <f t="shared" si="45"/>
        <v>4</v>
      </c>
      <c r="CV90" s="9">
        <f t="shared" si="46"/>
        <v>4</v>
      </c>
      <c r="CW90" s="9">
        <f t="shared" si="47"/>
        <v>0</v>
      </c>
      <c r="CX90" s="14">
        <f t="shared" si="48"/>
        <v>36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25</v>
      </c>
      <c r="CQ91" s="10">
        <f t="shared" si="49"/>
        <v>10</v>
      </c>
      <c r="CR91" s="10">
        <f t="shared" si="49"/>
        <v>15</v>
      </c>
      <c r="CS91" s="10">
        <f t="shared" si="49"/>
        <v>137</v>
      </c>
      <c r="CT91" s="10">
        <f t="shared" si="49"/>
        <v>41.7</v>
      </c>
      <c r="CU91" s="10">
        <f t="shared" si="49"/>
        <v>49</v>
      </c>
      <c r="CV91" s="10">
        <f t="shared" si="49"/>
        <v>99</v>
      </c>
      <c r="CW91" s="10">
        <f t="shared" si="49"/>
        <v>60</v>
      </c>
      <c r="CX91" s="10">
        <f t="shared" si="49"/>
        <v>223.73406593406594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5</v>
      </c>
      <c r="D96" s="19">
        <v>3</v>
      </c>
    </row>
    <row r="97" spans="1:7" x14ac:dyDescent="0.3">
      <c r="A97" s="9">
        <v>2</v>
      </c>
      <c r="B97" s="19" t="s">
        <v>61</v>
      </c>
      <c r="C97" s="19">
        <v>4</v>
      </c>
      <c r="D97" s="19">
        <v>4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9</v>
      </c>
      <c r="G111" s="10">
        <f>SUM(D96:D110)</f>
        <v>7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459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460</v>
      </c>
      <c r="B8" s="19">
        <v>1</v>
      </c>
      <c r="C8" s="19">
        <v>3</v>
      </c>
      <c r="D8" s="19">
        <v>2</v>
      </c>
      <c r="E8" s="19">
        <v>1</v>
      </c>
      <c r="F8" s="19">
        <v>0</v>
      </c>
      <c r="G8" s="19">
        <v>0</v>
      </c>
      <c r="H8" s="19">
        <v>0</v>
      </c>
      <c r="I8" s="19">
        <v>1</v>
      </c>
      <c r="J8" s="19">
        <v>1</v>
      </c>
      <c r="K8" s="19">
        <v>0</v>
      </c>
      <c r="L8" s="19">
        <v>1</v>
      </c>
      <c r="M8" s="19">
        <v>0</v>
      </c>
      <c r="N8" s="19">
        <v>1</v>
      </c>
      <c r="O8" s="19">
        <v>1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5</v>
      </c>
      <c r="S8" s="9"/>
      <c r="T8" s="19">
        <v>2</v>
      </c>
      <c r="U8" s="19">
        <v>1</v>
      </c>
      <c r="V8" s="19">
        <v>1</v>
      </c>
      <c r="W8" s="19">
        <v>0</v>
      </c>
      <c r="X8" s="19">
        <v>0</v>
      </c>
      <c r="Y8" s="19">
        <v>1</v>
      </c>
      <c r="Z8" s="19">
        <v>2</v>
      </c>
      <c r="AA8" s="19">
        <v>0</v>
      </c>
      <c r="AB8" s="19">
        <v>1</v>
      </c>
      <c r="AC8" s="19">
        <v>0</v>
      </c>
      <c r="AD8" s="19">
        <v>1</v>
      </c>
      <c r="AE8" s="19">
        <v>0</v>
      </c>
      <c r="AF8" s="19">
        <v>0</v>
      </c>
      <c r="AG8" s="19">
        <v>0</v>
      </c>
      <c r="AH8" s="9">
        <f t="shared" ref="AH8:AH32" si="2">(V8-(W8+X8+Y8))+(W8*2)+(X8*3)+(Y8*4)</f>
        <v>4</v>
      </c>
      <c r="AI8" s="9">
        <f t="shared" ref="AI8:AI32" si="3">T8+AB8+AD8+AE8+AF8+AG8</f>
        <v>4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461</v>
      </c>
      <c r="B9" s="19">
        <v>2</v>
      </c>
      <c r="C9" s="19">
        <v>4</v>
      </c>
      <c r="D9" s="19">
        <v>0</v>
      </c>
      <c r="E9" s="19">
        <v>4</v>
      </c>
      <c r="F9" s="19">
        <v>0</v>
      </c>
      <c r="G9" s="19">
        <v>0</v>
      </c>
      <c r="H9" s="19">
        <v>0</v>
      </c>
      <c r="I9" s="19">
        <v>0</v>
      </c>
      <c r="J9" s="19">
        <v>1</v>
      </c>
      <c r="K9" s="19">
        <v>2</v>
      </c>
      <c r="L9" s="19">
        <v>0</v>
      </c>
      <c r="M9" s="19">
        <v>0</v>
      </c>
      <c r="N9" s="19">
        <v>1</v>
      </c>
      <c r="O9" s="19">
        <v>1</v>
      </c>
      <c r="P9" s="19">
        <v>0</v>
      </c>
      <c r="Q9" s="9">
        <f t="shared" si="0"/>
        <v>4</v>
      </c>
      <c r="R9" s="9">
        <f t="shared" si="1"/>
        <v>8</v>
      </c>
      <c r="S9" s="9"/>
      <c r="T9" s="19">
        <v>4</v>
      </c>
      <c r="U9" s="19">
        <v>0</v>
      </c>
      <c r="V9" s="19">
        <v>4</v>
      </c>
      <c r="W9" s="19">
        <v>0</v>
      </c>
      <c r="X9" s="19">
        <v>0</v>
      </c>
      <c r="Y9" s="19">
        <v>0</v>
      </c>
      <c r="Z9" s="19">
        <v>1</v>
      </c>
      <c r="AA9" s="19">
        <v>1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  <c r="AG9" s="19">
        <v>0</v>
      </c>
      <c r="AH9" s="9">
        <f t="shared" si="2"/>
        <v>4</v>
      </c>
      <c r="AI9" s="9">
        <f t="shared" si="3"/>
        <v>4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462</v>
      </c>
      <c r="B10" s="19">
        <v>3</v>
      </c>
      <c r="C10" s="19">
        <v>5</v>
      </c>
      <c r="D10" s="19">
        <v>4</v>
      </c>
      <c r="E10" s="19">
        <v>2</v>
      </c>
      <c r="F10" s="19">
        <v>0</v>
      </c>
      <c r="G10" s="19">
        <v>0</v>
      </c>
      <c r="H10" s="19">
        <v>0</v>
      </c>
      <c r="I10" s="19">
        <v>2</v>
      </c>
      <c r="J10" s="19">
        <v>0</v>
      </c>
      <c r="K10" s="19">
        <v>0</v>
      </c>
      <c r="L10" s="19">
        <v>1</v>
      </c>
      <c r="M10" s="19">
        <v>0</v>
      </c>
      <c r="N10" s="19">
        <v>0</v>
      </c>
      <c r="O10" s="19">
        <v>1</v>
      </c>
      <c r="P10" s="19">
        <v>0</v>
      </c>
      <c r="Q10" s="9">
        <f t="shared" si="0"/>
        <v>2</v>
      </c>
      <c r="R10" s="9">
        <f t="shared" si="1"/>
        <v>6</v>
      </c>
      <c r="S10" s="9"/>
      <c r="T10" s="19">
        <v>2</v>
      </c>
      <c r="U10" s="19">
        <v>2</v>
      </c>
      <c r="V10" s="19">
        <v>1</v>
      </c>
      <c r="W10" s="19">
        <v>0</v>
      </c>
      <c r="X10" s="19">
        <v>0</v>
      </c>
      <c r="Y10" s="19">
        <v>0</v>
      </c>
      <c r="Z10" s="19">
        <v>2</v>
      </c>
      <c r="AA10" s="19">
        <v>2</v>
      </c>
      <c r="AB10" s="19">
        <v>2</v>
      </c>
      <c r="AC10" s="19">
        <v>1</v>
      </c>
      <c r="AD10" s="19">
        <v>0</v>
      </c>
      <c r="AE10" s="19">
        <v>0</v>
      </c>
      <c r="AF10" s="19">
        <v>0</v>
      </c>
      <c r="AG10" s="19">
        <v>0</v>
      </c>
      <c r="AH10" s="9">
        <f t="shared" si="2"/>
        <v>1</v>
      </c>
      <c r="AI10" s="9">
        <f t="shared" si="3"/>
        <v>4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463</v>
      </c>
      <c r="B11" s="19">
        <v>4</v>
      </c>
      <c r="C11" s="19">
        <v>2</v>
      </c>
      <c r="D11" s="19">
        <v>2</v>
      </c>
      <c r="E11" s="19">
        <v>1</v>
      </c>
      <c r="F11" s="19">
        <v>1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1</v>
      </c>
      <c r="M11" s="19">
        <v>1</v>
      </c>
      <c r="N11" s="19">
        <v>0</v>
      </c>
      <c r="O11" s="19">
        <v>0</v>
      </c>
      <c r="P11" s="19">
        <v>0</v>
      </c>
      <c r="Q11" s="9">
        <f t="shared" si="0"/>
        <v>2</v>
      </c>
      <c r="R11" s="9">
        <f t="shared" si="1"/>
        <v>3</v>
      </c>
      <c r="S11" s="9"/>
      <c r="T11" s="19">
        <v>5</v>
      </c>
      <c r="U11" s="19">
        <v>3</v>
      </c>
      <c r="V11" s="19">
        <v>0</v>
      </c>
      <c r="W11" s="19">
        <v>0</v>
      </c>
      <c r="X11" s="19">
        <v>0</v>
      </c>
      <c r="Y11" s="19">
        <v>0</v>
      </c>
      <c r="Z11" s="19">
        <v>1</v>
      </c>
      <c r="AA11" s="19">
        <v>1</v>
      </c>
      <c r="AB11" s="19">
        <v>1</v>
      </c>
      <c r="AC11" s="19">
        <v>1</v>
      </c>
      <c r="AD11" s="19">
        <v>1</v>
      </c>
      <c r="AE11" s="19">
        <v>0</v>
      </c>
      <c r="AF11" s="19">
        <v>0</v>
      </c>
      <c r="AG11" s="19">
        <v>0</v>
      </c>
      <c r="AH11" s="9">
        <f t="shared" si="2"/>
        <v>0</v>
      </c>
      <c r="AI11" s="9">
        <f t="shared" si="3"/>
        <v>7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464</v>
      </c>
      <c r="B12" s="19">
        <v>5</v>
      </c>
      <c r="C12" s="19">
        <v>4</v>
      </c>
      <c r="D12" s="19">
        <v>1</v>
      </c>
      <c r="E12" s="19">
        <v>4</v>
      </c>
      <c r="F12" s="19">
        <v>1</v>
      </c>
      <c r="G12" s="19">
        <v>0</v>
      </c>
      <c r="H12" s="19">
        <v>1</v>
      </c>
      <c r="I12" s="19">
        <v>5</v>
      </c>
      <c r="J12" s="19">
        <v>2</v>
      </c>
      <c r="K12" s="19">
        <v>1</v>
      </c>
      <c r="L12" s="19">
        <v>1</v>
      </c>
      <c r="M12" s="19">
        <v>0</v>
      </c>
      <c r="N12" s="19">
        <v>0</v>
      </c>
      <c r="O12" s="19">
        <v>1</v>
      </c>
      <c r="P12" s="19">
        <v>0</v>
      </c>
      <c r="Q12" s="9">
        <f t="shared" si="0"/>
        <v>8</v>
      </c>
      <c r="R12" s="9">
        <f t="shared" si="1"/>
        <v>6</v>
      </c>
      <c r="S12" s="9"/>
      <c r="T12" s="19">
        <v>2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1</v>
      </c>
      <c r="AA12" s="19">
        <v>1</v>
      </c>
      <c r="AB12" s="19">
        <v>2</v>
      </c>
      <c r="AC12" s="19">
        <v>0</v>
      </c>
      <c r="AD12" s="19">
        <v>1</v>
      </c>
      <c r="AE12" s="19">
        <v>0</v>
      </c>
      <c r="AF12" s="19">
        <v>0</v>
      </c>
      <c r="AG12" s="19">
        <v>0</v>
      </c>
      <c r="AH12" s="9">
        <f t="shared" si="2"/>
        <v>0</v>
      </c>
      <c r="AI12" s="9">
        <f t="shared" si="3"/>
        <v>5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465</v>
      </c>
      <c r="B13" s="19">
        <v>6</v>
      </c>
      <c r="C13" s="19">
        <v>2</v>
      </c>
      <c r="D13" s="19">
        <v>0</v>
      </c>
      <c r="E13" s="19">
        <v>1</v>
      </c>
      <c r="F13" s="19">
        <v>0</v>
      </c>
      <c r="G13" s="19">
        <v>0</v>
      </c>
      <c r="H13" s="19">
        <v>0</v>
      </c>
      <c r="I13" s="19">
        <v>1</v>
      </c>
      <c r="J13" s="19">
        <v>2</v>
      </c>
      <c r="K13" s="19">
        <v>0</v>
      </c>
      <c r="L13" s="19">
        <v>0</v>
      </c>
      <c r="M13" s="19">
        <v>1</v>
      </c>
      <c r="N13" s="19">
        <v>1</v>
      </c>
      <c r="O13" s="19">
        <v>0</v>
      </c>
      <c r="P13" s="19">
        <v>0</v>
      </c>
      <c r="Q13" s="9">
        <f t="shared" si="0"/>
        <v>1</v>
      </c>
      <c r="R13" s="9">
        <f t="shared" si="1"/>
        <v>4</v>
      </c>
      <c r="S13" s="9"/>
      <c r="T13" s="19">
        <v>3</v>
      </c>
      <c r="U13" s="19">
        <v>3</v>
      </c>
      <c r="V13" s="19">
        <v>0</v>
      </c>
      <c r="W13" s="19">
        <v>0</v>
      </c>
      <c r="X13" s="19">
        <v>0</v>
      </c>
      <c r="Y13" s="19">
        <v>0</v>
      </c>
      <c r="Z13" s="19">
        <v>1</v>
      </c>
      <c r="AA13" s="19">
        <v>0</v>
      </c>
      <c r="AB13" s="19">
        <v>1</v>
      </c>
      <c r="AC13" s="19">
        <v>0</v>
      </c>
      <c r="AD13" s="19">
        <v>1</v>
      </c>
      <c r="AE13" s="19">
        <v>0</v>
      </c>
      <c r="AF13" s="19">
        <v>0</v>
      </c>
      <c r="AG13" s="19">
        <v>0</v>
      </c>
      <c r="AH13" s="9">
        <f t="shared" si="2"/>
        <v>0</v>
      </c>
      <c r="AI13" s="9">
        <f t="shared" si="3"/>
        <v>5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466</v>
      </c>
      <c r="B14" s="19">
        <v>7</v>
      </c>
      <c r="C14" s="19">
        <v>5</v>
      </c>
      <c r="D14" s="19">
        <v>1</v>
      </c>
      <c r="E14" s="19">
        <v>2</v>
      </c>
      <c r="F14" s="19">
        <v>0</v>
      </c>
      <c r="G14" s="19">
        <v>0</v>
      </c>
      <c r="H14" s="19">
        <v>0</v>
      </c>
      <c r="I14" s="19">
        <v>2</v>
      </c>
      <c r="J14" s="19">
        <v>2</v>
      </c>
      <c r="K14" s="19">
        <v>0</v>
      </c>
      <c r="L14" s="19">
        <v>1</v>
      </c>
      <c r="M14" s="19">
        <v>1</v>
      </c>
      <c r="N14" s="19">
        <v>1</v>
      </c>
      <c r="O14" s="19">
        <v>0</v>
      </c>
      <c r="P14" s="19">
        <v>0</v>
      </c>
      <c r="Q14" s="9">
        <f t="shared" si="0"/>
        <v>2</v>
      </c>
      <c r="R14" s="9">
        <f t="shared" si="1"/>
        <v>7</v>
      </c>
      <c r="S14" s="9"/>
      <c r="T14" s="19">
        <v>2</v>
      </c>
      <c r="U14" s="19">
        <v>1</v>
      </c>
      <c r="V14" s="19">
        <v>1</v>
      </c>
      <c r="W14" s="19">
        <v>0</v>
      </c>
      <c r="X14" s="19">
        <v>0</v>
      </c>
      <c r="Y14" s="19">
        <v>1</v>
      </c>
      <c r="Z14" s="19">
        <v>2</v>
      </c>
      <c r="AA14" s="19">
        <v>1</v>
      </c>
      <c r="AB14" s="19">
        <v>0</v>
      </c>
      <c r="AC14" s="19">
        <v>1</v>
      </c>
      <c r="AD14" s="19">
        <v>1</v>
      </c>
      <c r="AE14" s="19">
        <v>1</v>
      </c>
      <c r="AF14" s="19">
        <v>1</v>
      </c>
      <c r="AG14" s="19">
        <v>0</v>
      </c>
      <c r="AH14" s="9">
        <f t="shared" si="2"/>
        <v>4</v>
      </c>
      <c r="AI14" s="9">
        <f t="shared" si="3"/>
        <v>5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467</v>
      </c>
      <c r="B15" s="19">
        <v>8</v>
      </c>
      <c r="C15" s="19">
        <v>5</v>
      </c>
      <c r="D15" s="19">
        <v>5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1</v>
      </c>
      <c r="L15" s="19">
        <v>0</v>
      </c>
      <c r="M15" s="19">
        <v>0</v>
      </c>
      <c r="N15" s="19">
        <v>0</v>
      </c>
      <c r="O15" s="19">
        <v>1</v>
      </c>
      <c r="P15" s="19">
        <v>0</v>
      </c>
      <c r="Q15" s="9">
        <f t="shared" si="0"/>
        <v>0</v>
      </c>
      <c r="R15" s="9">
        <f t="shared" si="1"/>
        <v>7</v>
      </c>
      <c r="S15" s="9"/>
      <c r="T15" s="19">
        <v>4</v>
      </c>
      <c r="U15" s="19">
        <v>4</v>
      </c>
      <c r="V15" s="19">
        <v>3</v>
      </c>
      <c r="W15" s="19">
        <v>0</v>
      </c>
      <c r="X15" s="19">
        <v>0</v>
      </c>
      <c r="Y15" s="19">
        <v>0</v>
      </c>
      <c r="Z15" s="19">
        <v>2</v>
      </c>
      <c r="AA15" s="19">
        <v>1</v>
      </c>
      <c r="AB15" s="19">
        <v>0</v>
      </c>
      <c r="AC15" s="19">
        <v>0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3</v>
      </c>
      <c r="AI15" s="9">
        <f t="shared" si="3"/>
        <v>5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468</v>
      </c>
      <c r="B16" s="19">
        <v>9</v>
      </c>
      <c r="C16" s="19">
        <v>5</v>
      </c>
      <c r="D16" s="19">
        <v>3</v>
      </c>
      <c r="E16" s="19">
        <v>2</v>
      </c>
      <c r="F16" s="19">
        <v>0</v>
      </c>
      <c r="G16" s="19">
        <v>0</v>
      </c>
      <c r="H16" s="19">
        <v>1</v>
      </c>
      <c r="I16" s="19">
        <v>3</v>
      </c>
      <c r="J16" s="19">
        <v>1</v>
      </c>
      <c r="K16" s="19">
        <v>1</v>
      </c>
      <c r="L16" s="19">
        <v>1</v>
      </c>
      <c r="M16" s="19">
        <v>1</v>
      </c>
      <c r="N16" s="19">
        <v>1</v>
      </c>
      <c r="O16" s="19">
        <v>1</v>
      </c>
      <c r="P16" s="19">
        <v>0</v>
      </c>
      <c r="Q16" s="9">
        <f t="shared" si="0"/>
        <v>5</v>
      </c>
      <c r="R16" s="9">
        <f t="shared" si="1"/>
        <v>9</v>
      </c>
      <c r="S16" s="9"/>
      <c r="T16" s="19">
        <v>3</v>
      </c>
      <c r="U16" s="19">
        <v>1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1</v>
      </c>
      <c r="AD16" s="19">
        <v>1</v>
      </c>
      <c r="AE16" s="19">
        <v>1</v>
      </c>
      <c r="AF16" s="19">
        <v>0</v>
      </c>
      <c r="AG16" s="19">
        <v>0</v>
      </c>
      <c r="AH16" s="9">
        <f t="shared" si="2"/>
        <v>0</v>
      </c>
      <c r="AI16" s="9">
        <f t="shared" si="3"/>
        <v>5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469</v>
      </c>
      <c r="B17" s="19">
        <v>10</v>
      </c>
      <c r="C17" s="19">
        <v>4</v>
      </c>
      <c r="D17" s="19">
        <v>1</v>
      </c>
      <c r="E17" s="19">
        <v>4</v>
      </c>
      <c r="F17" s="19">
        <v>0</v>
      </c>
      <c r="G17" s="19">
        <v>0</v>
      </c>
      <c r="H17" s="19">
        <v>0</v>
      </c>
      <c r="I17" s="19">
        <v>5</v>
      </c>
      <c r="J17" s="19">
        <v>1</v>
      </c>
      <c r="K17" s="19">
        <v>2</v>
      </c>
      <c r="L17" s="19">
        <v>1</v>
      </c>
      <c r="M17" s="19">
        <v>0</v>
      </c>
      <c r="N17" s="19">
        <v>0</v>
      </c>
      <c r="O17" s="19">
        <v>1</v>
      </c>
      <c r="P17" s="19">
        <v>0</v>
      </c>
      <c r="Q17" s="9">
        <f t="shared" si="0"/>
        <v>4</v>
      </c>
      <c r="R17" s="9">
        <f t="shared" si="1"/>
        <v>7</v>
      </c>
      <c r="S17" s="9"/>
      <c r="T17" s="19">
        <v>5</v>
      </c>
      <c r="U17" s="19">
        <v>1</v>
      </c>
      <c r="V17" s="19">
        <v>1</v>
      </c>
      <c r="W17" s="19">
        <v>0</v>
      </c>
      <c r="X17" s="19">
        <v>0</v>
      </c>
      <c r="Y17" s="19">
        <v>0</v>
      </c>
      <c r="Z17" s="19">
        <v>1</v>
      </c>
      <c r="AA17" s="19">
        <v>2</v>
      </c>
      <c r="AB17" s="19">
        <v>1</v>
      </c>
      <c r="AC17" s="19">
        <v>0</v>
      </c>
      <c r="AD17" s="19">
        <v>1</v>
      </c>
      <c r="AE17" s="19">
        <v>0</v>
      </c>
      <c r="AF17" s="19">
        <v>0</v>
      </c>
      <c r="AG17" s="19">
        <v>0</v>
      </c>
      <c r="AH17" s="9">
        <f t="shared" si="2"/>
        <v>1</v>
      </c>
      <c r="AI17" s="9">
        <f t="shared" si="3"/>
        <v>7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470</v>
      </c>
      <c r="B18" s="19">
        <v>11</v>
      </c>
      <c r="C18" s="19">
        <v>4</v>
      </c>
      <c r="D18" s="19">
        <v>2</v>
      </c>
      <c r="E18" s="19">
        <v>3</v>
      </c>
      <c r="F18" s="19">
        <v>1</v>
      </c>
      <c r="G18" s="19">
        <v>0</v>
      </c>
      <c r="H18" s="19">
        <v>0</v>
      </c>
      <c r="I18" s="19">
        <v>1</v>
      </c>
      <c r="J18" s="19">
        <v>1</v>
      </c>
      <c r="K18" s="19">
        <v>0</v>
      </c>
      <c r="L18" s="19">
        <v>1</v>
      </c>
      <c r="M18" s="19">
        <v>1</v>
      </c>
      <c r="N18" s="19">
        <v>1</v>
      </c>
      <c r="O18" s="19">
        <v>1</v>
      </c>
      <c r="P18" s="19">
        <v>0</v>
      </c>
      <c r="Q18" s="9">
        <f t="shared" si="0"/>
        <v>4</v>
      </c>
      <c r="R18" s="9">
        <f t="shared" si="1"/>
        <v>7</v>
      </c>
      <c r="S18" s="9"/>
      <c r="T18" s="19">
        <v>4</v>
      </c>
      <c r="U18" s="19">
        <v>4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1</v>
      </c>
      <c r="AB18" s="19">
        <v>1</v>
      </c>
      <c r="AC18" s="19">
        <v>1</v>
      </c>
      <c r="AD18" s="19">
        <v>1</v>
      </c>
      <c r="AE18" s="19">
        <v>0</v>
      </c>
      <c r="AF18" s="19">
        <v>1</v>
      </c>
      <c r="AG18" s="19">
        <v>0</v>
      </c>
      <c r="AH18" s="9">
        <f t="shared" si="2"/>
        <v>0</v>
      </c>
      <c r="AI18" s="9">
        <f t="shared" si="3"/>
        <v>7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471</v>
      </c>
      <c r="B19" s="19">
        <v>12</v>
      </c>
      <c r="C19" s="19">
        <v>4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1</v>
      </c>
      <c r="J19" s="19">
        <v>2</v>
      </c>
      <c r="K19" s="19">
        <v>1</v>
      </c>
      <c r="L19" s="19">
        <v>1</v>
      </c>
      <c r="M19" s="19">
        <v>0</v>
      </c>
      <c r="N19" s="19">
        <v>0</v>
      </c>
      <c r="O19" s="19">
        <v>1</v>
      </c>
      <c r="P19" s="19">
        <v>0</v>
      </c>
      <c r="Q19" s="9">
        <f t="shared" si="0"/>
        <v>0</v>
      </c>
      <c r="R19" s="9">
        <f t="shared" si="1"/>
        <v>6</v>
      </c>
      <c r="S19" s="9"/>
      <c r="T19" s="19">
        <v>3</v>
      </c>
      <c r="U19" s="19">
        <v>3</v>
      </c>
      <c r="V19" s="19">
        <v>1</v>
      </c>
      <c r="W19" s="19">
        <v>0</v>
      </c>
      <c r="X19" s="19">
        <v>0</v>
      </c>
      <c r="Y19" s="19">
        <v>0</v>
      </c>
      <c r="Z19" s="19">
        <v>0</v>
      </c>
      <c r="AA19" s="19">
        <v>2</v>
      </c>
      <c r="AB19" s="19">
        <v>1</v>
      </c>
      <c r="AC19" s="19">
        <v>1</v>
      </c>
      <c r="AD19" s="19">
        <v>1</v>
      </c>
      <c r="AE19" s="19">
        <v>0</v>
      </c>
      <c r="AF19" s="19">
        <v>0</v>
      </c>
      <c r="AG19" s="19">
        <v>0</v>
      </c>
      <c r="AH19" s="9">
        <f t="shared" si="2"/>
        <v>1</v>
      </c>
      <c r="AI19" s="9">
        <f t="shared" si="3"/>
        <v>5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472</v>
      </c>
      <c r="B20" s="19">
        <v>13</v>
      </c>
      <c r="C20" s="19">
        <v>3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2</v>
      </c>
      <c r="K20" s="19">
        <v>1</v>
      </c>
      <c r="L20" s="19">
        <v>1</v>
      </c>
      <c r="M20" s="19">
        <v>0</v>
      </c>
      <c r="N20" s="19">
        <v>1</v>
      </c>
      <c r="O20" s="19">
        <v>1</v>
      </c>
      <c r="P20" s="19">
        <v>0</v>
      </c>
      <c r="Q20" s="9">
        <f t="shared" si="0"/>
        <v>0</v>
      </c>
      <c r="R20" s="9">
        <f t="shared" si="1"/>
        <v>6</v>
      </c>
      <c r="S20" s="9"/>
      <c r="T20" s="19">
        <v>4</v>
      </c>
      <c r="U20" s="19">
        <v>3</v>
      </c>
      <c r="V20" s="19">
        <v>3</v>
      </c>
      <c r="W20" s="19">
        <v>1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1</v>
      </c>
      <c r="AF20" s="19">
        <v>0</v>
      </c>
      <c r="AG20" s="19">
        <v>0</v>
      </c>
      <c r="AH20" s="9">
        <f t="shared" si="2"/>
        <v>4</v>
      </c>
      <c r="AI20" s="9">
        <f t="shared" si="3"/>
        <v>5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473</v>
      </c>
      <c r="B21" s="19">
        <v>14</v>
      </c>
      <c r="C21" s="19">
        <v>4</v>
      </c>
      <c r="D21" s="19">
        <v>3</v>
      </c>
      <c r="E21" s="19">
        <v>1</v>
      </c>
      <c r="F21" s="19">
        <v>0</v>
      </c>
      <c r="G21" s="19">
        <v>0</v>
      </c>
      <c r="H21" s="19">
        <v>0</v>
      </c>
      <c r="I21" s="19">
        <v>1</v>
      </c>
      <c r="J21" s="19">
        <v>1</v>
      </c>
      <c r="K21" s="19">
        <v>1</v>
      </c>
      <c r="L21" s="19">
        <v>1</v>
      </c>
      <c r="M21" s="19">
        <v>0</v>
      </c>
      <c r="N21" s="19">
        <v>0</v>
      </c>
      <c r="O21" s="19">
        <v>1</v>
      </c>
      <c r="P21" s="19">
        <v>0</v>
      </c>
      <c r="Q21" s="9">
        <f t="shared" si="0"/>
        <v>1</v>
      </c>
      <c r="R21" s="9">
        <f t="shared" si="1"/>
        <v>6</v>
      </c>
      <c r="S21" s="9"/>
      <c r="T21" s="19">
        <v>2</v>
      </c>
      <c r="U21" s="19">
        <v>1</v>
      </c>
      <c r="V21" s="19">
        <v>0</v>
      </c>
      <c r="W21" s="19">
        <v>0</v>
      </c>
      <c r="X21" s="19">
        <v>0</v>
      </c>
      <c r="Y21" s="19">
        <v>0</v>
      </c>
      <c r="Z21" s="19">
        <v>1</v>
      </c>
      <c r="AA21" s="19">
        <v>0</v>
      </c>
      <c r="AB21" s="19">
        <v>2</v>
      </c>
      <c r="AC21" s="19">
        <v>0</v>
      </c>
      <c r="AD21" s="19">
        <v>0</v>
      </c>
      <c r="AE21" s="19">
        <v>0</v>
      </c>
      <c r="AF21" s="19">
        <v>1</v>
      </c>
      <c r="AG21" s="19">
        <v>0</v>
      </c>
      <c r="AH21" s="9">
        <f t="shared" si="2"/>
        <v>0</v>
      </c>
      <c r="AI21" s="9">
        <f t="shared" si="3"/>
        <v>5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474</v>
      </c>
      <c r="B22" s="19">
        <v>15</v>
      </c>
      <c r="C22" s="19">
        <v>3</v>
      </c>
      <c r="D22" s="19">
        <v>1</v>
      </c>
      <c r="E22" s="19">
        <v>1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9">
        <f t="shared" si="0"/>
        <v>1</v>
      </c>
      <c r="R22" s="9">
        <f t="shared" si="1"/>
        <v>3</v>
      </c>
      <c r="S22" s="9"/>
      <c r="T22" s="19">
        <v>3</v>
      </c>
      <c r="U22" s="19">
        <v>1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2</v>
      </c>
      <c r="AB22" s="19">
        <v>2</v>
      </c>
      <c r="AC22" s="19">
        <v>1</v>
      </c>
      <c r="AD22" s="19">
        <v>0</v>
      </c>
      <c r="AE22" s="19">
        <v>0</v>
      </c>
      <c r="AF22" s="19">
        <v>0</v>
      </c>
      <c r="AG22" s="19">
        <v>0</v>
      </c>
      <c r="AH22" s="9">
        <f t="shared" si="2"/>
        <v>0</v>
      </c>
      <c r="AI22" s="9">
        <f t="shared" si="3"/>
        <v>5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475</v>
      </c>
      <c r="B23" s="19">
        <v>16</v>
      </c>
      <c r="C23" s="19">
        <v>2</v>
      </c>
      <c r="D23" s="19">
        <v>1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2</v>
      </c>
      <c r="K23" s="19">
        <v>2</v>
      </c>
      <c r="L23" s="19">
        <v>1</v>
      </c>
      <c r="M23" s="19">
        <v>0</v>
      </c>
      <c r="N23" s="19">
        <v>1</v>
      </c>
      <c r="O23" s="19">
        <v>1</v>
      </c>
      <c r="P23" s="19">
        <v>0</v>
      </c>
      <c r="Q23" s="9">
        <f t="shared" si="0"/>
        <v>0</v>
      </c>
      <c r="R23" s="9">
        <f t="shared" si="1"/>
        <v>6</v>
      </c>
      <c r="S23" s="9"/>
      <c r="T23" s="19">
        <v>2</v>
      </c>
      <c r="U23" s="19">
        <v>1</v>
      </c>
      <c r="V23" s="19">
        <v>2</v>
      </c>
      <c r="W23" s="19">
        <v>0</v>
      </c>
      <c r="X23" s="19">
        <v>0</v>
      </c>
      <c r="Y23" s="19">
        <v>0</v>
      </c>
      <c r="Z23" s="19">
        <v>2</v>
      </c>
      <c r="AA23" s="19">
        <v>2</v>
      </c>
      <c r="AB23" s="19">
        <v>1</v>
      </c>
      <c r="AC23" s="19">
        <v>1</v>
      </c>
      <c r="AD23" s="19">
        <v>1</v>
      </c>
      <c r="AE23" s="19">
        <v>0</v>
      </c>
      <c r="AF23" s="19">
        <v>0</v>
      </c>
      <c r="AG23" s="19">
        <v>0</v>
      </c>
      <c r="AH23" s="9">
        <f t="shared" si="2"/>
        <v>2</v>
      </c>
      <c r="AI23" s="9">
        <f t="shared" si="3"/>
        <v>4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476</v>
      </c>
      <c r="B24" s="19">
        <v>17</v>
      </c>
      <c r="C24" s="19">
        <v>3</v>
      </c>
      <c r="D24" s="19">
        <v>3</v>
      </c>
      <c r="E24" s="19">
        <v>3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1</v>
      </c>
      <c r="M24" s="19">
        <v>0</v>
      </c>
      <c r="N24" s="19">
        <v>1</v>
      </c>
      <c r="O24" s="19">
        <v>0</v>
      </c>
      <c r="P24" s="19">
        <v>0</v>
      </c>
      <c r="Q24" s="9">
        <f t="shared" si="0"/>
        <v>3</v>
      </c>
      <c r="R24" s="9">
        <f t="shared" si="1"/>
        <v>4</v>
      </c>
      <c r="S24" s="9"/>
      <c r="T24" s="19">
        <v>2</v>
      </c>
      <c r="U24" s="19">
        <v>2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2</v>
      </c>
      <c r="AB24" s="19">
        <v>1</v>
      </c>
      <c r="AC24" s="19">
        <v>0</v>
      </c>
      <c r="AD24" s="19">
        <v>0</v>
      </c>
      <c r="AE24" s="19">
        <v>0</v>
      </c>
      <c r="AF24" s="19">
        <v>1</v>
      </c>
      <c r="AG24" s="19">
        <v>0</v>
      </c>
      <c r="AH24" s="9">
        <f t="shared" si="2"/>
        <v>0</v>
      </c>
      <c r="AI24" s="9">
        <f t="shared" si="3"/>
        <v>4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477</v>
      </c>
      <c r="B25" s="19">
        <v>18</v>
      </c>
      <c r="C25" s="19">
        <v>3</v>
      </c>
      <c r="D25" s="19">
        <v>2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2</v>
      </c>
      <c r="L25" s="19">
        <v>0</v>
      </c>
      <c r="M25" s="19">
        <v>1</v>
      </c>
      <c r="N25" s="19">
        <v>1</v>
      </c>
      <c r="O25" s="19">
        <v>0</v>
      </c>
      <c r="P25" s="19">
        <v>0</v>
      </c>
      <c r="Q25" s="9">
        <f t="shared" si="0"/>
        <v>0</v>
      </c>
      <c r="R25" s="9">
        <f t="shared" si="1"/>
        <v>7</v>
      </c>
      <c r="S25" s="9"/>
      <c r="T25" s="19">
        <v>4</v>
      </c>
      <c r="U25" s="19">
        <v>0</v>
      </c>
      <c r="V25" s="19">
        <v>3</v>
      </c>
      <c r="W25" s="19">
        <v>0</v>
      </c>
      <c r="X25" s="19">
        <v>0</v>
      </c>
      <c r="Y25" s="19">
        <v>0</v>
      </c>
      <c r="Z25" s="19">
        <v>1</v>
      </c>
      <c r="AA25" s="19">
        <v>2</v>
      </c>
      <c r="AB25" s="19">
        <v>0</v>
      </c>
      <c r="AC25" s="19">
        <v>1</v>
      </c>
      <c r="AD25" s="19">
        <v>1</v>
      </c>
      <c r="AE25" s="19">
        <v>0</v>
      </c>
      <c r="AF25" s="19">
        <v>1</v>
      </c>
      <c r="AG25" s="19">
        <v>0</v>
      </c>
      <c r="AH25" s="9">
        <f t="shared" si="2"/>
        <v>3</v>
      </c>
      <c r="AI25" s="9">
        <f t="shared" si="3"/>
        <v>6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478</v>
      </c>
      <c r="B26" s="19">
        <v>19</v>
      </c>
      <c r="C26" s="19">
        <v>3</v>
      </c>
      <c r="D26" s="19">
        <v>1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1</v>
      </c>
      <c r="L26" s="19">
        <v>0</v>
      </c>
      <c r="M26" s="19">
        <v>0</v>
      </c>
      <c r="N26" s="19">
        <v>1</v>
      </c>
      <c r="O26" s="19">
        <v>1</v>
      </c>
      <c r="P26" s="19">
        <v>0</v>
      </c>
      <c r="Q26" s="9">
        <f t="shared" si="0"/>
        <v>0</v>
      </c>
      <c r="R26" s="9">
        <f t="shared" si="1"/>
        <v>6</v>
      </c>
      <c r="S26" s="9"/>
      <c r="T26" s="19">
        <v>5</v>
      </c>
      <c r="U26" s="19">
        <v>4</v>
      </c>
      <c r="V26" s="19">
        <v>2</v>
      </c>
      <c r="W26" s="19">
        <v>0</v>
      </c>
      <c r="X26" s="19">
        <v>0</v>
      </c>
      <c r="Y26" s="19">
        <v>0</v>
      </c>
      <c r="Z26" s="19">
        <v>1</v>
      </c>
      <c r="AA26" s="19">
        <v>2</v>
      </c>
      <c r="AB26" s="19">
        <v>1</v>
      </c>
      <c r="AC26" s="19">
        <v>0</v>
      </c>
      <c r="AD26" s="19">
        <v>0</v>
      </c>
      <c r="AE26" s="19">
        <v>1</v>
      </c>
      <c r="AF26" s="19">
        <v>1</v>
      </c>
      <c r="AG26" s="19">
        <v>0</v>
      </c>
      <c r="AH26" s="9">
        <f t="shared" si="2"/>
        <v>2</v>
      </c>
      <c r="AI26" s="9">
        <f t="shared" si="3"/>
        <v>8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479</v>
      </c>
      <c r="B27" s="19">
        <v>20</v>
      </c>
      <c r="C27" s="19">
        <v>2</v>
      </c>
      <c r="D27" s="19">
        <v>0</v>
      </c>
      <c r="E27" s="19">
        <v>1</v>
      </c>
      <c r="F27" s="19">
        <v>1</v>
      </c>
      <c r="G27" s="19">
        <v>0</v>
      </c>
      <c r="H27" s="19">
        <v>0</v>
      </c>
      <c r="I27" s="19">
        <v>0</v>
      </c>
      <c r="J27" s="19">
        <v>1</v>
      </c>
      <c r="K27" s="19">
        <v>2</v>
      </c>
      <c r="L27" s="19">
        <v>0</v>
      </c>
      <c r="M27" s="19">
        <v>0</v>
      </c>
      <c r="N27" s="19">
        <v>0</v>
      </c>
      <c r="O27" s="19">
        <v>1</v>
      </c>
      <c r="P27" s="19">
        <v>0</v>
      </c>
      <c r="Q27" s="9">
        <f t="shared" si="0"/>
        <v>2</v>
      </c>
      <c r="R27" s="9">
        <f t="shared" si="1"/>
        <v>5</v>
      </c>
      <c r="S27" s="9"/>
      <c r="T27" s="19">
        <v>3</v>
      </c>
      <c r="U27" s="19">
        <v>2</v>
      </c>
      <c r="V27" s="19">
        <v>0</v>
      </c>
      <c r="W27" s="19">
        <v>0</v>
      </c>
      <c r="X27" s="19">
        <v>0</v>
      </c>
      <c r="Y27" s="19">
        <v>0</v>
      </c>
      <c r="Z27" s="19">
        <v>1</v>
      </c>
      <c r="AA27" s="19">
        <v>1</v>
      </c>
      <c r="AB27" s="19">
        <v>2</v>
      </c>
      <c r="AC27" s="19">
        <v>0</v>
      </c>
      <c r="AD27" s="19">
        <v>1</v>
      </c>
      <c r="AE27" s="19">
        <v>0</v>
      </c>
      <c r="AF27" s="19">
        <v>0</v>
      </c>
      <c r="AG27" s="19">
        <v>0</v>
      </c>
      <c r="AH27" s="9">
        <f t="shared" si="2"/>
        <v>0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480</v>
      </c>
      <c r="B28" s="19">
        <v>21</v>
      </c>
      <c r="C28" s="19">
        <v>5</v>
      </c>
      <c r="D28" s="19">
        <v>0</v>
      </c>
      <c r="E28" s="19">
        <v>2</v>
      </c>
      <c r="F28" s="19">
        <v>0</v>
      </c>
      <c r="G28" s="19">
        <v>1</v>
      </c>
      <c r="H28" s="19">
        <v>0</v>
      </c>
      <c r="I28" s="19">
        <v>1</v>
      </c>
      <c r="J28" s="19">
        <v>2</v>
      </c>
      <c r="K28" s="19">
        <v>2</v>
      </c>
      <c r="L28" s="19">
        <v>1</v>
      </c>
      <c r="M28" s="19">
        <v>0</v>
      </c>
      <c r="N28" s="19">
        <v>1</v>
      </c>
      <c r="O28" s="19">
        <v>0</v>
      </c>
      <c r="P28" s="19">
        <v>0</v>
      </c>
      <c r="Q28" s="9">
        <f t="shared" si="0"/>
        <v>4</v>
      </c>
      <c r="R28" s="9">
        <f t="shared" si="1"/>
        <v>8</v>
      </c>
      <c r="S28" s="9"/>
      <c r="T28" s="19">
        <v>4</v>
      </c>
      <c r="U28" s="19">
        <v>4</v>
      </c>
      <c r="V28" s="19">
        <v>3</v>
      </c>
      <c r="W28" s="19">
        <v>0</v>
      </c>
      <c r="X28" s="19">
        <v>0</v>
      </c>
      <c r="Y28" s="19">
        <v>0</v>
      </c>
      <c r="Z28" s="19">
        <v>0</v>
      </c>
      <c r="AA28" s="19">
        <v>2</v>
      </c>
      <c r="AB28" s="19">
        <v>0</v>
      </c>
      <c r="AC28" s="19">
        <v>1</v>
      </c>
      <c r="AD28" s="19">
        <v>1</v>
      </c>
      <c r="AE28" s="19">
        <v>1</v>
      </c>
      <c r="AF28" s="19">
        <v>1</v>
      </c>
      <c r="AG28" s="19">
        <v>0</v>
      </c>
      <c r="AH28" s="9">
        <f t="shared" si="2"/>
        <v>3</v>
      </c>
      <c r="AI28" s="9">
        <f t="shared" si="3"/>
        <v>7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481</v>
      </c>
      <c r="B29" s="19">
        <v>22</v>
      </c>
      <c r="C29" s="19">
        <v>3</v>
      </c>
      <c r="D29" s="19">
        <v>0</v>
      </c>
      <c r="E29" s="19">
        <v>1</v>
      </c>
      <c r="F29" s="19">
        <v>0</v>
      </c>
      <c r="G29" s="19">
        <v>0</v>
      </c>
      <c r="H29" s="19">
        <v>0</v>
      </c>
      <c r="I29" s="19">
        <v>2</v>
      </c>
      <c r="J29" s="19">
        <v>1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9">
        <f t="shared" si="0"/>
        <v>1</v>
      </c>
      <c r="R29" s="9">
        <f t="shared" si="1"/>
        <v>3</v>
      </c>
      <c r="S29" s="9"/>
      <c r="T29" s="19">
        <v>4</v>
      </c>
      <c r="U29" s="19">
        <v>2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1</v>
      </c>
      <c r="AD29" s="19">
        <v>1</v>
      </c>
      <c r="AE29" s="19">
        <v>1</v>
      </c>
      <c r="AF29" s="19">
        <v>0</v>
      </c>
      <c r="AG29" s="19">
        <v>0</v>
      </c>
      <c r="AH29" s="9">
        <f t="shared" si="2"/>
        <v>0</v>
      </c>
      <c r="AI29" s="9">
        <f t="shared" si="3"/>
        <v>6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482</v>
      </c>
      <c r="B30" s="19">
        <v>23</v>
      </c>
      <c r="C30" s="19">
        <v>3</v>
      </c>
      <c r="D30" s="19">
        <v>1</v>
      </c>
      <c r="E30" s="19">
        <v>2</v>
      </c>
      <c r="F30" s="19">
        <v>0</v>
      </c>
      <c r="G30" s="19">
        <v>0</v>
      </c>
      <c r="H30" s="19">
        <v>0</v>
      </c>
      <c r="I30" s="19">
        <v>3</v>
      </c>
      <c r="J30" s="19">
        <v>2</v>
      </c>
      <c r="K30" s="19">
        <v>2</v>
      </c>
      <c r="L30" s="19">
        <v>1</v>
      </c>
      <c r="M30" s="19">
        <v>0</v>
      </c>
      <c r="N30" s="19">
        <v>0</v>
      </c>
      <c r="O30" s="19">
        <v>1</v>
      </c>
      <c r="P30" s="19">
        <v>0</v>
      </c>
      <c r="Q30" s="9">
        <f t="shared" si="0"/>
        <v>2</v>
      </c>
      <c r="R30" s="9">
        <f t="shared" si="1"/>
        <v>6</v>
      </c>
      <c r="S30" s="9"/>
      <c r="T30" s="19">
        <v>3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1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1</v>
      </c>
      <c r="AG30" s="19">
        <v>0</v>
      </c>
      <c r="AH30" s="9">
        <f t="shared" si="2"/>
        <v>0</v>
      </c>
      <c r="AI30" s="9">
        <f t="shared" si="3"/>
        <v>4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483</v>
      </c>
      <c r="B31" s="19">
        <v>24</v>
      </c>
      <c r="C31" s="19">
        <v>3</v>
      </c>
      <c r="D31" s="19">
        <v>1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2</v>
      </c>
      <c r="K31" s="19">
        <v>1</v>
      </c>
      <c r="L31" s="19">
        <v>0</v>
      </c>
      <c r="M31" s="19">
        <v>1</v>
      </c>
      <c r="N31" s="19">
        <v>0</v>
      </c>
      <c r="O31" s="19">
        <v>0</v>
      </c>
      <c r="P31" s="19">
        <v>0</v>
      </c>
      <c r="Q31" s="9">
        <f t="shared" si="0"/>
        <v>0</v>
      </c>
      <c r="R31" s="9">
        <f t="shared" si="1"/>
        <v>5</v>
      </c>
      <c r="S31" s="9"/>
      <c r="T31" s="19">
        <v>4</v>
      </c>
      <c r="U31" s="19">
        <v>3</v>
      </c>
      <c r="V31" s="19">
        <v>0</v>
      </c>
      <c r="W31" s="19">
        <v>0</v>
      </c>
      <c r="X31" s="19">
        <v>0</v>
      </c>
      <c r="Y31" s="19">
        <v>0</v>
      </c>
      <c r="Z31" s="19">
        <v>1</v>
      </c>
      <c r="AA31" s="19">
        <v>2</v>
      </c>
      <c r="AB31" s="19">
        <v>2</v>
      </c>
      <c r="AC31" s="19">
        <v>0</v>
      </c>
      <c r="AD31" s="19">
        <v>1</v>
      </c>
      <c r="AE31" s="19">
        <v>1</v>
      </c>
      <c r="AF31" s="19">
        <v>1</v>
      </c>
      <c r="AG31" s="19">
        <v>0</v>
      </c>
      <c r="AH31" s="9">
        <f t="shared" si="2"/>
        <v>0</v>
      </c>
      <c r="AI31" s="9">
        <f t="shared" si="3"/>
        <v>9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484</v>
      </c>
      <c r="B32" s="19">
        <v>25</v>
      </c>
      <c r="C32" s="19">
        <v>5</v>
      </c>
      <c r="D32" s="19">
        <v>0</v>
      </c>
      <c r="E32" s="19">
        <v>1</v>
      </c>
      <c r="F32" s="19">
        <v>0</v>
      </c>
      <c r="G32" s="19">
        <v>0</v>
      </c>
      <c r="H32" s="19">
        <v>0</v>
      </c>
      <c r="I32" s="19">
        <v>1</v>
      </c>
      <c r="J32" s="19">
        <v>0</v>
      </c>
      <c r="K32" s="19">
        <v>1</v>
      </c>
      <c r="L32" s="19">
        <v>1</v>
      </c>
      <c r="M32" s="19">
        <v>0</v>
      </c>
      <c r="N32" s="19">
        <v>0</v>
      </c>
      <c r="O32" s="19">
        <v>1</v>
      </c>
      <c r="P32" s="19">
        <v>0</v>
      </c>
      <c r="Q32" s="9">
        <f t="shared" si="0"/>
        <v>1</v>
      </c>
      <c r="R32" s="9">
        <f t="shared" si="1"/>
        <v>7</v>
      </c>
      <c r="S32" s="9"/>
      <c r="T32" s="19">
        <v>3</v>
      </c>
      <c r="U32" s="19">
        <v>0</v>
      </c>
      <c r="V32" s="19">
        <v>3</v>
      </c>
      <c r="W32" s="19">
        <v>0</v>
      </c>
      <c r="X32" s="19">
        <v>0</v>
      </c>
      <c r="Y32" s="19">
        <v>1</v>
      </c>
      <c r="Z32" s="19">
        <v>0</v>
      </c>
      <c r="AA32" s="19">
        <v>1</v>
      </c>
      <c r="AB32" s="19">
        <v>2</v>
      </c>
      <c r="AC32" s="19">
        <v>0</v>
      </c>
      <c r="AD32" s="19">
        <v>1</v>
      </c>
      <c r="AE32" s="19">
        <v>0</v>
      </c>
      <c r="AF32" s="19">
        <v>1</v>
      </c>
      <c r="AG32" s="19">
        <v>0</v>
      </c>
      <c r="AH32" s="9">
        <f t="shared" si="2"/>
        <v>6</v>
      </c>
      <c r="AI32" s="9">
        <f t="shared" si="3"/>
        <v>7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89</v>
      </c>
      <c r="D33" s="10">
        <f t="shared" si="4"/>
        <v>34</v>
      </c>
      <c r="E33" s="10">
        <f t="shared" si="4"/>
        <v>36</v>
      </c>
      <c r="F33" s="10">
        <f t="shared" si="4"/>
        <v>4</v>
      </c>
      <c r="G33" s="10">
        <f t="shared" si="4"/>
        <v>1</v>
      </c>
      <c r="H33" s="10">
        <f t="shared" si="4"/>
        <v>2</v>
      </c>
      <c r="I33" s="10">
        <f t="shared" si="4"/>
        <v>29</v>
      </c>
      <c r="J33" s="10">
        <f t="shared" si="4"/>
        <v>26</v>
      </c>
      <c r="K33" s="10">
        <f t="shared" si="4"/>
        <v>23</v>
      </c>
      <c r="L33" s="10">
        <f t="shared" si="4"/>
        <v>16</v>
      </c>
      <c r="M33" s="10">
        <f t="shared" si="4"/>
        <v>7</v>
      </c>
      <c r="N33" s="10">
        <f t="shared" si="4"/>
        <v>12</v>
      </c>
      <c r="O33" s="10">
        <f t="shared" si="4"/>
        <v>16</v>
      </c>
      <c r="P33" s="10">
        <f t="shared" si="4"/>
        <v>0</v>
      </c>
      <c r="Q33" s="10">
        <f t="shared" si="4"/>
        <v>48</v>
      </c>
      <c r="R33" s="10">
        <f t="shared" si="4"/>
        <v>147</v>
      </c>
      <c r="S33" s="10"/>
      <c r="T33" s="10">
        <f t="shared" ref="T33:AI33" si="5">SUM(T8:T32)</f>
        <v>82</v>
      </c>
      <c r="U33" s="10">
        <f t="shared" si="5"/>
        <v>46</v>
      </c>
      <c r="V33" s="10">
        <f t="shared" si="5"/>
        <v>28</v>
      </c>
      <c r="W33" s="10">
        <f t="shared" si="5"/>
        <v>1</v>
      </c>
      <c r="X33" s="10">
        <f t="shared" si="5"/>
        <v>0</v>
      </c>
      <c r="Y33" s="10">
        <f t="shared" si="5"/>
        <v>3</v>
      </c>
      <c r="Z33" s="10">
        <f t="shared" si="5"/>
        <v>21</v>
      </c>
      <c r="AA33" s="10">
        <f t="shared" si="5"/>
        <v>28</v>
      </c>
      <c r="AB33" s="10">
        <f t="shared" si="5"/>
        <v>23</v>
      </c>
      <c r="AC33" s="10">
        <f t="shared" si="5"/>
        <v>11</v>
      </c>
      <c r="AD33" s="10">
        <f t="shared" si="5"/>
        <v>16</v>
      </c>
      <c r="AE33" s="10">
        <f t="shared" si="5"/>
        <v>8</v>
      </c>
      <c r="AF33" s="10">
        <f t="shared" si="5"/>
        <v>10</v>
      </c>
      <c r="AG33" s="10">
        <f t="shared" si="5"/>
        <v>0</v>
      </c>
      <c r="AH33" s="10">
        <f t="shared" si="5"/>
        <v>38</v>
      </c>
      <c r="AI33" s="10">
        <f t="shared" si="5"/>
        <v>139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Ruben Garcia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3</v>
      </c>
      <c r="E37" s="9">
        <f t="shared" ref="E37:E61" si="22">E8+V8+AM8+BD8+BU8+CL8+DC8+DT8+EK8+FB8+FS8+GJ8+HA8+HR8+II8</f>
        <v>2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1</v>
      </c>
      <c r="I37" s="9">
        <f t="shared" ref="I37:I61" si="26">I8+Z8+AQ8+BH8+BY8+CP8+DG8+DX8+EO8+FF8+FW8+GN8+HE8+HV8+IM8</f>
        <v>3</v>
      </c>
      <c r="J37" s="9">
        <f t="shared" ref="J37:J61" si="27">J8+AA8+AR8+BI8+BZ8+CQ8+DH8+DY8+EP8+FG8+FX8+GO8+HF8+HW8+IN8</f>
        <v>1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1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5</v>
      </c>
      <c r="R37" s="9">
        <f t="shared" ref="R37:R61" si="35">R8+AI8+AZ8+BQ8+CH8+CY8+DP8+EG8+EX8+FO8+GF8+GW8+HN8+IE8+IV8</f>
        <v>9</v>
      </c>
      <c r="S37" s="9"/>
      <c r="T37" s="11">
        <f t="shared" ref="T37:T62" si="36">IFERROR(E37/C37,0)</f>
        <v>0.4</v>
      </c>
      <c r="U37" s="11">
        <f t="shared" ref="U37:U62" si="37">IFERROR(Q37/C37,0)</f>
        <v>1</v>
      </c>
    </row>
    <row r="38" spans="1:256" x14ac:dyDescent="0.3">
      <c r="A38" s="9" t="str">
        <f t="shared" si="19"/>
        <v>Ruben Rodriguez</v>
      </c>
      <c r="B38" s="9">
        <f t="shared" si="19"/>
        <v>2</v>
      </c>
      <c r="C38" s="9">
        <f t="shared" si="20"/>
        <v>8</v>
      </c>
      <c r="D38" s="9">
        <f t="shared" si="21"/>
        <v>0</v>
      </c>
      <c r="E38" s="9">
        <f t="shared" si="22"/>
        <v>8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1</v>
      </c>
      <c r="J38" s="9">
        <f t="shared" si="27"/>
        <v>2</v>
      </c>
      <c r="K38" s="9">
        <f t="shared" si="28"/>
        <v>2</v>
      </c>
      <c r="L38" s="9">
        <f t="shared" si="29"/>
        <v>0</v>
      </c>
      <c r="M38" s="9">
        <f t="shared" si="30"/>
        <v>0</v>
      </c>
      <c r="N38" s="9">
        <f t="shared" si="31"/>
        <v>1</v>
      </c>
      <c r="O38" s="9">
        <f t="shared" si="32"/>
        <v>1</v>
      </c>
      <c r="P38" s="9">
        <f t="shared" si="33"/>
        <v>0</v>
      </c>
      <c r="Q38" s="9">
        <f t="shared" si="34"/>
        <v>8</v>
      </c>
      <c r="R38" s="9">
        <f t="shared" si="35"/>
        <v>12</v>
      </c>
      <c r="S38" s="9"/>
      <c r="T38" s="11">
        <f t="shared" si="36"/>
        <v>1</v>
      </c>
      <c r="U38" s="11">
        <f t="shared" si="37"/>
        <v>1</v>
      </c>
    </row>
    <row r="39" spans="1:256" x14ac:dyDescent="0.3">
      <c r="A39" s="9" t="str">
        <f t="shared" si="19"/>
        <v>Ruben Martinez</v>
      </c>
      <c r="B39" s="9">
        <f t="shared" si="19"/>
        <v>3</v>
      </c>
      <c r="C39" s="9">
        <f t="shared" si="20"/>
        <v>7</v>
      </c>
      <c r="D39" s="9">
        <f t="shared" si="21"/>
        <v>6</v>
      </c>
      <c r="E39" s="9">
        <f t="shared" si="22"/>
        <v>3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2</v>
      </c>
      <c r="K39" s="9">
        <f t="shared" si="28"/>
        <v>2</v>
      </c>
      <c r="L39" s="9">
        <f t="shared" si="29"/>
        <v>2</v>
      </c>
      <c r="M39" s="9">
        <f t="shared" si="30"/>
        <v>0</v>
      </c>
      <c r="N39" s="9">
        <f t="shared" si="31"/>
        <v>0</v>
      </c>
      <c r="O39" s="9">
        <f t="shared" si="32"/>
        <v>1</v>
      </c>
      <c r="P39" s="9">
        <f t="shared" si="33"/>
        <v>0</v>
      </c>
      <c r="Q39" s="9">
        <f t="shared" si="34"/>
        <v>3</v>
      </c>
      <c r="R39" s="9">
        <f t="shared" si="35"/>
        <v>10</v>
      </c>
      <c r="S39" s="9"/>
      <c r="T39" s="11">
        <f t="shared" si="36"/>
        <v>0.42857142857142855</v>
      </c>
      <c r="U39" s="11">
        <f t="shared" si="37"/>
        <v>0.42857142857142855</v>
      </c>
    </row>
    <row r="40" spans="1:256" x14ac:dyDescent="0.3">
      <c r="A40" s="9" t="str">
        <f t="shared" si="19"/>
        <v>Ruben Hernandez</v>
      </c>
      <c r="B40" s="9">
        <f t="shared" si="19"/>
        <v>4</v>
      </c>
      <c r="C40" s="9">
        <f t="shared" si="20"/>
        <v>7</v>
      </c>
      <c r="D40" s="9">
        <f t="shared" si="21"/>
        <v>5</v>
      </c>
      <c r="E40" s="9">
        <f t="shared" si="22"/>
        <v>1</v>
      </c>
      <c r="F40" s="9">
        <f t="shared" si="23"/>
        <v>1</v>
      </c>
      <c r="G40" s="9">
        <f t="shared" si="24"/>
        <v>0</v>
      </c>
      <c r="H40" s="9">
        <f t="shared" si="25"/>
        <v>0</v>
      </c>
      <c r="I40" s="9">
        <f t="shared" si="26"/>
        <v>1</v>
      </c>
      <c r="J40" s="9">
        <f t="shared" si="27"/>
        <v>1</v>
      </c>
      <c r="K40" s="9">
        <f t="shared" si="28"/>
        <v>1</v>
      </c>
      <c r="L40" s="9">
        <f t="shared" si="29"/>
        <v>2</v>
      </c>
      <c r="M40" s="9">
        <f t="shared" si="30"/>
        <v>2</v>
      </c>
      <c r="N40" s="9">
        <f t="shared" si="31"/>
        <v>0</v>
      </c>
      <c r="O40" s="9">
        <f t="shared" si="32"/>
        <v>0</v>
      </c>
      <c r="P40" s="9">
        <f t="shared" si="33"/>
        <v>0</v>
      </c>
      <c r="Q40" s="9">
        <f t="shared" si="34"/>
        <v>2</v>
      </c>
      <c r="R40" s="9">
        <f t="shared" si="35"/>
        <v>10</v>
      </c>
      <c r="S40" s="9"/>
      <c r="T40" s="11">
        <f t="shared" si="36"/>
        <v>0.14285714285714285</v>
      </c>
      <c r="U40" s="11">
        <f t="shared" si="37"/>
        <v>0.2857142857142857</v>
      </c>
    </row>
    <row r="41" spans="1:256" x14ac:dyDescent="0.3">
      <c r="A41" s="9" t="str">
        <f t="shared" si="19"/>
        <v>Ruben Lopez</v>
      </c>
      <c r="B41" s="9">
        <f t="shared" si="19"/>
        <v>5</v>
      </c>
      <c r="C41" s="9">
        <f t="shared" si="20"/>
        <v>6</v>
      </c>
      <c r="D41" s="9">
        <f t="shared" si="21"/>
        <v>1</v>
      </c>
      <c r="E41" s="9">
        <f t="shared" si="22"/>
        <v>4</v>
      </c>
      <c r="F41" s="9">
        <f t="shared" si="23"/>
        <v>1</v>
      </c>
      <c r="G41" s="9">
        <f t="shared" si="24"/>
        <v>0</v>
      </c>
      <c r="H41" s="9">
        <f t="shared" si="25"/>
        <v>1</v>
      </c>
      <c r="I41" s="9">
        <f t="shared" si="26"/>
        <v>6</v>
      </c>
      <c r="J41" s="9">
        <f t="shared" si="27"/>
        <v>3</v>
      </c>
      <c r="K41" s="9">
        <f t="shared" si="28"/>
        <v>3</v>
      </c>
      <c r="L41" s="9">
        <f t="shared" si="29"/>
        <v>1</v>
      </c>
      <c r="M41" s="9">
        <f t="shared" si="30"/>
        <v>1</v>
      </c>
      <c r="N41" s="9">
        <f t="shared" si="31"/>
        <v>0</v>
      </c>
      <c r="O41" s="9">
        <f t="shared" si="32"/>
        <v>1</v>
      </c>
      <c r="P41" s="9">
        <f t="shared" si="33"/>
        <v>0</v>
      </c>
      <c r="Q41" s="9">
        <f t="shared" si="34"/>
        <v>8</v>
      </c>
      <c r="R41" s="9">
        <f t="shared" si="35"/>
        <v>11</v>
      </c>
      <c r="S41" s="9"/>
      <c r="T41" s="11">
        <f t="shared" si="36"/>
        <v>0.66666666666666663</v>
      </c>
      <c r="U41" s="11">
        <f t="shared" si="37"/>
        <v>1.3333333333333333</v>
      </c>
    </row>
    <row r="42" spans="1:256" x14ac:dyDescent="0.3">
      <c r="A42" s="9" t="str">
        <f t="shared" si="19"/>
        <v>Ruben Gonzalez</v>
      </c>
      <c r="B42" s="9">
        <f t="shared" si="19"/>
        <v>6</v>
      </c>
      <c r="C42" s="9">
        <f t="shared" si="20"/>
        <v>5</v>
      </c>
      <c r="D42" s="9">
        <f t="shared" si="21"/>
        <v>3</v>
      </c>
      <c r="E42" s="9">
        <f t="shared" si="22"/>
        <v>1</v>
      </c>
      <c r="F42" s="9">
        <f t="shared" si="23"/>
        <v>0</v>
      </c>
      <c r="G42" s="9">
        <f t="shared" si="24"/>
        <v>0</v>
      </c>
      <c r="H42" s="9">
        <f t="shared" si="25"/>
        <v>0</v>
      </c>
      <c r="I42" s="9">
        <f t="shared" si="26"/>
        <v>2</v>
      </c>
      <c r="J42" s="9">
        <f t="shared" si="27"/>
        <v>2</v>
      </c>
      <c r="K42" s="9">
        <f t="shared" si="28"/>
        <v>1</v>
      </c>
      <c r="L42" s="9">
        <f t="shared" si="29"/>
        <v>0</v>
      </c>
      <c r="M42" s="9">
        <f t="shared" si="30"/>
        <v>2</v>
      </c>
      <c r="N42" s="9">
        <f t="shared" si="31"/>
        <v>1</v>
      </c>
      <c r="O42" s="9">
        <f t="shared" si="32"/>
        <v>0</v>
      </c>
      <c r="P42" s="9">
        <f t="shared" si="33"/>
        <v>0</v>
      </c>
      <c r="Q42" s="9">
        <f t="shared" si="34"/>
        <v>1</v>
      </c>
      <c r="R42" s="9">
        <f t="shared" si="35"/>
        <v>9</v>
      </c>
      <c r="S42" s="9"/>
      <c r="T42" s="11">
        <f t="shared" si="36"/>
        <v>0.2</v>
      </c>
      <c r="U42" s="11">
        <f t="shared" si="37"/>
        <v>0.2</v>
      </c>
    </row>
    <row r="43" spans="1:256" x14ac:dyDescent="0.3">
      <c r="A43" s="9" t="str">
        <f t="shared" si="19"/>
        <v>Ruben Perez</v>
      </c>
      <c r="B43" s="9">
        <f t="shared" si="19"/>
        <v>7</v>
      </c>
      <c r="C43" s="9">
        <f t="shared" si="20"/>
        <v>7</v>
      </c>
      <c r="D43" s="9">
        <f t="shared" si="21"/>
        <v>2</v>
      </c>
      <c r="E43" s="9">
        <f t="shared" si="22"/>
        <v>3</v>
      </c>
      <c r="F43" s="9">
        <f t="shared" si="23"/>
        <v>0</v>
      </c>
      <c r="G43" s="9">
        <f t="shared" si="24"/>
        <v>0</v>
      </c>
      <c r="H43" s="9">
        <f t="shared" si="25"/>
        <v>1</v>
      </c>
      <c r="I43" s="9">
        <f t="shared" si="26"/>
        <v>4</v>
      </c>
      <c r="J43" s="9">
        <f t="shared" si="27"/>
        <v>3</v>
      </c>
      <c r="K43" s="9">
        <f t="shared" si="28"/>
        <v>0</v>
      </c>
      <c r="L43" s="9">
        <f t="shared" si="29"/>
        <v>2</v>
      </c>
      <c r="M43" s="9">
        <f t="shared" si="30"/>
        <v>2</v>
      </c>
      <c r="N43" s="9">
        <f t="shared" si="31"/>
        <v>2</v>
      </c>
      <c r="O43" s="9">
        <f t="shared" si="32"/>
        <v>1</v>
      </c>
      <c r="P43" s="9">
        <f t="shared" si="33"/>
        <v>0</v>
      </c>
      <c r="Q43" s="9">
        <f t="shared" si="34"/>
        <v>6</v>
      </c>
      <c r="R43" s="9">
        <f t="shared" si="35"/>
        <v>12</v>
      </c>
      <c r="S43" s="9"/>
      <c r="T43" s="11">
        <f t="shared" si="36"/>
        <v>0.42857142857142855</v>
      </c>
      <c r="U43" s="11">
        <f t="shared" si="37"/>
        <v>0.8571428571428571</v>
      </c>
    </row>
    <row r="44" spans="1:256" x14ac:dyDescent="0.3">
      <c r="A44" s="9" t="str">
        <f t="shared" si="19"/>
        <v>Ruben Sanchez</v>
      </c>
      <c r="B44" s="9">
        <f t="shared" si="19"/>
        <v>8</v>
      </c>
      <c r="C44" s="9">
        <f t="shared" si="20"/>
        <v>9</v>
      </c>
      <c r="D44" s="9">
        <f t="shared" si="21"/>
        <v>9</v>
      </c>
      <c r="E44" s="9">
        <f t="shared" si="22"/>
        <v>3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2</v>
      </c>
      <c r="J44" s="9">
        <f t="shared" si="27"/>
        <v>1</v>
      </c>
      <c r="K44" s="9">
        <f t="shared" si="28"/>
        <v>1</v>
      </c>
      <c r="L44" s="9">
        <f t="shared" si="29"/>
        <v>0</v>
      </c>
      <c r="M44" s="9">
        <f t="shared" si="30"/>
        <v>0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3</v>
      </c>
      <c r="R44" s="9">
        <f t="shared" si="35"/>
        <v>12</v>
      </c>
      <c r="S44" s="9"/>
      <c r="T44" s="11">
        <f t="shared" si="36"/>
        <v>0.33333333333333331</v>
      </c>
      <c r="U44" s="11">
        <f t="shared" si="37"/>
        <v>0.33333333333333331</v>
      </c>
    </row>
    <row r="45" spans="1:256" x14ac:dyDescent="0.3">
      <c r="A45" s="9" t="str">
        <f t="shared" si="19"/>
        <v>Ruben Ramirez</v>
      </c>
      <c r="B45" s="9">
        <f t="shared" si="19"/>
        <v>9</v>
      </c>
      <c r="C45" s="9">
        <f t="shared" si="20"/>
        <v>8</v>
      </c>
      <c r="D45" s="9">
        <f t="shared" si="21"/>
        <v>4</v>
      </c>
      <c r="E45" s="9">
        <f t="shared" si="22"/>
        <v>2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3</v>
      </c>
      <c r="J45" s="9">
        <f t="shared" si="27"/>
        <v>1</v>
      </c>
      <c r="K45" s="9">
        <f t="shared" si="28"/>
        <v>1</v>
      </c>
      <c r="L45" s="9">
        <f t="shared" si="29"/>
        <v>2</v>
      </c>
      <c r="M45" s="9">
        <f t="shared" si="30"/>
        <v>2</v>
      </c>
      <c r="N45" s="9">
        <f t="shared" si="31"/>
        <v>2</v>
      </c>
      <c r="O45" s="9">
        <f t="shared" si="32"/>
        <v>1</v>
      </c>
      <c r="P45" s="9">
        <f t="shared" si="33"/>
        <v>0</v>
      </c>
      <c r="Q45" s="9">
        <f t="shared" si="34"/>
        <v>5</v>
      </c>
      <c r="R45" s="9">
        <f t="shared" si="35"/>
        <v>14</v>
      </c>
      <c r="S45" s="9"/>
      <c r="T45" s="11">
        <f t="shared" si="36"/>
        <v>0.25</v>
      </c>
      <c r="U45" s="11">
        <f t="shared" si="37"/>
        <v>0.625</v>
      </c>
    </row>
    <row r="46" spans="1:256" x14ac:dyDescent="0.3">
      <c r="A46" s="9" t="str">
        <f t="shared" si="19"/>
        <v>Ruben Torres</v>
      </c>
      <c r="B46" s="9">
        <f t="shared" si="19"/>
        <v>10</v>
      </c>
      <c r="C46" s="9">
        <f t="shared" si="20"/>
        <v>9</v>
      </c>
      <c r="D46" s="9">
        <f t="shared" si="21"/>
        <v>2</v>
      </c>
      <c r="E46" s="9">
        <f t="shared" si="22"/>
        <v>5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6</v>
      </c>
      <c r="J46" s="9">
        <f t="shared" si="27"/>
        <v>3</v>
      </c>
      <c r="K46" s="9">
        <f t="shared" si="28"/>
        <v>3</v>
      </c>
      <c r="L46" s="9">
        <f t="shared" si="29"/>
        <v>1</v>
      </c>
      <c r="M46" s="9">
        <f t="shared" si="30"/>
        <v>1</v>
      </c>
      <c r="N46" s="9">
        <f t="shared" si="31"/>
        <v>0</v>
      </c>
      <c r="O46" s="9">
        <f t="shared" si="32"/>
        <v>1</v>
      </c>
      <c r="P46" s="9">
        <f t="shared" si="33"/>
        <v>0</v>
      </c>
      <c r="Q46" s="9">
        <f t="shared" si="34"/>
        <v>5</v>
      </c>
      <c r="R46" s="9">
        <f t="shared" si="35"/>
        <v>14</v>
      </c>
      <c r="S46" s="9"/>
      <c r="T46" s="11">
        <f t="shared" si="36"/>
        <v>0.55555555555555558</v>
      </c>
      <c r="U46" s="11">
        <f t="shared" si="37"/>
        <v>0.55555555555555558</v>
      </c>
    </row>
    <row r="47" spans="1:256" x14ac:dyDescent="0.3">
      <c r="A47" s="9" t="str">
        <f t="shared" si="19"/>
        <v>Ruben Flores</v>
      </c>
      <c r="B47" s="9">
        <f t="shared" si="19"/>
        <v>11</v>
      </c>
      <c r="C47" s="9">
        <f t="shared" si="20"/>
        <v>8</v>
      </c>
      <c r="D47" s="9">
        <f t="shared" si="21"/>
        <v>6</v>
      </c>
      <c r="E47" s="9">
        <f t="shared" si="22"/>
        <v>3</v>
      </c>
      <c r="F47" s="9">
        <f t="shared" si="23"/>
        <v>1</v>
      </c>
      <c r="G47" s="9">
        <f t="shared" si="24"/>
        <v>0</v>
      </c>
      <c r="H47" s="9">
        <f t="shared" si="25"/>
        <v>0</v>
      </c>
      <c r="I47" s="9">
        <f t="shared" si="26"/>
        <v>1</v>
      </c>
      <c r="J47" s="9">
        <f t="shared" si="27"/>
        <v>2</v>
      </c>
      <c r="K47" s="9">
        <f t="shared" si="28"/>
        <v>1</v>
      </c>
      <c r="L47" s="9">
        <f t="shared" si="29"/>
        <v>2</v>
      </c>
      <c r="M47" s="9">
        <f t="shared" si="30"/>
        <v>2</v>
      </c>
      <c r="N47" s="9">
        <f t="shared" si="31"/>
        <v>1</v>
      </c>
      <c r="O47" s="9">
        <f t="shared" si="32"/>
        <v>2</v>
      </c>
      <c r="P47" s="9">
        <f t="shared" si="33"/>
        <v>0</v>
      </c>
      <c r="Q47" s="9">
        <f t="shared" si="34"/>
        <v>4</v>
      </c>
      <c r="R47" s="9">
        <f t="shared" si="35"/>
        <v>14</v>
      </c>
      <c r="S47" s="9"/>
      <c r="T47" s="11">
        <f t="shared" si="36"/>
        <v>0.375</v>
      </c>
      <c r="U47" s="11">
        <f t="shared" si="37"/>
        <v>0.5</v>
      </c>
    </row>
    <row r="48" spans="1:256" x14ac:dyDescent="0.3">
      <c r="A48" s="9" t="str">
        <f t="shared" si="19"/>
        <v>Ruben Rivera</v>
      </c>
      <c r="B48" s="9">
        <f t="shared" si="19"/>
        <v>12</v>
      </c>
      <c r="C48" s="9">
        <f t="shared" si="20"/>
        <v>7</v>
      </c>
      <c r="D48" s="9">
        <f t="shared" si="21"/>
        <v>3</v>
      </c>
      <c r="E48" s="9">
        <f t="shared" si="22"/>
        <v>1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1</v>
      </c>
      <c r="J48" s="9">
        <f t="shared" si="27"/>
        <v>4</v>
      </c>
      <c r="K48" s="9">
        <f t="shared" si="28"/>
        <v>2</v>
      </c>
      <c r="L48" s="9">
        <f t="shared" si="29"/>
        <v>2</v>
      </c>
      <c r="M48" s="9">
        <f t="shared" si="30"/>
        <v>1</v>
      </c>
      <c r="N48" s="9">
        <f t="shared" si="31"/>
        <v>0</v>
      </c>
      <c r="O48" s="9">
        <f t="shared" si="32"/>
        <v>1</v>
      </c>
      <c r="P48" s="9">
        <f t="shared" si="33"/>
        <v>0</v>
      </c>
      <c r="Q48" s="9">
        <f t="shared" si="34"/>
        <v>1</v>
      </c>
      <c r="R48" s="9">
        <f t="shared" si="35"/>
        <v>11</v>
      </c>
      <c r="S48" s="9"/>
      <c r="T48" s="11">
        <f t="shared" si="36"/>
        <v>0.14285714285714285</v>
      </c>
      <c r="U48" s="11">
        <f t="shared" si="37"/>
        <v>0.14285714285714285</v>
      </c>
    </row>
    <row r="49" spans="1:21" x14ac:dyDescent="0.3">
      <c r="A49" s="9" t="str">
        <f t="shared" si="19"/>
        <v>Ruben Gomez</v>
      </c>
      <c r="B49" s="9">
        <f t="shared" si="19"/>
        <v>13</v>
      </c>
      <c r="C49" s="9">
        <f t="shared" si="20"/>
        <v>7</v>
      </c>
      <c r="D49" s="9">
        <f t="shared" si="21"/>
        <v>3</v>
      </c>
      <c r="E49" s="9">
        <f t="shared" si="22"/>
        <v>3</v>
      </c>
      <c r="F49" s="9">
        <f t="shared" si="23"/>
        <v>1</v>
      </c>
      <c r="G49" s="9">
        <f t="shared" si="24"/>
        <v>0</v>
      </c>
      <c r="H49" s="9">
        <f t="shared" si="25"/>
        <v>0</v>
      </c>
      <c r="I49" s="9">
        <f t="shared" si="26"/>
        <v>0</v>
      </c>
      <c r="J49" s="9">
        <f t="shared" si="27"/>
        <v>2</v>
      </c>
      <c r="K49" s="9">
        <f t="shared" si="28"/>
        <v>1</v>
      </c>
      <c r="L49" s="9">
        <f t="shared" si="29"/>
        <v>1</v>
      </c>
      <c r="M49" s="9">
        <f t="shared" si="30"/>
        <v>0</v>
      </c>
      <c r="N49" s="9">
        <f t="shared" si="31"/>
        <v>2</v>
      </c>
      <c r="O49" s="9">
        <f t="shared" si="32"/>
        <v>1</v>
      </c>
      <c r="P49" s="9">
        <f t="shared" si="33"/>
        <v>0</v>
      </c>
      <c r="Q49" s="9">
        <f t="shared" si="34"/>
        <v>4</v>
      </c>
      <c r="R49" s="9">
        <f t="shared" si="35"/>
        <v>11</v>
      </c>
      <c r="S49" s="9"/>
      <c r="T49" s="11">
        <f t="shared" si="36"/>
        <v>0.42857142857142855</v>
      </c>
      <c r="U49" s="11">
        <f t="shared" si="37"/>
        <v>0.5714285714285714</v>
      </c>
    </row>
    <row r="50" spans="1:21" x14ac:dyDescent="0.3">
      <c r="A50" s="9" t="str">
        <f t="shared" si="19"/>
        <v>Ruben Diaz</v>
      </c>
      <c r="B50" s="9">
        <f t="shared" si="19"/>
        <v>14</v>
      </c>
      <c r="C50" s="9">
        <f t="shared" si="20"/>
        <v>6</v>
      </c>
      <c r="D50" s="9">
        <f t="shared" si="21"/>
        <v>4</v>
      </c>
      <c r="E50" s="9">
        <f t="shared" si="22"/>
        <v>1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2</v>
      </c>
      <c r="J50" s="9">
        <f t="shared" si="27"/>
        <v>1</v>
      </c>
      <c r="K50" s="9">
        <f t="shared" si="28"/>
        <v>3</v>
      </c>
      <c r="L50" s="9">
        <f t="shared" si="29"/>
        <v>1</v>
      </c>
      <c r="M50" s="9">
        <f t="shared" si="30"/>
        <v>0</v>
      </c>
      <c r="N50" s="9">
        <f t="shared" si="31"/>
        <v>0</v>
      </c>
      <c r="O50" s="9">
        <f t="shared" si="32"/>
        <v>2</v>
      </c>
      <c r="P50" s="9">
        <f t="shared" si="33"/>
        <v>0</v>
      </c>
      <c r="Q50" s="9">
        <f t="shared" si="34"/>
        <v>1</v>
      </c>
      <c r="R50" s="9">
        <f t="shared" si="35"/>
        <v>11</v>
      </c>
      <c r="S50" s="9"/>
      <c r="T50" s="11">
        <f t="shared" si="36"/>
        <v>0.16666666666666666</v>
      </c>
      <c r="U50" s="11">
        <f t="shared" si="37"/>
        <v>0.16666666666666666</v>
      </c>
    </row>
    <row r="51" spans="1:21" x14ac:dyDescent="0.3">
      <c r="A51" s="9" t="str">
        <f t="shared" si="19"/>
        <v>Ruben Reyes</v>
      </c>
      <c r="B51" s="9">
        <f t="shared" si="19"/>
        <v>15</v>
      </c>
      <c r="C51" s="9">
        <f t="shared" si="20"/>
        <v>6</v>
      </c>
      <c r="D51" s="9">
        <f t="shared" si="21"/>
        <v>2</v>
      </c>
      <c r="E51" s="9">
        <f t="shared" si="22"/>
        <v>1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0</v>
      </c>
      <c r="J51" s="9">
        <f t="shared" si="27"/>
        <v>2</v>
      </c>
      <c r="K51" s="9">
        <f t="shared" si="28"/>
        <v>2</v>
      </c>
      <c r="L51" s="9">
        <f t="shared" si="29"/>
        <v>1</v>
      </c>
      <c r="M51" s="9">
        <f t="shared" si="30"/>
        <v>0</v>
      </c>
      <c r="N51" s="9">
        <f t="shared" si="31"/>
        <v>0</v>
      </c>
      <c r="O51" s="9">
        <f t="shared" si="32"/>
        <v>0</v>
      </c>
      <c r="P51" s="9">
        <f t="shared" si="33"/>
        <v>0</v>
      </c>
      <c r="Q51" s="9">
        <f t="shared" si="34"/>
        <v>1</v>
      </c>
      <c r="R51" s="9">
        <f t="shared" si="35"/>
        <v>8</v>
      </c>
      <c r="S51" s="9"/>
      <c r="T51" s="11">
        <f t="shared" si="36"/>
        <v>0.16666666666666666</v>
      </c>
      <c r="U51" s="11">
        <f t="shared" si="37"/>
        <v>0.16666666666666666</v>
      </c>
    </row>
    <row r="52" spans="1:21" x14ac:dyDescent="0.3">
      <c r="A52" s="9" t="str">
        <f t="shared" si="19"/>
        <v>Ruben Morales</v>
      </c>
      <c r="B52" s="9">
        <f t="shared" si="19"/>
        <v>16</v>
      </c>
      <c r="C52" s="9">
        <f t="shared" si="20"/>
        <v>4</v>
      </c>
      <c r="D52" s="9">
        <f t="shared" si="21"/>
        <v>2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2</v>
      </c>
      <c r="J52" s="9">
        <f t="shared" si="27"/>
        <v>4</v>
      </c>
      <c r="K52" s="9">
        <f t="shared" si="28"/>
        <v>3</v>
      </c>
      <c r="L52" s="9">
        <f t="shared" si="29"/>
        <v>2</v>
      </c>
      <c r="M52" s="9">
        <f t="shared" si="30"/>
        <v>1</v>
      </c>
      <c r="N52" s="9">
        <f t="shared" si="31"/>
        <v>1</v>
      </c>
      <c r="O52" s="9">
        <f t="shared" si="32"/>
        <v>1</v>
      </c>
      <c r="P52" s="9">
        <f t="shared" si="33"/>
        <v>0</v>
      </c>
      <c r="Q52" s="9">
        <f t="shared" si="34"/>
        <v>2</v>
      </c>
      <c r="R52" s="9">
        <f t="shared" si="35"/>
        <v>10</v>
      </c>
      <c r="S52" s="9"/>
      <c r="T52" s="11">
        <f t="shared" si="36"/>
        <v>0.5</v>
      </c>
      <c r="U52" s="11">
        <f t="shared" si="37"/>
        <v>0.5</v>
      </c>
    </row>
    <row r="53" spans="1:21" x14ac:dyDescent="0.3">
      <c r="A53" s="9" t="str">
        <f t="shared" si="19"/>
        <v>Ruben Cruz</v>
      </c>
      <c r="B53" s="9">
        <f t="shared" si="19"/>
        <v>17</v>
      </c>
      <c r="C53" s="9">
        <f t="shared" si="20"/>
        <v>5</v>
      </c>
      <c r="D53" s="9">
        <f t="shared" si="21"/>
        <v>5</v>
      </c>
      <c r="E53" s="9">
        <f t="shared" si="22"/>
        <v>3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0</v>
      </c>
      <c r="J53" s="9">
        <f t="shared" si="27"/>
        <v>2</v>
      </c>
      <c r="K53" s="9">
        <f t="shared" si="28"/>
        <v>1</v>
      </c>
      <c r="L53" s="9">
        <f t="shared" si="29"/>
        <v>1</v>
      </c>
      <c r="M53" s="9">
        <f t="shared" si="30"/>
        <v>0</v>
      </c>
      <c r="N53" s="9">
        <f t="shared" si="31"/>
        <v>1</v>
      </c>
      <c r="O53" s="9">
        <f t="shared" si="32"/>
        <v>1</v>
      </c>
      <c r="P53" s="9">
        <f t="shared" si="33"/>
        <v>0</v>
      </c>
      <c r="Q53" s="9">
        <f t="shared" si="34"/>
        <v>3</v>
      </c>
      <c r="R53" s="9">
        <f t="shared" si="35"/>
        <v>8</v>
      </c>
      <c r="S53" s="9"/>
      <c r="T53" s="11">
        <f t="shared" si="36"/>
        <v>0.6</v>
      </c>
      <c r="U53" s="11">
        <f t="shared" si="37"/>
        <v>0.6</v>
      </c>
    </row>
    <row r="54" spans="1:21" x14ac:dyDescent="0.3">
      <c r="A54" s="9" t="str">
        <f t="shared" si="19"/>
        <v>Ruben Ortiz</v>
      </c>
      <c r="B54" s="9">
        <f t="shared" si="19"/>
        <v>18</v>
      </c>
      <c r="C54" s="9">
        <f t="shared" si="20"/>
        <v>7</v>
      </c>
      <c r="D54" s="9">
        <f t="shared" si="21"/>
        <v>2</v>
      </c>
      <c r="E54" s="9">
        <f t="shared" si="22"/>
        <v>3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1</v>
      </c>
      <c r="J54" s="9">
        <f t="shared" si="27"/>
        <v>2</v>
      </c>
      <c r="K54" s="9">
        <f t="shared" si="28"/>
        <v>2</v>
      </c>
      <c r="L54" s="9">
        <f t="shared" si="29"/>
        <v>1</v>
      </c>
      <c r="M54" s="9">
        <f t="shared" si="30"/>
        <v>2</v>
      </c>
      <c r="N54" s="9">
        <f t="shared" si="31"/>
        <v>1</v>
      </c>
      <c r="O54" s="9">
        <f t="shared" si="32"/>
        <v>1</v>
      </c>
      <c r="P54" s="9">
        <f t="shared" si="33"/>
        <v>0</v>
      </c>
      <c r="Q54" s="9">
        <f t="shared" si="34"/>
        <v>3</v>
      </c>
      <c r="R54" s="9">
        <f t="shared" si="35"/>
        <v>13</v>
      </c>
      <c r="S54" s="9"/>
      <c r="T54" s="11">
        <f t="shared" si="36"/>
        <v>0.42857142857142855</v>
      </c>
      <c r="U54" s="11">
        <f t="shared" si="37"/>
        <v>0.42857142857142855</v>
      </c>
    </row>
    <row r="55" spans="1:21" x14ac:dyDescent="0.3">
      <c r="A55" s="9" t="str">
        <f t="shared" si="19"/>
        <v>Ruben Gutierrez</v>
      </c>
      <c r="B55" s="9">
        <f t="shared" si="19"/>
        <v>19</v>
      </c>
      <c r="C55" s="9">
        <f t="shared" si="20"/>
        <v>8</v>
      </c>
      <c r="D55" s="9">
        <f t="shared" si="21"/>
        <v>5</v>
      </c>
      <c r="E55" s="9">
        <f t="shared" si="22"/>
        <v>2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2</v>
      </c>
      <c r="K55" s="9">
        <f t="shared" si="28"/>
        <v>2</v>
      </c>
      <c r="L55" s="9">
        <f t="shared" si="29"/>
        <v>0</v>
      </c>
      <c r="M55" s="9">
        <f t="shared" si="30"/>
        <v>0</v>
      </c>
      <c r="N55" s="9">
        <f t="shared" si="31"/>
        <v>2</v>
      </c>
      <c r="O55" s="9">
        <f t="shared" si="32"/>
        <v>2</v>
      </c>
      <c r="P55" s="9">
        <f t="shared" si="33"/>
        <v>0</v>
      </c>
      <c r="Q55" s="9">
        <f t="shared" si="34"/>
        <v>2</v>
      </c>
      <c r="R55" s="9">
        <f t="shared" si="35"/>
        <v>14</v>
      </c>
      <c r="S55" s="9"/>
      <c r="T55" s="11">
        <f t="shared" si="36"/>
        <v>0.25</v>
      </c>
      <c r="U55" s="11">
        <f t="shared" si="37"/>
        <v>0.25</v>
      </c>
    </row>
    <row r="56" spans="1:21" x14ac:dyDescent="0.3">
      <c r="A56" s="9" t="str">
        <f t="shared" si="19"/>
        <v>Ruben Castillo</v>
      </c>
      <c r="B56" s="9">
        <f t="shared" si="19"/>
        <v>20</v>
      </c>
      <c r="C56" s="9">
        <f t="shared" si="20"/>
        <v>5</v>
      </c>
      <c r="D56" s="9">
        <f t="shared" si="21"/>
        <v>2</v>
      </c>
      <c r="E56" s="9">
        <f t="shared" si="22"/>
        <v>1</v>
      </c>
      <c r="F56" s="9">
        <f t="shared" si="23"/>
        <v>1</v>
      </c>
      <c r="G56" s="9">
        <f t="shared" si="24"/>
        <v>0</v>
      </c>
      <c r="H56" s="9">
        <f t="shared" si="25"/>
        <v>0</v>
      </c>
      <c r="I56" s="9">
        <f t="shared" si="26"/>
        <v>1</v>
      </c>
      <c r="J56" s="9">
        <f t="shared" si="27"/>
        <v>2</v>
      </c>
      <c r="K56" s="9">
        <f t="shared" si="28"/>
        <v>4</v>
      </c>
      <c r="L56" s="9">
        <f t="shared" si="29"/>
        <v>0</v>
      </c>
      <c r="M56" s="9">
        <f t="shared" si="30"/>
        <v>1</v>
      </c>
      <c r="N56" s="9">
        <f t="shared" si="31"/>
        <v>0</v>
      </c>
      <c r="O56" s="9">
        <f t="shared" si="32"/>
        <v>1</v>
      </c>
      <c r="P56" s="9">
        <f t="shared" si="33"/>
        <v>0</v>
      </c>
      <c r="Q56" s="9">
        <f t="shared" si="34"/>
        <v>2</v>
      </c>
      <c r="R56" s="9">
        <f t="shared" si="35"/>
        <v>11</v>
      </c>
      <c r="S56" s="9"/>
      <c r="T56" s="11">
        <f t="shared" si="36"/>
        <v>0.2</v>
      </c>
      <c r="U56" s="11">
        <f t="shared" si="37"/>
        <v>0.4</v>
      </c>
    </row>
    <row r="57" spans="1:21" x14ac:dyDescent="0.3">
      <c r="A57" s="9" t="str">
        <f t="shared" si="19"/>
        <v>Cesar Garcia</v>
      </c>
      <c r="B57" s="9">
        <f t="shared" si="19"/>
        <v>21</v>
      </c>
      <c r="C57" s="9">
        <f t="shared" si="20"/>
        <v>9</v>
      </c>
      <c r="D57" s="9">
        <f t="shared" si="21"/>
        <v>4</v>
      </c>
      <c r="E57" s="9">
        <f t="shared" si="22"/>
        <v>5</v>
      </c>
      <c r="F57" s="9">
        <f t="shared" si="23"/>
        <v>0</v>
      </c>
      <c r="G57" s="9">
        <f t="shared" si="24"/>
        <v>1</v>
      </c>
      <c r="H57" s="9">
        <f t="shared" si="25"/>
        <v>0</v>
      </c>
      <c r="I57" s="9">
        <f t="shared" si="26"/>
        <v>1</v>
      </c>
      <c r="J57" s="9">
        <f t="shared" si="27"/>
        <v>4</v>
      </c>
      <c r="K57" s="9">
        <f t="shared" si="28"/>
        <v>2</v>
      </c>
      <c r="L57" s="9">
        <f t="shared" si="29"/>
        <v>2</v>
      </c>
      <c r="M57" s="9">
        <f t="shared" si="30"/>
        <v>1</v>
      </c>
      <c r="N57" s="9">
        <f t="shared" si="31"/>
        <v>2</v>
      </c>
      <c r="O57" s="9">
        <f t="shared" si="32"/>
        <v>1</v>
      </c>
      <c r="P57" s="9">
        <f t="shared" si="33"/>
        <v>0</v>
      </c>
      <c r="Q57" s="9">
        <f t="shared" si="34"/>
        <v>7</v>
      </c>
      <c r="R57" s="9">
        <f t="shared" si="35"/>
        <v>15</v>
      </c>
      <c r="S57" s="9"/>
      <c r="T57" s="11">
        <f t="shared" si="36"/>
        <v>0.55555555555555558</v>
      </c>
      <c r="U57" s="11">
        <f t="shared" si="37"/>
        <v>0.77777777777777779</v>
      </c>
    </row>
    <row r="58" spans="1:21" x14ac:dyDescent="0.3">
      <c r="A58" s="9" t="str">
        <f t="shared" si="19"/>
        <v>Cesar Rodriguez</v>
      </c>
      <c r="B58" s="9">
        <f t="shared" si="19"/>
        <v>22</v>
      </c>
      <c r="C58" s="9">
        <f t="shared" si="20"/>
        <v>7</v>
      </c>
      <c r="D58" s="9">
        <f t="shared" si="21"/>
        <v>2</v>
      </c>
      <c r="E58" s="9">
        <f t="shared" si="22"/>
        <v>1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2</v>
      </c>
      <c r="J58" s="9">
        <f t="shared" si="27"/>
        <v>1</v>
      </c>
      <c r="K58" s="9">
        <f t="shared" si="28"/>
        <v>0</v>
      </c>
      <c r="L58" s="9">
        <f t="shared" si="29"/>
        <v>1</v>
      </c>
      <c r="M58" s="9">
        <f t="shared" si="30"/>
        <v>1</v>
      </c>
      <c r="N58" s="9">
        <f t="shared" si="31"/>
        <v>1</v>
      </c>
      <c r="O58" s="9">
        <f t="shared" si="32"/>
        <v>0</v>
      </c>
      <c r="P58" s="9">
        <f t="shared" si="33"/>
        <v>0</v>
      </c>
      <c r="Q58" s="9">
        <f t="shared" si="34"/>
        <v>1</v>
      </c>
      <c r="R58" s="9">
        <f t="shared" si="35"/>
        <v>9</v>
      </c>
      <c r="S58" s="9"/>
      <c r="T58" s="11">
        <f t="shared" si="36"/>
        <v>0.14285714285714285</v>
      </c>
      <c r="U58" s="11">
        <f t="shared" si="37"/>
        <v>0.14285714285714285</v>
      </c>
    </row>
    <row r="59" spans="1:21" x14ac:dyDescent="0.3">
      <c r="A59" s="9" t="str">
        <f t="shared" si="19"/>
        <v>Cesar Martinez</v>
      </c>
      <c r="B59" s="9">
        <f t="shared" si="19"/>
        <v>23</v>
      </c>
      <c r="C59" s="9">
        <f t="shared" si="20"/>
        <v>6</v>
      </c>
      <c r="D59" s="9">
        <f t="shared" si="21"/>
        <v>1</v>
      </c>
      <c r="E59" s="9">
        <f t="shared" si="22"/>
        <v>2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4</v>
      </c>
      <c r="J59" s="9">
        <f t="shared" si="27"/>
        <v>2</v>
      </c>
      <c r="K59" s="9">
        <f t="shared" si="28"/>
        <v>2</v>
      </c>
      <c r="L59" s="9">
        <f t="shared" si="29"/>
        <v>1</v>
      </c>
      <c r="M59" s="9">
        <f t="shared" si="30"/>
        <v>0</v>
      </c>
      <c r="N59" s="9">
        <f t="shared" si="31"/>
        <v>0</v>
      </c>
      <c r="O59" s="9">
        <f t="shared" si="32"/>
        <v>2</v>
      </c>
      <c r="P59" s="9">
        <f t="shared" si="33"/>
        <v>0</v>
      </c>
      <c r="Q59" s="9">
        <f t="shared" si="34"/>
        <v>2</v>
      </c>
      <c r="R59" s="9">
        <f t="shared" si="35"/>
        <v>10</v>
      </c>
      <c r="S59" s="9"/>
      <c r="T59" s="11">
        <f t="shared" si="36"/>
        <v>0.33333333333333331</v>
      </c>
      <c r="U59" s="11">
        <f t="shared" si="37"/>
        <v>0.33333333333333331</v>
      </c>
    </row>
    <row r="60" spans="1:21" x14ac:dyDescent="0.3">
      <c r="A60" s="9" t="str">
        <f t="shared" si="19"/>
        <v>Cesar Hernandez</v>
      </c>
      <c r="B60" s="9">
        <f t="shared" si="19"/>
        <v>24</v>
      </c>
      <c r="C60" s="9">
        <f t="shared" si="20"/>
        <v>7</v>
      </c>
      <c r="D60" s="9">
        <f t="shared" si="21"/>
        <v>4</v>
      </c>
      <c r="E60" s="9">
        <f t="shared" si="22"/>
        <v>0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1</v>
      </c>
      <c r="J60" s="9">
        <f t="shared" si="27"/>
        <v>4</v>
      </c>
      <c r="K60" s="9">
        <f t="shared" si="28"/>
        <v>3</v>
      </c>
      <c r="L60" s="9">
        <f t="shared" si="29"/>
        <v>0</v>
      </c>
      <c r="M60" s="9">
        <f t="shared" si="30"/>
        <v>2</v>
      </c>
      <c r="N60" s="9">
        <f t="shared" si="31"/>
        <v>1</v>
      </c>
      <c r="O60" s="9">
        <f t="shared" si="32"/>
        <v>1</v>
      </c>
      <c r="P60" s="9">
        <f t="shared" si="33"/>
        <v>0</v>
      </c>
      <c r="Q60" s="9">
        <f t="shared" si="34"/>
        <v>0</v>
      </c>
      <c r="R60" s="9">
        <f t="shared" si="35"/>
        <v>14</v>
      </c>
      <c r="S60" s="9"/>
      <c r="T60" s="11">
        <f t="shared" si="36"/>
        <v>0</v>
      </c>
      <c r="U60" s="11">
        <f t="shared" si="37"/>
        <v>0</v>
      </c>
    </row>
    <row r="61" spans="1:21" x14ac:dyDescent="0.3">
      <c r="A61" s="9" t="str">
        <f t="shared" si="19"/>
        <v>Cesar Lopez</v>
      </c>
      <c r="B61" s="9">
        <f t="shared" si="19"/>
        <v>25</v>
      </c>
      <c r="C61" s="9">
        <f t="shared" si="20"/>
        <v>8</v>
      </c>
      <c r="D61" s="9">
        <f t="shared" si="21"/>
        <v>0</v>
      </c>
      <c r="E61" s="9">
        <f t="shared" si="22"/>
        <v>4</v>
      </c>
      <c r="F61" s="9">
        <f t="shared" si="23"/>
        <v>0</v>
      </c>
      <c r="G61" s="9">
        <f t="shared" si="24"/>
        <v>0</v>
      </c>
      <c r="H61" s="9">
        <f t="shared" si="25"/>
        <v>1</v>
      </c>
      <c r="I61" s="9">
        <f t="shared" si="26"/>
        <v>1</v>
      </c>
      <c r="J61" s="9">
        <f t="shared" si="27"/>
        <v>1</v>
      </c>
      <c r="K61" s="9">
        <f t="shared" si="28"/>
        <v>3</v>
      </c>
      <c r="L61" s="9">
        <f t="shared" si="29"/>
        <v>1</v>
      </c>
      <c r="M61" s="9">
        <f t="shared" si="30"/>
        <v>1</v>
      </c>
      <c r="N61" s="9">
        <f t="shared" si="31"/>
        <v>0</v>
      </c>
      <c r="O61" s="9">
        <f t="shared" si="32"/>
        <v>2</v>
      </c>
      <c r="P61" s="9">
        <f t="shared" si="33"/>
        <v>0</v>
      </c>
      <c r="Q61" s="9">
        <f t="shared" si="34"/>
        <v>7</v>
      </c>
      <c r="R61" s="9">
        <f t="shared" si="35"/>
        <v>14</v>
      </c>
      <c r="S61" s="9"/>
      <c r="T61" s="11">
        <f t="shared" si="36"/>
        <v>0.5</v>
      </c>
      <c r="U61" s="11">
        <f t="shared" si="37"/>
        <v>0.875</v>
      </c>
    </row>
    <row r="62" spans="1:21" x14ac:dyDescent="0.3">
      <c r="A62" s="10" t="s">
        <v>48</v>
      </c>
      <c r="B62" s="10"/>
      <c r="C62" s="10">
        <f t="shared" ref="C62:R62" si="38">SUM(C37:C61)</f>
        <v>171</v>
      </c>
      <c r="D62" s="10">
        <f t="shared" si="38"/>
        <v>80</v>
      </c>
      <c r="E62" s="10">
        <f t="shared" si="38"/>
        <v>64</v>
      </c>
      <c r="F62" s="10">
        <f t="shared" si="38"/>
        <v>5</v>
      </c>
      <c r="G62" s="10">
        <f t="shared" si="38"/>
        <v>1</v>
      </c>
      <c r="H62" s="10">
        <f t="shared" si="38"/>
        <v>5</v>
      </c>
      <c r="I62" s="10">
        <f t="shared" si="38"/>
        <v>50</v>
      </c>
      <c r="J62" s="10">
        <f t="shared" si="38"/>
        <v>54</v>
      </c>
      <c r="K62" s="10">
        <f t="shared" si="38"/>
        <v>46</v>
      </c>
      <c r="L62" s="10">
        <f t="shared" si="38"/>
        <v>27</v>
      </c>
      <c r="M62" s="10">
        <f t="shared" si="38"/>
        <v>23</v>
      </c>
      <c r="N62" s="10">
        <f t="shared" si="38"/>
        <v>20</v>
      </c>
      <c r="O62" s="10">
        <f t="shared" si="38"/>
        <v>26</v>
      </c>
      <c r="P62" s="10">
        <f t="shared" si="38"/>
        <v>0</v>
      </c>
      <c r="Q62" s="10">
        <f t="shared" si="38"/>
        <v>86</v>
      </c>
      <c r="R62" s="10">
        <f t="shared" si="38"/>
        <v>286</v>
      </c>
      <c r="S62" s="10"/>
      <c r="T62" s="12">
        <f t="shared" si="36"/>
        <v>0.3742690058479532</v>
      </c>
      <c r="U62" s="12">
        <f t="shared" si="37"/>
        <v>0.50292397660818711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Ruben Garcia</v>
      </c>
      <c r="B66" s="9">
        <f t="shared" si="39"/>
        <v>1</v>
      </c>
      <c r="C66" s="19">
        <v>1</v>
      </c>
      <c r="D66" s="19" t="s">
        <v>62</v>
      </c>
      <c r="E66" s="19">
        <v>1</v>
      </c>
      <c r="F66" s="19">
        <v>0</v>
      </c>
      <c r="G66" s="19">
        <v>2</v>
      </c>
      <c r="H66" s="19">
        <v>4</v>
      </c>
      <c r="I66" s="19">
        <v>1</v>
      </c>
      <c r="J66" s="19" t="s">
        <v>62</v>
      </c>
      <c r="K66" s="19">
        <v>1.1000000000000001</v>
      </c>
      <c r="L66" s="19">
        <v>4</v>
      </c>
      <c r="M66" s="19">
        <v>2</v>
      </c>
      <c r="N66" s="19">
        <v>1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2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2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7.0000000000000009</v>
      </c>
      <c r="CT66" s="9">
        <f t="shared" ref="CT66:CT90" si="44">INT(CS66/3)+MOD(CS66,3)/10</f>
        <v>2.1</v>
      </c>
      <c r="CU66" s="9">
        <f t="shared" ref="CU66:CU90" si="45">F66+L66+R66+X66+AD66+AJ66+AP66+AV66+BB66+BH66+BN66+BT66+BZ66+CF66+CL66</f>
        <v>4</v>
      </c>
      <c r="CV66" s="9">
        <f t="shared" ref="CV66:CV90" si="46">G66+M66+S66+Y66+AE66+AK66+AQ66+AW66+BC66+BI66+BO66+BU66+CA66+CG66+CM66</f>
        <v>4</v>
      </c>
      <c r="CW66" s="9">
        <f t="shared" ref="CW66:CW90" si="47">H66+N66+T66+Z66+AF66+AL66+AR66+AX66+BD66+BJ66+BP66+BV66+CB66+CH66+CN66</f>
        <v>5</v>
      </c>
      <c r="CX66" s="14">
        <f t="shared" ref="CX66:CX90" si="48">IFERROR(CU66*27/CS66,0)</f>
        <v>15.428571428571427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Ruben Rodriguez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0</v>
      </c>
      <c r="CQ67" s="9">
        <f t="shared" si="41"/>
        <v>0</v>
      </c>
      <c r="CR67" s="9">
        <f t="shared" si="42"/>
        <v>0</v>
      </c>
      <c r="CS67" s="9">
        <f t="shared" si="43"/>
        <v>0</v>
      </c>
      <c r="CT67" s="9">
        <f t="shared" si="44"/>
        <v>0</v>
      </c>
      <c r="CU67" s="9">
        <f t="shared" si="45"/>
        <v>0</v>
      </c>
      <c r="CV67" s="9">
        <f t="shared" si="46"/>
        <v>0</v>
      </c>
      <c r="CW67" s="9">
        <f t="shared" si="47"/>
        <v>0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Ruben Martinez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1</v>
      </c>
      <c r="L68" s="19">
        <v>3</v>
      </c>
      <c r="M68" s="19">
        <v>1</v>
      </c>
      <c r="N68" s="19">
        <v>2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3</v>
      </c>
      <c r="CT68" s="9">
        <f t="shared" si="44"/>
        <v>1</v>
      </c>
      <c r="CU68" s="9">
        <f t="shared" si="45"/>
        <v>3</v>
      </c>
      <c r="CV68" s="9">
        <f t="shared" si="46"/>
        <v>1</v>
      </c>
      <c r="CW68" s="9">
        <f t="shared" si="47"/>
        <v>2</v>
      </c>
      <c r="CX68" s="14">
        <f t="shared" si="48"/>
        <v>27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Ruben Hernandez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1</v>
      </c>
      <c r="J69" s="19" t="s">
        <v>62</v>
      </c>
      <c r="K69" s="19">
        <v>3</v>
      </c>
      <c r="L69" s="19">
        <v>3</v>
      </c>
      <c r="M69" s="19">
        <v>4</v>
      </c>
      <c r="N69" s="19">
        <v>0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9</v>
      </c>
      <c r="CT69" s="9">
        <f t="shared" si="44"/>
        <v>3</v>
      </c>
      <c r="CU69" s="9">
        <f t="shared" si="45"/>
        <v>3</v>
      </c>
      <c r="CV69" s="9">
        <f t="shared" si="46"/>
        <v>4</v>
      </c>
      <c r="CW69" s="9">
        <f t="shared" si="47"/>
        <v>0</v>
      </c>
      <c r="CX69" s="14">
        <f t="shared" si="48"/>
        <v>9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Ruben Lopez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62</v>
      </c>
      <c r="K70" s="19">
        <v>2.1</v>
      </c>
      <c r="L70" s="19">
        <v>2</v>
      </c>
      <c r="M70" s="19">
        <v>2</v>
      </c>
      <c r="N70" s="19">
        <v>0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7.0000000000000009</v>
      </c>
      <c r="CT70" s="9">
        <f t="shared" si="44"/>
        <v>2.1</v>
      </c>
      <c r="CU70" s="9">
        <f t="shared" si="45"/>
        <v>2</v>
      </c>
      <c r="CV70" s="9">
        <f t="shared" si="46"/>
        <v>2</v>
      </c>
      <c r="CW70" s="9">
        <f t="shared" si="47"/>
        <v>0</v>
      </c>
      <c r="CX70" s="14">
        <f t="shared" si="48"/>
        <v>7.7142857142857135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Ruben Gonzalez</v>
      </c>
      <c r="B71" s="9">
        <f t="shared" si="39"/>
        <v>6</v>
      </c>
      <c r="C71" s="19">
        <v>1</v>
      </c>
      <c r="D71" s="19" t="s">
        <v>62</v>
      </c>
      <c r="E71" s="19">
        <v>1.1000000000000001</v>
      </c>
      <c r="F71" s="19">
        <v>3</v>
      </c>
      <c r="G71" s="19">
        <v>1</v>
      </c>
      <c r="H71" s="19">
        <v>5</v>
      </c>
      <c r="I71" s="19">
        <v>1</v>
      </c>
      <c r="J71" s="19" t="s">
        <v>61</v>
      </c>
      <c r="K71" s="19">
        <v>2</v>
      </c>
      <c r="L71" s="19">
        <v>2</v>
      </c>
      <c r="M71" s="19">
        <v>1</v>
      </c>
      <c r="N71" s="19">
        <v>2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2</v>
      </c>
      <c r="CQ71" s="9">
        <f t="shared" si="41"/>
        <v>1</v>
      </c>
      <c r="CR71" s="9">
        <f t="shared" si="42"/>
        <v>1</v>
      </c>
      <c r="CS71" s="9">
        <f t="shared" si="43"/>
        <v>10</v>
      </c>
      <c r="CT71" s="9">
        <f t="shared" si="44"/>
        <v>3.1</v>
      </c>
      <c r="CU71" s="9">
        <f t="shared" si="45"/>
        <v>5</v>
      </c>
      <c r="CV71" s="9">
        <f t="shared" si="46"/>
        <v>2</v>
      </c>
      <c r="CW71" s="9">
        <f t="shared" si="47"/>
        <v>7</v>
      </c>
      <c r="CX71" s="14">
        <f t="shared" si="48"/>
        <v>13.5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Ruben Perez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1</v>
      </c>
      <c r="J72" s="19" t="s">
        <v>61</v>
      </c>
      <c r="K72" s="19">
        <v>2.1</v>
      </c>
      <c r="L72" s="19">
        <v>4</v>
      </c>
      <c r="M72" s="19">
        <v>2</v>
      </c>
      <c r="N72" s="19">
        <v>0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0</v>
      </c>
      <c r="CR72" s="9">
        <f t="shared" si="42"/>
        <v>1</v>
      </c>
      <c r="CS72" s="9">
        <f t="shared" si="43"/>
        <v>7.0000000000000009</v>
      </c>
      <c r="CT72" s="9">
        <f t="shared" si="44"/>
        <v>2.1</v>
      </c>
      <c r="CU72" s="9">
        <f t="shared" si="45"/>
        <v>4</v>
      </c>
      <c r="CV72" s="9">
        <f t="shared" si="46"/>
        <v>2</v>
      </c>
      <c r="CW72" s="9">
        <f t="shared" si="47"/>
        <v>0</v>
      </c>
      <c r="CX72" s="14">
        <f t="shared" si="48"/>
        <v>15.428571428571427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Ruben Sanchez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1</v>
      </c>
      <c r="J73" s="19" t="s">
        <v>62</v>
      </c>
      <c r="K73" s="19">
        <v>2.2000000000000002</v>
      </c>
      <c r="L73" s="19">
        <v>2</v>
      </c>
      <c r="M73" s="19">
        <v>5</v>
      </c>
      <c r="N73" s="19">
        <v>0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8.0000000000000018</v>
      </c>
      <c r="CT73" s="9">
        <f t="shared" si="44"/>
        <v>2.2000000000000002</v>
      </c>
      <c r="CU73" s="9">
        <f t="shared" si="45"/>
        <v>2</v>
      </c>
      <c r="CV73" s="9">
        <f t="shared" si="46"/>
        <v>5</v>
      </c>
      <c r="CW73" s="9">
        <f t="shared" si="47"/>
        <v>0</v>
      </c>
      <c r="CX73" s="14">
        <f t="shared" si="48"/>
        <v>6.7499999999999982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Ruben Ramirez</v>
      </c>
      <c r="B74" s="9">
        <f t="shared" si="39"/>
        <v>9</v>
      </c>
      <c r="C74" s="19">
        <v>1</v>
      </c>
      <c r="D74" s="19" t="s">
        <v>62</v>
      </c>
      <c r="E74" s="19">
        <v>2</v>
      </c>
      <c r="F74" s="19">
        <v>1</v>
      </c>
      <c r="G74" s="19">
        <v>2</v>
      </c>
      <c r="H74" s="19">
        <v>5</v>
      </c>
      <c r="I74" s="19">
        <v>1</v>
      </c>
      <c r="J74" s="19" t="s">
        <v>61</v>
      </c>
      <c r="K74" s="19">
        <v>1.1000000000000001</v>
      </c>
      <c r="L74" s="19">
        <v>4</v>
      </c>
      <c r="M74" s="19">
        <v>1</v>
      </c>
      <c r="N74" s="19">
        <v>4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2</v>
      </c>
      <c r="CQ74" s="9">
        <f t="shared" si="41"/>
        <v>1</v>
      </c>
      <c r="CR74" s="9">
        <f t="shared" si="42"/>
        <v>1</v>
      </c>
      <c r="CS74" s="9">
        <f t="shared" si="43"/>
        <v>10</v>
      </c>
      <c r="CT74" s="9">
        <f t="shared" si="44"/>
        <v>3.1</v>
      </c>
      <c r="CU74" s="9">
        <f t="shared" si="45"/>
        <v>5</v>
      </c>
      <c r="CV74" s="9">
        <f t="shared" si="46"/>
        <v>3</v>
      </c>
      <c r="CW74" s="9">
        <f t="shared" si="47"/>
        <v>9</v>
      </c>
      <c r="CX74" s="14">
        <f t="shared" si="48"/>
        <v>13.5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Ruben Torres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1</v>
      </c>
      <c r="J75" s="19" t="s">
        <v>61</v>
      </c>
      <c r="K75" s="19">
        <v>2.1</v>
      </c>
      <c r="L75" s="19">
        <v>4</v>
      </c>
      <c r="M75" s="19">
        <v>2</v>
      </c>
      <c r="N75" s="19">
        <v>0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0</v>
      </c>
      <c r="CR75" s="9">
        <f t="shared" si="42"/>
        <v>1</v>
      </c>
      <c r="CS75" s="9">
        <f t="shared" si="43"/>
        <v>7.0000000000000009</v>
      </c>
      <c r="CT75" s="9">
        <f t="shared" si="44"/>
        <v>2.1</v>
      </c>
      <c r="CU75" s="9">
        <f t="shared" si="45"/>
        <v>4</v>
      </c>
      <c r="CV75" s="9">
        <f t="shared" si="46"/>
        <v>2</v>
      </c>
      <c r="CW75" s="9">
        <f t="shared" si="47"/>
        <v>0</v>
      </c>
      <c r="CX75" s="14">
        <f t="shared" si="48"/>
        <v>15.428571428571427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Ruben Flores</v>
      </c>
      <c r="B76" s="9">
        <f t="shared" si="39"/>
        <v>11</v>
      </c>
      <c r="C76" s="19">
        <v>1</v>
      </c>
      <c r="D76" s="19" t="s">
        <v>61</v>
      </c>
      <c r="E76" s="19">
        <v>1.2</v>
      </c>
      <c r="F76" s="19">
        <v>2</v>
      </c>
      <c r="G76" s="19">
        <v>2</v>
      </c>
      <c r="H76" s="19">
        <v>0</v>
      </c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5</v>
      </c>
      <c r="CT76" s="9">
        <f t="shared" si="44"/>
        <v>1.2</v>
      </c>
      <c r="CU76" s="9">
        <f t="shared" si="45"/>
        <v>2</v>
      </c>
      <c r="CV76" s="9">
        <f t="shared" si="46"/>
        <v>2</v>
      </c>
      <c r="CW76" s="9">
        <f t="shared" si="47"/>
        <v>0</v>
      </c>
      <c r="CX76" s="14">
        <f t="shared" si="48"/>
        <v>10.8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Ruben Rivera</v>
      </c>
      <c r="B77" s="9">
        <f t="shared" si="39"/>
        <v>12</v>
      </c>
      <c r="C77" s="19">
        <v>1</v>
      </c>
      <c r="D77" s="19" t="s">
        <v>61</v>
      </c>
      <c r="E77" s="19">
        <v>1</v>
      </c>
      <c r="F77" s="19">
        <v>1</v>
      </c>
      <c r="G77" s="19">
        <v>3</v>
      </c>
      <c r="H77" s="19">
        <v>4</v>
      </c>
      <c r="I77" s="19">
        <v>1</v>
      </c>
      <c r="J77" s="19" t="s">
        <v>61</v>
      </c>
      <c r="K77" s="19">
        <v>3</v>
      </c>
      <c r="L77" s="19">
        <v>1</v>
      </c>
      <c r="M77" s="19">
        <v>4</v>
      </c>
      <c r="N77" s="19">
        <v>0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2</v>
      </c>
      <c r="CQ77" s="9">
        <f t="shared" si="41"/>
        <v>0</v>
      </c>
      <c r="CR77" s="9">
        <f t="shared" si="42"/>
        <v>2</v>
      </c>
      <c r="CS77" s="9">
        <f t="shared" si="43"/>
        <v>12</v>
      </c>
      <c r="CT77" s="9">
        <f t="shared" si="44"/>
        <v>4</v>
      </c>
      <c r="CU77" s="9">
        <f t="shared" si="45"/>
        <v>2</v>
      </c>
      <c r="CV77" s="9">
        <f t="shared" si="46"/>
        <v>7</v>
      </c>
      <c r="CW77" s="9">
        <f t="shared" si="47"/>
        <v>4</v>
      </c>
      <c r="CX77" s="14">
        <f t="shared" si="48"/>
        <v>4.5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Ruben Gomez</v>
      </c>
      <c r="B78" s="9">
        <f t="shared" si="39"/>
        <v>13</v>
      </c>
      <c r="C78" s="19">
        <v>1</v>
      </c>
      <c r="D78" s="19" t="s">
        <v>61</v>
      </c>
      <c r="E78" s="19">
        <v>1.1000000000000001</v>
      </c>
      <c r="F78" s="19">
        <v>1</v>
      </c>
      <c r="G78" s="19">
        <v>2</v>
      </c>
      <c r="H78" s="19">
        <v>1</v>
      </c>
      <c r="I78" s="19">
        <v>1</v>
      </c>
      <c r="J78" s="19" t="s">
        <v>62</v>
      </c>
      <c r="K78" s="19">
        <v>2.2000000000000002</v>
      </c>
      <c r="L78" s="19">
        <v>1</v>
      </c>
      <c r="M78" s="19">
        <v>2</v>
      </c>
      <c r="N78" s="19">
        <v>1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2</v>
      </c>
      <c r="CQ78" s="9">
        <f t="shared" si="41"/>
        <v>1</v>
      </c>
      <c r="CR78" s="9">
        <f t="shared" si="42"/>
        <v>1</v>
      </c>
      <c r="CS78" s="9">
        <f t="shared" si="43"/>
        <v>12.000000000000004</v>
      </c>
      <c r="CT78" s="9">
        <f t="shared" si="44"/>
        <v>4</v>
      </c>
      <c r="CU78" s="9">
        <f t="shared" si="45"/>
        <v>2</v>
      </c>
      <c r="CV78" s="9">
        <f t="shared" si="46"/>
        <v>4</v>
      </c>
      <c r="CW78" s="9">
        <f t="shared" si="47"/>
        <v>2</v>
      </c>
      <c r="CX78" s="14">
        <f t="shared" si="48"/>
        <v>4.4999999999999982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Ruben Diaz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0</v>
      </c>
      <c r="CQ79" s="9">
        <f t="shared" si="41"/>
        <v>0</v>
      </c>
      <c r="CR79" s="9">
        <f t="shared" si="42"/>
        <v>0</v>
      </c>
      <c r="CS79" s="9">
        <f t="shared" si="43"/>
        <v>0</v>
      </c>
      <c r="CT79" s="9">
        <f t="shared" si="44"/>
        <v>0</v>
      </c>
      <c r="CU79" s="9">
        <f t="shared" si="45"/>
        <v>0</v>
      </c>
      <c r="CV79" s="9">
        <f t="shared" si="46"/>
        <v>0</v>
      </c>
      <c r="CW79" s="9">
        <f t="shared" si="47"/>
        <v>0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Ruben Reyes</v>
      </c>
      <c r="B80" s="9">
        <f t="shared" si="39"/>
        <v>15</v>
      </c>
      <c r="C80" s="19">
        <v>1</v>
      </c>
      <c r="D80" s="19" t="s">
        <v>61</v>
      </c>
      <c r="E80" s="19">
        <v>2</v>
      </c>
      <c r="F80" s="19">
        <v>0</v>
      </c>
      <c r="G80" s="19">
        <v>4</v>
      </c>
      <c r="H80" s="19">
        <v>4</v>
      </c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6</v>
      </c>
      <c r="CT80" s="9">
        <f t="shared" si="44"/>
        <v>2</v>
      </c>
      <c r="CU80" s="9">
        <f t="shared" si="45"/>
        <v>0</v>
      </c>
      <c r="CV80" s="9">
        <f t="shared" si="46"/>
        <v>4</v>
      </c>
      <c r="CW80" s="9">
        <f t="shared" si="47"/>
        <v>4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Ruben Morales</v>
      </c>
      <c r="B81" s="9">
        <f t="shared" si="39"/>
        <v>16</v>
      </c>
      <c r="C81" s="19">
        <v>1</v>
      </c>
      <c r="D81" s="19" t="s">
        <v>62</v>
      </c>
      <c r="E81" s="19">
        <v>1.1000000000000001</v>
      </c>
      <c r="F81" s="19">
        <v>1</v>
      </c>
      <c r="G81" s="19">
        <v>2</v>
      </c>
      <c r="H81" s="19">
        <v>1</v>
      </c>
      <c r="I81" s="19">
        <v>1</v>
      </c>
      <c r="J81" s="19" t="s">
        <v>61</v>
      </c>
      <c r="K81" s="19">
        <v>3</v>
      </c>
      <c r="L81" s="19">
        <v>0</v>
      </c>
      <c r="M81" s="19">
        <v>6</v>
      </c>
      <c r="N81" s="19">
        <v>5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1</v>
      </c>
      <c r="CR81" s="9">
        <f t="shared" si="42"/>
        <v>1</v>
      </c>
      <c r="CS81" s="9">
        <f t="shared" si="43"/>
        <v>13</v>
      </c>
      <c r="CT81" s="9">
        <f t="shared" si="44"/>
        <v>4.0999999999999996</v>
      </c>
      <c r="CU81" s="9">
        <f t="shared" si="45"/>
        <v>1</v>
      </c>
      <c r="CV81" s="9">
        <f t="shared" si="46"/>
        <v>8</v>
      </c>
      <c r="CW81" s="9">
        <f t="shared" si="47"/>
        <v>6</v>
      </c>
      <c r="CX81" s="14">
        <f t="shared" si="48"/>
        <v>2.0769230769230771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Ruben Cruz</v>
      </c>
      <c r="B82" s="9">
        <f t="shared" si="39"/>
        <v>17</v>
      </c>
      <c r="C82" s="19">
        <v>1</v>
      </c>
      <c r="D82" s="19" t="s">
        <v>62</v>
      </c>
      <c r="E82" s="19">
        <v>3</v>
      </c>
      <c r="F82" s="19">
        <v>2</v>
      </c>
      <c r="G82" s="19">
        <v>4</v>
      </c>
      <c r="H82" s="19">
        <v>3</v>
      </c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1</v>
      </c>
      <c r="CR82" s="9">
        <f t="shared" si="42"/>
        <v>0</v>
      </c>
      <c r="CS82" s="9">
        <f t="shared" si="43"/>
        <v>9</v>
      </c>
      <c r="CT82" s="9">
        <f t="shared" si="44"/>
        <v>3</v>
      </c>
      <c r="CU82" s="9">
        <f t="shared" si="45"/>
        <v>2</v>
      </c>
      <c r="CV82" s="9">
        <f t="shared" si="46"/>
        <v>4</v>
      </c>
      <c r="CW82" s="9">
        <f t="shared" si="47"/>
        <v>3</v>
      </c>
      <c r="CX82" s="14">
        <f t="shared" si="48"/>
        <v>6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Ruben Ortiz</v>
      </c>
      <c r="B83" s="9">
        <f t="shared" si="39"/>
        <v>18</v>
      </c>
      <c r="C83" s="19">
        <v>1</v>
      </c>
      <c r="D83" s="19" t="s">
        <v>61</v>
      </c>
      <c r="E83" s="19">
        <v>3</v>
      </c>
      <c r="F83" s="19">
        <v>2</v>
      </c>
      <c r="G83" s="19">
        <v>5</v>
      </c>
      <c r="H83" s="19">
        <v>3</v>
      </c>
      <c r="I83" s="19">
        <v>0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1</v>
      </c>
      <c r="CQ83" s="9">
        <f t="shared" si="41"/>
        <v>0</v>
      </c>
      <c r="CR83" s="9">
        <f t="shared" si="42"/>
        <v>1</v>
      </c>
      <c r="CS83" s="9">
        <f t="shared" si="43"/>
        <v>9</v>
      </c>
      <c r="CT83" s="9">
        <f t="shared" si="44"/>
        <v>3</v>
      </c>
      <c r="CU83" s="9">
        <f t="shared" si="45"/>
        <v>2</v>
      </c>
      <c r="CV83" s="9">
        <f t="shared" si="46"/>
        <v>5</v>
      </c>
      <c r="CW83" s="9">
        <f t="shared" si="47"/>
        <v>3</v>
      </c>
      <c r="CX83" s="14">
        <f t="shared" si="48"/>
        <v>6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Ruben Gutierrez</v>
      </c>
      <c r="B84" s="9">
        <f t="shared" si="39"/>
        <v>19</v>
      </c>
      <c r="C84" s="19">
        <v>1</v>
      </c>
      <c r="D84" s="19" t="s">
        <v>62</v>
      </c>
      <c r="E84" s="19">
        <v>2.2000000000000002</v>
      </c>
      <c r="F84" s="19">
        <v>3</v>
      </c>
      <c r="G84" s="19">
        <v>2</v>
      </c>
      <c r="H84" s="19">
        <v>1</v>
      </c>
      <c r="I84" s="19">
        <v>1</v>
      </c>
      <c r="J84" s="19" t="s">
        <v>62</v>
      </c>
      <c r="K84" s="19">
        <v>1.1000000000000001</v>
      </c>
      <c r="L84" s="19">
        <v>4</v>
      </c>
      <c r="M84" s="19">
        <v>4</v>
      </c>
      <c r="N84" s="19">
        <v>2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2</v>
      </c>
      <c r="CQ84" s="9">
        <f t="shared" si="41"/>
        <v>2</v>
      </c>
      <c r="CR84" s="9">
        <f t="shared" si="42"/>
        <v>0</v>
      </c>
      <c r="CS84" s="9">
        <f t="shared" si="43"/>
        <v>12.000000000000004</v>
      </c>
      <c r="CT84" s="9">
        <f t="shared" si="44"/>
        <v>4</v>
      </c>
      <c r="CU84" s="9">
        <f t="shared" si="45"/>
        <v>7</v>
      </c>
      <c r="CV84" s="9">
        <f t="shared" si="46"/>
        <v>6</v>
      </c>
      <c r="CW84" s="9">
        <f t="shared" si="47"/>
        <v>3</v>
      </c>
      <c r="CX84" s="14">
        <f t="shared" si="48"/>
        <v>15.749999999999995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Ruben Castillo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62</v>
      </c>
      <c r="K85" s="19">
        <v>2.2000000000000002</v>
      </c>
      <c r="L85" s="19">
        <v>3</v>
      </c>
      <c r="M85" s="19">
        <v>3</v>
      </c>
      <c r="N85" s="19">
        <v>2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8.0000000000000018</v>
      </c>
      <c r="CT85" s="9">
        <f t="shared" si="44"/>
        <v>2.2000000000000002</v>
      </c>
      <c r="CU85" s="9">
        <f t="shared" si="45"/>
        <v>3</v>
      </c>
      <c r="CV85" s="9">
        <f t="shared" si="46"/>
        <v>3</v>
      </c>
      <c r="CW85" s="9">
        <f t="shared" si="47"/>
        <v>2</v>
      </c>
      <c r="CX85" s="14">
        <f t="shared" si="48"/>
        <v>10.124999999999998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Cesar Garcia</v>
      </c>
      <c r="B86" s="9">
        <f t="shared" si="39"/>
        <v>21</v>
      </c>
      <c r="C86" s="19">
        <v>1</v>
      </c>
      <c r="D86" s="19" t="s">
        <v>62</v>
      </c>
      <c r="E86" s="19">
        <v>2.2000000000000002</v>
      </c>
      <c r="F86" s="19">
        <v>1</v>
      </c>
      <c r="G86" s="19">
        <v>1</v>
      </c>
      <c r="H86" s="19">
        <v>2</v>
      </c>
      <c r="I86" s="19">
        <v>1</v>
      </c>
      <c r="J86" s="19" t="s">
        <v>62</v>
      </c>
      <c r="K86" s="19">
        <v>1.2</v>
      </c>
      <c r="L86" s="19">
        <v>3</v>
      </c>
      <c r="M86" s="19">
        <v>5</v>
      </c>
      <c r="N86" s="19">
        <v>4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2</v>
      </c>
      <c r="CR86" s="9">
        <f t="shared" si="42"/>
        <v>0</v>
      </c>
      <c r="CS86" s="9">
        <f t="shared" si="43"/>
        <v>13.000000000000002</v>
      </c>
      <c r="CT86" s="9">
        <f t="shared" si="44"/>
        <v>4.1000000000000005</v>
      </c>
      <c r="CU86" s="9">
        <f t="shared" si="45"/>
        <v>4</v>
      </c>
      <c r="CV86" s="9">
        <f t="shared" si="46"/>
        <v>6</v>
      </c>
      <c r="CW86" s="9">
        <f t="shared" si="47"/>
        <v>6</v>
      </c>
      <c r="CX86" s="14">
        <f t="shared" si="48"/>
        <v>8.3076923076923066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Cesar Rodriguez</v>
      </c>
      <c r="B87" s="9">
        <f t="shared" si="39"/>
        <v>22</v>
      </c>
      <c r="C87" s="19">
        <v>1</v>
      </c>
      <c r="D87" s="19" t="s">
        <v>61</v>
      </c>
      <c r="E87" s="19">
        <v>2.2000000000000002</v>
      </c>
      <c r="F87" s="19">
        <v>3</v>
      </c>
      <c r="G87" s="19">
        <v>2</v>
      </c>
      <c r="H87" s="19">
        <v>2</v>
      </c>
      <c r="I87" s="19">
        <v>1</v>
      </c>
      <c r="J87" s="19" t="s">
        <v>62</v>
      </c>
      <c r="K87" s="19">
        <v>2</v>
      </c>
      <c r="L87" s="19">
        <v>4</v>
      </c>
      <c r="M87" s="19">
        <v>5</v>
      </c>
      <c r="N87" s="19">
        <v>2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2</v>
      </c>
      <c r="CQ87" s="9">
        <f t="shared" si="41"/>
        <v>1</v>
      </c>
      <c r="CR87" s="9">
        <f t="shared" si="42"/>
        <v>1</v>
      </c>
      <c r="CS87" s="9">
        <f t="shared" si="43"/>
        <v>14.000000000000002</v>
      </c>
      <c r="CT87" s="9">
        <f t="shared" si="44"/>
        <v>4.2</v>
      </c>
      <c r="CU87" s="9">
        <f t="shared" si="45"/>
        <v>7</v>
      </c>
      <c r="CV87" s="9">
        <f t="shared" si="46"/>
        <v>7</v>
      </c>
      <c r="CW87" s="9">
        <f t="shared" si="47"/>
        <v>4</v>
      </c>
      <c r="CX87" s="14">
        <f t="shared" si="48"/>
        <v>13.499999999999998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Cesar Martinez</v>
      </c>
      <c r="B88" s="9">
        <f t="shared" si="39"/>
        <v>23</v>
      </c>
      <c r="C88" s="19">
        <v>1</v>
      </c>
      <c r="D88" s="19" t="s">
        <v>62</v>
      </c>
      <c r="E88" s="19">
        <v>1</v>
      </c>
      <c r="F88" s="19">
        <v>2</v>
      </c>
      <c r="G88" s="19">
        <v>1</v>
      </c>
      <c r="H88" s="19">
        <v>4</v>
      </c>
      <c r="I88" s="19">
        <v>1</v>
      </c>
      <c r="J88" s="19" t="s">
        <v>61</v>
      </c>
      <c r="K88" s="19">
        <v>2</v>
      </c>
      <c r="L88" s="19">
        <v>3</v>
      </c>
      <c r="M88" s="19">
        <v>4</v>
      </c>
      <c r="N88" s="19">
        <v>3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2</v>
      </c>
      <c r="CQ88" s="9">
        <f t="shared" si="41"/>
        <v>1</v>
      </c>
      <c r="CR88" s="9">
        <f t="shared" si="42"/>
        <v>1</v>
      </c>
      <c r="CS88" s="9">
        <f t="shared" si="43"/>
        <v>9</v>
      </c>
      <c r="CT88" s="9">
        <f t="shared" si="44"/>
        <v>3</v>
      </c>
      <c r="CU88" s="9">
        <f t="shared" si="45"/>
        <v>5</v>
      </c>
      <c r="CV88" s="9">
        <f t="shared" si="46"/>
        <v>5</v>
      </c>
      <c r="CW88" s="9">
        <f t="shared" si="47"/>
        <v>7</v>
      </c>
      <c r="CX88" s="14">
        <f t="shared" si="48"/>
        <v>15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Cesar Hernandez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Cesar Lopez</v>
      </c>
      <c r="B90" s="9">
        <f t="shared" si="39"/>
        <v>25</v>
      </c>
      <c r="C90" s="19">
        <v>1</v>
      </c>
      <c r="D90" s="19" t="s">
        <v>61</v>
      </c>
      <c r="E90" s="19">
        <v>2.1</v>
      </c>
      <c r="F90" s="19">
        <v>2</v>
      </c>
      <c r="G90" s="19">
        <v>3</v>
      </c>
      <c r="H90" s="19">
        <v>1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7.0000000000000009</v>
      </c>
      <c r="CT90" s="9">
        <f t="shared" si="44"/>
        <v>2.1</v>
      </c>
      <c r="CU90" s="9">
        <f t="shared" si="45"/>
        <v>2</v>
      </c>
      <c r="CV90" s="9">
        <f t="shared" si="46"/>
        <v>3</v>
      </c>
      <c r="CW90" s="9">
        <f t="shared" si="47"/>
        <v>1</v>
      </c>
      <c r="CX90" s="14">
        <f t="shared" si="48"/>
        <v>7.7142857142857135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32</v>
      </c>
      <c r="CQ91" s="10">
        <f t="shared" si="49"/>
        <v>18</v>
      </c>
      <c r="CR91" s="10">
        <f t="shared" si="49"/>
        <v>14</v>
      </c>
      <c r="CS91" s="10">
        <f t="shared" si="49"/>
        <v>197</v>
      </c>
      <c r="CT91" s="10">
        <f t="shared" si="49"/>
        <v>61.70000000000001</v>
      </c>
      <c r="CU91" s="10">
        <f t="shared" si="49"/>
        <v>71</v>
      </c>
      <c r="CV91" s="10">
        <f t="shared" si="49"/>
        <v>89</v>
      </c>
      <c r="CW91" s="10">
        <f t="shared" si="49"/>
        <v>68</v>
      </c>
      <c r="CX91" s="10">
        <f t="shared" si="49"/>
        <v>228.02390109890109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67</v>
      </c>
      <c r="C96" s="19">
        <v>3</v>
      </c>
      <c r="D96" s="19">
        <v>3</v>
      </c>
    </row>
    <row r="97" spans="1:7" x14ac:dyDescent="0.3">
      <c r="A97" s="9">
        <v>2</v>
      </c>
      <c r="B97" s="19" t="s">
        <v>62</v>
      </c>
      <c r="C97" s="19">
        <v>4</v>
      </c>
      <c r="D97" s="19">
        <v>3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0</v>
      </c>
      <c r="E111" s="10">
        <f>COUNTIF(B96:B110,"E")</f>
        <v>1</v>
      </c>
      <c r="F111" s="10">
        <f>SUM(C96:C110)</f>
        <v>7</v>
      </c>
      <c r="G111" s="10">
        <f>SUM(D96:D110)</f>
        <v>6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485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486</v>
      </c>
      <c r="B8" s="19">
        <v>1</v>
      </c>
      <c r="C8" s="19">
        <v>3</v>
      </c>
      <c r="D8" s="19">
        <v>1</v>
      </c>
      <c r="E8" s="19">
        <v>1</v>
      </c>
      <c r="F8" s="19">
        <v>0</v>
      </c>
      <c r="G8" s="19">
        <v>0</v>
      </c>
      <c r="H8" s="19">
        <v>0</v>
      </c>
      <c r="I8" s="19">
        <v>1</v>
      </c>
      <c r="J8" s="19">
        <v>1</v>
      </c>
      <c r="K8" s="19">
        <v>1</v>
      </c>
      <c r="L8" s="19">
        <v>0</v>
      </c>
      <c r="M8" s="19">
        <v>1</v>
      </c>
      <c r="N8" s="19">
        <v>0</v>
      </c>
      <c r="O8" s="19">
        <v>0</v>
      </c>
      <c r="P8" s="19">
        <v>0</v>
      </c>
      <c r="Q8" s="9">
        <f t="shared" ref="Q8:Q32" si="0">(E8-(F8+G8+H8))+(F8*2)+(G8*3)+(H8*4)</f>
        <v>1</v>
      </c>
      <c r="R8" s="9">
        <f t="shared" ref="R8:R32" si="1">C8+K8+M8+N8+O8+P8</f>
        <v>5</v>
      </c>
      <c r="S8" s="9"/>
      <c r="T8" s="19">
        <v>2</v>
      </c>
      <c r="U8" s="19">
        <v>0</v>
      </c>
      <c r="V8" s="19">
        <v>2</v>
      </c>
      <c r="W8" s="19">
        <v>0</v>
      </c>
      <c r="X8" s="19">
        <v>0</v>
      </c>
      <c r="Y8" s="19">
        <v>0</v>
      </c>
      <c r="Z8" s="19">
        <v>3</v>
      </c>
      <c r="AA8" s="19">
        <v>1</v>
      </c>
      <c r="AB8" s="19">
        <v>2</v>
      </c>
      <c r="AC8" s="19">
        <v>0</v>
      </c>
      <c r="AD8" s="19">
        <v>1</v>
      </c>
      <c r="AE8" s="19">
        <v>0</v>
      </c>
      <c r="AF8" s="19">
        <v>1</v>
      </c>
      <c r="AG8" s="19">
        <v>0</v>
      </c>
      <c r="AH8" s="9">
        <f t="shared" ref="AH8:AH32" si="2">(V8-(W8+X8+Y8))+(W8*2)+(X8*3)+(Y8*4)</f>
        <v>2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487</v>
      </c>
      <c r="B9" s="19">
        <v>2</v>
      </c>
      <c r="C9" s="19">
        <v>2</v>
      </c>
      <c r="D9" s="19">
        <v>0</v>
      </c>
      <c r="E9" s="19">
        <v>1</v>
      </c>
      <c r="F9" s="19">
        <v>1</v>
      </c>
      <c r="G9" s="19">
        <v>0</v>
      </c>
      <c r="H9" s="19">
        <v>0</v>
      </c>
      <c r="I9" s="19">
        <v>2</v>
      </c>
      <c r="J9" s="19">
        <v>1</v>
      </c>
      <c r="K9" s="19">
        <v>2</v>
      </c>
      <c r="L9" s="19">
        <v>0</v>
      </c>
      <c r="M9" s="19">
        <v>0</v>
      </c>
      <c r="N9" s="19">
        <v>0</v>
      </c>
      <c r="O9" s="19">
        <v>1</v>
      </c>
      <c r="P9" s="19">
        <v>0</v>
      </c>
      <c r="Q9" s="9">
        <f t="shared" si="0"/>
        <v>2</v>
      </c>
      <c r="R9" s="9">
        <f t="shared" si="1"/>
        <v>5</v>
      </c>
      <c r="S9" s="9"/>
      <c r="T9" s="19">
        <v>5</v>
      </c>
      <c r="U9" s="19">
        <v>0</v>
      </c>
      <c r="V9" s="19">
        <v>2</v>
      </c>
      <c r="W9" s="19">
        <v>0</v>
      </c>
      <c r="X9" s="19">
        <v>0</v>
      </c>
      <c r="Y9" s="19">
        <v>0</v>
      </c>
      <c r="Z9" s="19">
        <v>2</v>
      </c>
      <c r="AA9" s="19">
        <v>2</v>
      </c>
      <c r="AB9" s="19">
        <v>0</v>
      </c>
      <c r="AC9" s="19">
        <v>0</v>
      </c>
      <c r="AD9" s="19">
        <v>1</v>
      </c>
      <c r="AE9" s="19">
        <v>0</v>
      </c>
      <c r="AF9" s="19">
        <v>1</v>
      </c>
      <c r="AG9" s="19">
        <v>0</v>
      </c>
      <c r="AH9" s="9">
        <f t="shared" si="2"/>
        <v>2</v>
      </c>
      <c r="AI9" s="9">
        <f t="shared" si="3"/>
        <v>7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488</v>
      </c>
      <c r="B10" s="19">
        <v>3</v>
      </c>
      <c r="C10" s="19">
        <v>5</v>
      </c>
      <c r="D10" s="19">
        <v>2</v>
      </c>
      <c r="E10" s="19">
        <v>0</v>
      </c>
      <c r="F10" s="19">
        <v>0</v>
      </c>
      <c r="G10" s="19">
        <v>0</v>
      </c>
      <c r="H10" s="19">
        <v>0</v>
      </c>
      <c r="I10" s="19">
        <v>1</v>
      </c>
      <c r="J10" s="19">
        <v>2</v>
      </c>
      <c r="K10" s="19">
        <v>1</v>
      </c>
      <c r="L10" s="19">
        <v>1</v>
      </c>
      <c r="M10" s="19">
        <v>1</v>
      </c>
      <c r="N10" s="19">
        <v>1</v>
      </c>
      <c r="O10" s="19">
        <v>1</v>
      </c>
      <c r="P10" s="19">
        <v>0</v>
      </c>
      <c r="Q10" s="9">
        <f t="shared" si="0"/>
        <v>0</v>
      </c>
      <c r="R10" s="9">
        <f t="shared" si="1"/>
        <v>9</v>
      </c>
      <c r="S10" s="9"/>
      <c r="T10" s="19">
        <v>4</v>
      </c>
      <c r="U10" s="19">
        <v>1</v>
      </c>
      <c r="V10" s="19">
        <v>3</v>
      </c>
      <c r="W10" s="19">
        <v>1</v>
      </c>
      <c r="X10" s="19">
        <v>0</v>
      </c>
      <c r="Y10" s="19">
        <v>0</v>
      </c>
      <c r="Z10" s="19">
        <v>4</v>
      </c>
      <c r="AA10" s="19">
        <v>0</v>
      </c>
      <c r="AB10" s="19">
        <v>1</v>
      </c>
      <c r="AC10" s="19">
        <v>0</v>
      </c>
      <c r="AD10" s="19">
        <v>1</v>
      </c>
      <c r="AE10" s="19">
        <v>1</v>
      </c>
      <c r="AF10" s="19">
        <v>1</v>
      </c>
      <c r="AG10" s="19">
        <v>0</v>
      </c>
      <c r="AH10" s="9">
        <f t="shared" si="2"/>
        <v>4</v>
      </c>
      <c r="AI10" s="9">
        <f t="shared" si="3"/>
        <v>8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489</v>
      </c>
      <c r="B11" s="19">
        <v>4</v>
      </c>
      <c r="C11" s="19">
        <v>3</v>
      </c>
      <c r="D11" s="19">
        <v>1</v>
      </c>
      <c r="E11" s="19">
        <v>2</v>
      </c>
      <c r="F11" s="19">
        <v>0</v>
      </c>
      <c r="G11" s="19">
        <v>0</v>
      </c>
      <c r="H11" s="19">
        <v>0</v>
      </c>
      <c r="I11" s="19">
        <v>1</v>
      </c>
      <c r="J11" s="19">
        <v>1</v>
      </c>
      <c r="K11" s="19">
        <v>1</v>
      </c>
      <c r="L11" s="19">
        <v>0</v>
      </c>
      <c r="M11" s="19">
        <v>0</v>
      </c>
      <c r="N11" s="19">
        <v>0</v>
      </c>
      <c r="O11" s="19">
        <v>1</v>
      </c>
      <c r="P11" s="19">
        <v>0</v>
      </c>
      <c r="Q11" s="9">
        <f t="shared" si="0"/>
        <v>2</v>
      </c>
      <c r="R11" s="9">
        <f t="shared" si="1"/>
        <v>5</v>
      </c>
      <c r="S11" s="9"/>
      <c r="T11" s="19">
        <v>4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1</v>
      </c>
      <c r="AA11" s="19">
        <v>2</v>
      </c>
      <c r="AB11" s="19">
        <v>1</v>
      </c>
      <c r="AC11" s="19">
        <v>0</v>
      </c>
      <c r="AD11" s="19">
        <v>1</v>
      </c>
      <c r="AE11" s="19">
        <v>0</v>
      </c>
      <c r="AF11" s="19">
        <v>1</v>
      </c>
      <c r="AG11" s="19">
        <v>0</v>
      </c>
      <c r="AH11" s="9">
        <f t="shared" si="2"/>
        <v>0</v>
      </c>
      <c r="AI11" s="9">
        <f t="shared" si="3"/>
        <v>7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490</v>
      </c>
      <c r="B12" s="19">
        <v>5</v>
      </c>
      <c r="C12" s="19">
        <v>2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2</v>
      </c>
      <c r="K12" s="19">
        <v>2</v>
      </c>
      <c r="L12" s="19">
        <v>0</v>
      </c>
      <c r="M12" s="19">
        <v>0</v>
      </c>
      <c r="N12" s="19">
        <v>0</v>
      </c>
      <c r="O12" s="19">
        <v>1</v>
      </c>
      <c r="P12" s="19">
        <v>0</v>
      </c>
      <c r="Q12" s="9">
        <f t="shared" si="0"/>
        <v>0</v>
      </c>
      <c r="R12" s="9">
        <f t="shared" si="1"/>
        <v>5</v>
      </c>
      <c r="S12" s="9"/>
      <c r="T12" s="19">
        <v>5</v>
      </c>
      <c r="U12" s="19">
        <v>0</v>
      </c>
      <c r="V12" s="19">
        <v>1</v>
      </c>
      <c r="W12" s="19">
        <v>0</v>
      </c>
      <c r="X12" s="19">
        <v>0</v>
      </c>
      <c r="Y12" s="19">
        <v>0</v>
      </c>
      <c r="Z12" s="19">
        <v>1</v>
      </c>
      <c r="AA12" s="19">
        <v>0</v>
      </c>
      <c r="AB12" s="19">
        <v>1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9">
        <f t="shared" si="2"/>
        <v>1</v>
      </c>
      <c r="AI12" s="9">
        <f t="shared" si="3"/>
        <v>6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491</v>
      </c>
      <c r="B13" s="19">
        <v>6</v>
      </c>
      <c r="C13" s="19">
        <v>4</v>
      </c>
      <c r="D13" s="19">
        <v>4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1</v>
      </c>
      <c r="L13" s="19">
        <v>1</v>
      </c>
      <c r="M13" s="19">
        <v>1</v>
      </c>
      <c r="N13" s="19">
        <v>0</v>
      </c>
      <c r="O13" s="19">
        <v>0</v>
      </c>
      <c r="P13" s="19">
        <v>0</v>
      </c>
      <c r="Q13" s="9">
        <f t="shared" si="0"/>
        <v>0</v>
      </c>
      <c r="R13" s="9">
        <f t="shared" si="1"/>
        <v>6</v>
      </c>
      <c r="S13" s="9"/>
      <c r="T13" s="19">
        <v>2</v>
      </c>
      <c r="U13" s="19">
        <v>1</v>
      </c>
      <c r="V13" s="19">
        <v>1</v>
      </c>
      <c r="W13" s="19">
        <v>1</v>
      </c>
      <c r="X13" s="19">
        <v>0</v>
      </c>
      <c r="Y13" s="19">
        <v>0</v>
      </c>
      <c r="Z13" s="19">
        <v>1</v>
      </c>
      <c r="AA13" s="19">
        <v>2</v>
      </c>
      <c r="AB13" s="19">
        <v>1</v>
      </c>
      <c r="AC13" s="19">
        <v>1</v>
      </c>
      <c r="AD13" s="19">
        <v>1</v>
      </c>
      <c r="AE13" s="19">
        <v>0</v>
      </c>
      <c r="AF13" s="19">
        <v>0</v>
      </c>
      <c r="AG13" s="19">
        <v>0</v>
      </c>
      <c r="AH13" s="9">
        <f t="shared" si="2"/>
        <v>2</v>
      </c>
      <c r="AI13" s="9">
        <f t="shared" si="3"/>
        <v>4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492</v>
      </c>
      <c r="B14" s="19">
        <v>7</v>
      </c>
      <c r="C14" s="19">
        <v>5</v>
      </c>
      <c r="D14" s="19">
        <v>0</v>
      </c>
      <c r="E14" s="19">
        <v>1</v>
      </c>
      <c r="F14" s="19">
        <v>0</v>
      </c>
      <c r="G14" s="19">
        <v>1</v>
      </c>
      <c r="H14" s="19">
        <v>0</v>
      </c>
      <c r="I14" s="19">
        <v>1</v>
      </c>
      <c r="J14" s="19">
        <v>0</v>
      </c>
      <c r="K14" s="19">
        <v>2</v>
      </c>
      <c r="L14" s="19">
        <v>0</v>
      </c>
      <c r="M14" s="19">
        <v>1</v>
      </c>
      <c r="N14" s="19">
        <v>0</v>
      </c>
      <c r="O14" s="19">
        <v>0</v>
      </c>
      <c r="P14" s="19">
        <v>0</v>
      </c>
      <c r="Q14" s="9">
        <f t="shared" si="0"/>
        <v>3</v>
      </c>
      <c r="R14" s="9">
        <f t="shared" si="1"/>
        <v>8</v>
      </c>
      <c r="S14" s="9"/>
      <c r="T14" s="19">
        <v>5</v>
      </c>
      <c r="U14" s="19">
        <v>4</v>
      </c>
      <c r="V14" s="19">
        <v>5</v>
      </c>
      <c r="W14" s="19">
        <v>0</v>
      </c>
      <c r="X14" s="19">
        <v>0</v>
      </c>
      <c r="Y14" s="19">
        <v>0</v>
      </c>
      <c r="Z14" s="19">
        <v>6</v>
      </c>
      <c r="AA14" s="19">
        <v>2</v>
      </c>
      <c r="AB14" s="19">
        <v>0</v>
      </c>
      <c r="AC14" s="19">
        <v>0</v>
      </c>
      <c r="AD14" s="19">
        <v>0</v>
      </c>
      <c r="AE14" s="19">
        <v>1</v>
      </c>
      <c r="AF14" s="19">
        <v>1</v>
      </c>
      <c r="AG14" s="19">
        <v>0</v>
      </c>
      <c r="AH14" s="9">
        <f t="shared" si="2"/>
        <v>5</v>
      </c>
      <c r="AI14" s="9">
        <f t="shared" si="3"/>
        <v>7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493</v>
      </c>
      <c r="B15" s="19">
        <v>8</v>
      </c>
      <c r="C15" s="19">
        <v>3</v>
      </c>
      <c r="D15" s="19">
        <v>3</v>
      </c>
      <c r="E15" s="19">
        <v>1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2</v>
      </c>
      <c r="L15" s="19">
        <v>1</v>
      </c>
      <c r="M15" s="19">
        <v>0</v>
      </c>
      <c r="N15" s="19">
        <v>0</v>
      </c>
      <c r="O15" s="19">
        <v>0</v>
      </c>
      <c r="P15" s="19">
        <v>0</v>
      </c>
      <c r="Q15" s="9">
        <f t="shared" si="0"/>
        <v>1</v>
      </c>
      <c r="R15" s="9">
        <f t="shared" si="1"/>
        <v>5</v>
      </c>
      <c r="S15" s="9"/>
      <c r="T15" s="19">
        <v>3</v>
      </c>
      <c r="U15" s="19">
        <v>3</v>
      </c>
      <c r="V15" s="19">
        <v>2</v>
      </c>
      <c r="W15" s="19">
        <v>0</v>
      </c>
      <c r="X15" s="19">
        <v>0</v>
      </c>
      <c r="Y15" s="19">
        <v>0</v>
      </c>
      <c r="Z15" s="19">
        <v>1</v>
      </c>
      <c r="AA15" s="19">
        <v>1</v>
      </c>
      <c r="AB15" s="19">
        <v>1</v>
      </c>
      <c r="AC15" s="19">
        <v>1</v>
      </c>
      <c r="AD15" s="19">
        <v>1</v>
      </c>
      <c r="AE15" s="19">
        <v>0</v>
      </c>
      <c r="AF15" s="19">
        <v>1</v>
      </c>
      <c r="AG15" s="19">
        <v>0</v>
      </c>
      <c r="AH15" s="9">
        <f t="shared" si="2"/>
        <v>2</v>
      </c>
      <c r="AI15" s="9">
        <f t="shared" si="3"/>
        <v>6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494</v>
      </c>
      <c r="B16" s="19">
        <v>9</v>
      </c>
      <c r="C16" s="19">
        <v>2</v>
      </c>
      <c r="D16" s="19">
        <v>0</v>
      </c>
      <c r="E16" s="19">
        <v>1</v>
      </c>
      <c r="F16" s="19">
        <v>0</v>
      </c>
      <c r="G16" s="19">
        <v>0</v>
      </c>
      <c r="H16" s="19">
        <v>0</v>
      </c>
      <c r="I16" s="19">
        <v>2</v>
      </c>
      <c r="J16" s="19">
        <v>0</v>
      </c>
      <c r="K16" s="19">
        <v>0</v>
      </c>
      <c r="L16" s="19">
        <v>1</v>
      </c>
      <c r="M16" s="19">
        <v>1</v>
      </c>
      <c r="N16" s="19">
        <v>1</v>
      </c>
      <c r="O16" s="19">
        <v>0</v>
      </c>
      <c r="P16" s="19">
        <v>0</v>
      </c>
      <c r="Q16" s="9">
        <f t="shared" si="0"/>
        <v>1</v>
      </c>
      <c r="R16" s="9">
        <f t="shared" si="1"/>
        <v>4</v>
      </c>
      <c r="S16" s="9"/>
      <c r="T16" s="19">
        <v>5</v>
      </c>
      <c r="U16" s="19">
        <v>2</v>
      </c>
      <c r="V16" s="19">
        <v>1</v>
      </c>
      <c r="W16" s="19">
        <v>0</v>
      </c>
      <c r="X16" s="19">
        <v>0</v>
      </c>
      <c r="Y16" s="19">
        <v>0</v>
      </c>
      <c r="Z16" s="19">
        <v>2</v>
      </c>
      <c r="AA16" s="19">
        <v>2</v>
      </c>
      <c r="AB16" s="19">
        <v>0</v>
      </c>
      <c r="AC16" s="19">
        <v>0</v>
      </c>
      <c r="AD16" s="19">
        <v>0</v>
      </c>
      <c r="AE16" s="19">
        <v>1</v>
      </c>
      <c r="AF16" s="19">
        <v>1</v>
      </c>
      <c r="AG16" s="19">
        <v>0</v>
      </c>
      <c r="AH16" s="9">
        <f t="shared" si="2"/>
        <v>1</v>
      </c>
      <c r="AI16" s="9">
        <f t="shared" si="3"/>
        <v>7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495</v>
      </c>
      <c r="B17" s="19">
        <v>10</v>
      </c>
      <c r="C17" s="19">
        <v>4</v>
      </c>
      <c r="D17" s="19">
        <v>1</v>
      </c>
      <c r="E17" s="19">
        <v>0</v>
      </c>
      <c r="F17" s="19">
        <v>0</v>
      </c>
      <c r="G17" s="19">
        <v>0</v>
      </c>
      <c r="H17" s="19">
        <v>0</v>
      </c>
      <c r="I17" s="19">
        <v>1</v>
      </c>
      <c r="J17" s="19">
        <v>2</v>
      </c>
      <c r="K17" s="19">
        <v>0</v>
      </c>
      <c r="L17" s="19">
        <v>1</v>
      </c>
      <c r="M17" s="19">
        <v>0</v>
      </c>
      <c r="N17" s="19">
        <v>1</v>
      </c>
      <c r="O17" s="19">
        <v>1</v>
      </c>
      <c r="P17" s="19">
        <v>0</v>
      </c>
      <c r="Q17" s="9">
        <f t="shared" si="0"/>
        <v>0</v>
      </c>
      <c r="R17" s="9">
        <f t="shared" si="1"/>
        <v>6</v>
      </c>
      <c r="S17" s="9"/>
      <c r="T17" s="19">
        <v>4</v>
      </c>
      <c r="U17" s="19">
        <v>2</v>
      </c>
      <c r="V17" s="19">
        <v>3</v>
      </c>
      <c r="W17" s="19">
        <v>0</v>
      </c>
      <c r="X17" s="19">
        <v>0</v>
      </c>
      <c r="Y17" s="19">
        <v>0</v>
      </c>
      <c r="Z17" s="19">
        <v>3</v>
      </c>
      <c r="AA17" s="19">
        <v>1</v>
      </c>
      <c r="AB17" s="19">
        <v>2</v>
      </c>
      <c r="AC17" s="19">
        <v>1</v>
      </c>
      <c r="AD17" s="19">
        <v>0</v>
      </c>
      <c r="AE17" s="19">
        <v>1</v>
      </c>
      <c r="AF17" s="19">
        <v>1</v>
      </c>
      <c r="AG17" s="19">
        <v>0</v>
      </c>
      <c r="AH17" s="9">
        <f t="shared" si="2"/>
        <v>3</v>
      </c>
      <c r="AI17" s="9">
        <f t="shared" si="3"/>
        <v>8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496</v>
      </c>
      <c r="B18" s="19">
        <v>11</v>
      </c>
      <c r="C18" s="19">
        <v>4</v>
      </c>
      <c r="D18" s="19">
        <v>0</v>
      </c>
      <c r="E18" s="19">
        <v>1</v>
      </c>
      <c r="F18" s="19">
        <v>0</v>
      </c>
      <c r="G18" s="19">
        <v>0</v>
      </c>
      <c r="H18" s="19">
        <v>0</v>
      </c>
      <c r="I18" s="19">
        <v>2</v>
      </c>
      <c r="J18" s="19">
        <v>2</v>
      </c>
      <c r="K18" s="19">
        <v>0</v>
      </c>
      <c r="L18" s="19">
        <v>1</v>
      </c>
      <c r="M18" s="19">
        <v>1</v>
      </c>
      <c r="N18" s="19">
        <v>0</v>
      </c>
      <c r="O18" s="19">
        <v>1</v>
      </c>
      <c r="P18" s="19">
        <v>0</v>
      </c>
      <c r="Q18" s="9">
        <f t="shared" si="0"/>
        <v>1</v>
      </c>
      <c r="R18" s="9">
        <f t="shared" si="1"/>
        <v>6</v>
      </c>
      <c r="S18" s="9"/>
      <c r="T18" s="19">
        <v>3</v>
      </c>
      <c r="U18" s="19">
        <v>3</v>
      </c>
      <c r="V18" s="19">
        <v>3</v>
      </c>
      <c r="W18" s="19">
        <v>0</v>
      </c>
      <c r="X18" s="19">
        <v>0</v>
      </c>
      <c r="Y18" s="19">
        <v>0</v>
      </c>
      <c r="Z18" s="19">
        <v>2</v>
      </c>
      <c r="AA18" s="19">
        <v>0</v>
      </c>
      <c r="AB18" s="19">
        <v>1</v>
      </c>
      <c r="AC18" s="19">
        <v>1</v>
      </c>
      <c r="AD18" s="19">
        <v>1</v>
      </c>
      <c r="AE18" s="19">
        <v>1</v>
      </c>
      <c r="AF18" s="19">
        <v>0</v>
      </c>
      <c r="AG18" s="19">
        <v>0</v>
      </c>
      <c r="AH18" s="9">
        <f t="shared" si="2"/>
        <v>3</v>
      </c>
      <c r="AI18" s="9">
        <f t="shared" si="3"/>
        <v>6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497</v>
      </c>
      <c r="B19" s="19">
        <v>12</v>
      </c>
      <c r="C19" s="19">
        <v>5</v>
      </c>
      <c r="D19" s="19">
        <v>5</v>
      </c>
      <c r="E19" s="19">
        <v>3</v>
      </c>
      <c r="F19" s="19">
        <v>0</v>
      </c>
      <c r="G19" s="19">
        <v>0</v>
      </c>
      <c r="H19" s="19">
        <v>0</v>
      </c>
      <c r="I19" s="19">
        <v>2</v>
      </c>
      <c r="J19" s="19">
        <v>2</v>
      </c>
      <c r="K19" s="19">
        <v>0</v>
      </c>
      <c r="L19" s="19">
        <v>1</v>
      </c>
      <c r="M19" s="19">
        <v>0</v>
      </c>
      <c r="N19" s="19">
        <v>1</v>
      </c>
      <c r="O19" s="19">
        <v>0</v>
      </c>
      <c r="P19" s="19">
        <v>0</v>
      </c>
      <c r="Q19" s="9">
        <f t="shared" si="0"/>
        <v>3</v>
      </c>
      <c r="R19" s="9">
        <f t="shared" si="1"/>
        <v>6</v>
      </c>
      <c r="S19" s="9"/>
      <c r="T19" s="19">
        <v>5</v>
      </c>
      <c r="U19" s="19">
        <v>5</v>
      </c>
      <c r="V19" s="19">
        <v>3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1</v>
      </c>
      <c r="AC19" s="19">
        <v>1</v>
      </c>
      <c r="AD19" s="19">
        <v>1</v>
      </c>
      <c r="AE19" s="19">
        <v>1</v>
      </c>
      <c r="AF19" s="19">
        <v>1</v>
      </c>
      <c r="AG19" s="19">
        <v>0</v>
      </c>
      <c r="AH19" s="9">
        <f t="shared" si="2"/>
        <v>3</v>
      </c>
      <c r="AI19" s="9">
        <f t="shared" si="3"/>
        <v>9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498</v>
      </c>
      <c r="B20" s="19">
        <v>13</v>
      </c>
      <c r="C20" s="19">
        <v>5</v>
      </c>
      <c r="D20" s="19">
        <v>3</v>
      </c>
      <c r="E20" s="19">
        <v>3</v>
      </c>
      <c r="F20" s="19">
        <v>0</v>
      </c>
      <c r="G20" s="19">
        <v>0</v>
      </c>
      <c r="H20" s="19">
        <v>0</v>
      </c>
      <c r="I20" s="19">
        <v>0</v>
      </c>
      <c r="J20" s="19">
        <v>1</v>
      </c>
      <c r="K20" s="19">
        <v>1</v>
      </c>
      <c r="L20" s="19">
        <v>1</v>
      </c>
      <c r="M20" s="19">
        <v>1</v>
      </c>
      <c r="N20" s="19">
        <v>0</v>
      </c>
      <c r="O20" s="19">
        <v>0</v>
      </c>
      <c r="P20" s="19">
        <v>0</v>
      </c>
      <c r="Q20" s="9">
        <f t="shared" si="0"/>
        <v>3</v>
      </c>
      <c r="R20" s="9">
        <f t="shared" si="1"/>
        <v>7</v>
      </c>
      <c r="S20" s="9"/>
      <c r="T20" s="19">
        <v>2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1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9">
        <f t="shared" si="2"/>
        <v>0</v>
      </c>
      <c r="AI20" s="9">
        <f t="shared" si="3"/>
        <v>3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499</v>
      </c>
      <c r="B21" s="19">
        <v>14</v>
      </c>
      <c r="C21" s="19">
        <v>3</v>
      </c>
      <c r="D21" s="19">
        <v>2</v>
      </c>
      <c r="E21" s="19">
        <v>2</v>
      </c>
      <c r="F21" s="19">
        <v>0</v>
      </c>
      <c r="G21" s="19">
        <v>0</v>
      </c>
      <c r="H21" s="19">
        <v>0</v>
      </c>
      <c r="I21" s="19">
        <v>1</v>
      </c>
      <c r="J21" s="19">
        <v>2</v>
      </c>
      <c r="K21" s="19">
        <v>1</v>
      </c>
      <c r="L21" s="19">
        <v>0</v>
      </c>
      <c r="M21" s="19">
        <v>1</v>
      </c>
      <c r="N21" s="19">
        <v>0</v>
      </c>
      <c r="O21" s="19">
        <v>1</v>
      </c>
      <c r="P21" s="19">
        <v>0</v>
      </c>
      <c r="Q21" s="9">
        <f t="shared" si="0"/>
        <v>2</v>
      </c>
      <c r="R21" s="9">
        <f t="shared" si="1"/>
        <v>6</v>
      </c>
      <c r="S21" s="9"/>
      <c r="T21" s="19">
        <v>2</v>
      </c>
      <c r="U21" s="19">
        <v>2</v>
      </c>
      <c r="V21" s="19">
        <v>2</v>
      </c>
      <c r="W21" s="19">
        <v>0</v>
      </c>
      <c r="X21" s="19">
        <v>0</v>
      </c>
      <c r="Y21" s="19">
        <v>0</v>
      </c>
      <c r="Z21" s="19">
        <v>2</v>
      </c>
      <c r="AA21" s="19">
        <v>2</v>
      </c>
      <c r="AB21" s="19">
        <v>0</v>
      </c>
      <c r="AC21" s="19">
        <v>1</v>
      </c>
      <c r="AD21" s="19">
        <v>0</v>
      </c>
      <c r="AE21" s="19">
        <v>0</v>
      </c>
      <c r="AF21" s="19">
        <v>1</v>
      </c>
      <c r="AG21" s="19">
        <v>0</v>
      </c>
      <c r="AH21" s="9">
        <f t="shared" si="2"/>
        <v>2</v>
      </c>
      <c r="AI21" s="9">
        <f t="shared" si="3"/>
        <v>3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500</v>
      </c>
      <c r="B22" s="19">
        <v>15</v>
      </c>
      <c r="C22" s="19">
        <v>3</v>
      </c>
      <c r="D22" s="19">
        <v>2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2</v>
      </c>
      <c r="L22" s="19">
        <v>0</v>
      </c>
      <c r="M22" s="19">
        <v>0</v>
      </c>
      <c r="N22" s="19">
        <v>1</v>
      </c>
      <c r="O22" s="19">
        <v>1</v>
      </c>
      <c r="P22" s="19">
        <v>0</v>
      </c>
      <c r="Q22" s="9">
        <f t="shared" si="0"/>
        <v>0</v>
      </c>
      <c r="R22" s="9">
        <f t="shared" si="1"/>
        <v>7</v>
      </c>
      <c r="S22" s="9"/>
      <c r="T22" s="19">
        <v>3</v>
      </c>
      <c r="U22" s="19">
        <v>2</v>
      </c>
      <c r="V22" s="19">
        <v>3</v>
      </c>
      <c r="W22" s="19">
        <v>0</v>
      </c>
      <c r="X22" s="19">
        <v>0</v>
      </c>
      <c r="Y22" s="19">
        <v>0</v>
      </c>
      <c r="Z22" s="19">
        <v>3</v>
      </c>
      <c r="AA22" s="19">
        <v>0</v>
      </c>
      <c r="AB22" s="19">
        <v>0</v>
      </c>
      <c r="AC22" s="19">
        <v>0</v>
      </c>
      <c r="AD22" s="19">
        <v>0</v>
      </c>
      <c r="AE22" s="19">
        <v>1</v>
      </c>
      <c r="AF22" s="19">
        <v>0</v>
      </c>
      <c r="AG22" s="19">
        <v>0</v>
      </c>
      <c r="AH22" s="9">
        <f t="shared" si="2"/>
        <v>3</v>
      </c>
      <c r="AI22" s="9">
        <f t="shared" si="3"/>
        <v>4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501</v>
      </c>
      <c r="B23" s="19">
        <v>16</v>
      </c>
      <c r="C23" s="19">
        <v>2</v>
      </c>
      <c r="D23" s="19">
        <v>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2</v>
      </c>
      <c r="K23" s="19">
        <v>0</v>
      </c>
      <c r="L23" s="19">
        <v>0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0</v>
      </c>
      <c r="R23" s="9">
        <f t="shared" si="1"/>
        <v>3</v>
      </c>
      <c r="S23" s="9"/>
      <c r="T23" s="19">
        <v>5</v>
      </c>
      <c r="U23" s="19">
        <v>1</v>
      </c>
      <c r="V23" s="19">
        <v>5</v>
      </c>
      <c r="W23" s="19">
        <v>0</v>
      </c>
      <c r="X23" s="19">
        <v>0</v>
      </c>
      <c r="Y23" s="19">
        <v>0</v>
      </c>
      <c r="Z23" s="19">
        <v>6</v>
      </c>
      <c r="AA23" s="19">
        <v>1</v>
      </c>
      <c r="AB23" s="19">
        <v>1</v>
      </c>
      <c r="AC23" s="19">
        <v>1</v>
      </c>
      <c r="AD23" s="19">
        <v>0</v>
      </c>
      <c r="AE23" s="19">
        <v>0</v>
      </c>
      <c r="AF23" s="19">
        <v>1</v>
      </c>
      <c r="AG23" s="19">
        <v>0</v>
      </c>
      <c r="AH23" s="9">
        <f t="shared" si="2"/>
        <v>5</v>
      </c>
      <c r="AI23" s="9">
        <f t="shared" si="3"/>
        <v>7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502</v>
      </c>
      <c r="B24" s="19">
        <v>17</v>
      </c>
      <c r="C24" s="19">
        <v>3</v>
      </c>
      <c r="D24" s="19">
        <v>0</v>
      </c>
      <c r="E24" s="19">
        <v>3</v>
      </c>
      <c r="F24" s="19">
        <v>0</v>
      </c>
      <c r="G24" s="19">
        <v>0</v>
      </c>
      <c r="H24" s="19">
        <v>1</v>
      </c>
      <c r="I24" s="19">
        <v>4</v>
      </c>
      <c r="J24" s="19">
        <v>2</v>
      </c>
      <c r="K24" s="19">
        <v>2</v>
      </c>
      <c r="L24" s="19">
        <v>1</v>
      </c>
      <c r="M24" s="19">
        <v>0</v>
      </c>
      <c r="N24" s="19">
        <v>0</v>
      </c>
      <c r="O24" s="19">
        <v>1</v>
      </c>
      <c r="P24" s="19">
        <v>0</v>
      </c>
      <c r="Q24" s="9">
        <f t="shared" si="0"/>
        <v>6</v>
      </c>
      <c r="R24" s="9">
        <f t="shared" si="1"/>
        <v>6</v>
      </c>
      <c r="S24" s="9"/>
      <c r="T24" s="19">
        <v>4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1</v>
      </c>
      <c r="AA24" s="19">
        <v>1</v>
      </c>
      <c r="AB24" s="19">
        <v>0</v>
      </c>
      <c r="AC24" s="19">
        <v>0</v>
      </c>
      <c r="AD24" s="19">
        <v>1</v>
      </c>
      <c r="AE24" s="19">
        <v>1</v>
      </c>
      <c r="AF24" s="19">
        <v>1</v>
      </c>
      <c r="AG24" s="19">
        <v>0</v>
      </c>
      <c r="AH24" s="9">
        <f t="shared" si="2"/>
        <v>0</v>
      </c>
      <c r="AI24" s="9">
        <f t="shared" si="3"/>
        <v>7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503</v>
      </c>
      <c r="B25" s="19">
        <v>18</v>
      </c>
      <c r="C25" s="19">
        <v>3</v>
      </c>
      <c r="D25" s="19">
        <v>3</v>
      </c>
      <c r="E25" s="19">
        <v>0</v>
      </c>
      <c r="F25" s="19">
        <v>0</v>
      </c>
      <c r="G25" s="19">
        <v>0</v>
      </c>
      <c r="H25" s="19">
        <v>0</v>
      </c>
      <c r="I25" s="19">
        <v>1</v>
      </c>
      <c r="J25" s="19">
        <v>2</v>
      </c>
      <c r="K25" s="19">
        <v>1</v>
      </c>
      <c r="L25" s="19">
        <v>1</v>
      </c>
      <c r="M25" s="19">
        <v>0</v>
      </c>
      <c r="N25" s="19">
        <v>1</v>
      </c>
      <c r="O25" s="19">
        <v>0</v>
      </c>
      <c r="P25" s="19">
        <v>0</v>
      </c>
      <c r="Q25" s="9">
        <f t="shared" si="0"/>
        <v>0</v>
      </c>
      <c r="R25" s="9">
        <f t="shared" si="1"/>
        <v>5</v>
      </c>
      <c r="S25" s="9"/>
      <c r="T25" s="19">
        <v>2</v>
      </c>
      <c r="U25" s="19">
        <v>2</v>
      </c>
      <c r="V25" s="19">
        <v>2</v>
      </c>
      <c r="W25" s="19">
        <v>0</v>
      </c>
      <c r="X25" s="19">
        <v>0</v>
      </c>
      <c r="Y25" s="19">
        <v>0</v>
      </c>
      <c r="Z25" s="19">
        <v>0</v>
      </c>
      <c r="AA25" s="19">
        <v>2</v>
      </c>
      <c r="AB25" s="19">
        <v>1</v>
      </c>
      <c r="AC25" s="19">
        <v>1</v>
      </c>
      <c r="AD25" s="19">
        <v>0</v>
      </c>
      <c r="AE25" s="19">
        <v>0</v>
      </c>
      <c r="AF25" s="19">
        <v>0</v>
      </c>
      <c r="AG25" s="19">
        <v>0</v>
      </c>
      <c r="AH25" s="9">
        <f t="shared" si="2"/>
        <v>2</v>
      </c>
      <c r="AI25" s="9">
        <f t="shared" si="3"/>
        <v>3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504</v>
      </c>
      <c r="B26" s="19">
        <v>19</v>
      </c>
      <c r="C26" s="19">
        <v>2</v>
      </c>
      <c r="D26" s="19">
        <v>2</v>
      </c>
      <c r="E26" s="19">
        <v>2</v>
      </c>
      <c r="F26" s="19">
        <v>0</v>
      </c>
      <c r="G26" s="19">
        <v>0</v>
      </c>
      <c r="H26" s="19">
        <v>0</v>
      </c>
      <c r="I26" s="19">
        <v>2</v>
      </c>
      <c r="J26" s="19">
        <v>0</v>
      </c>
      <c r="K26" s="19">
        <v>0</v>
      </c>
      <c r="L26" s="19">
        <v>1</v>
      </c>
      <c r="M26" s="19">
        <v>1</v>
      </c>
      <c r="N26" s="19">
        <v>0</v>
      </c>
      <c r="O26" s="19">
        <v>1</v>
      </c>
      <c r="P26" s="19">
        <v>0</v>
      </c>
      <c r="Q26" s="9">
        <f t="shared" si="0"/>
        <v>2</v>
      </c>
      <c r="R26" s="9">
        <f t="shared" si="1"/>
        <v>4</v>
      </c>
      <c r="S26" s="9"/>
      <c r="T26" s="19">
        <v>5</v>
      </c>
      <c r="U26" s="19">
        <v>3</v>
      </c>
      <c r="V26" s="19">
        <v>1</v>
      </c>
      <c r="W26" s="19">
        <v>1</v>
      </c>
      <c r="X26" s="19">
        <v>0</v>
      </c>
      <c r="Y26" s="19">
        <v>0</v>
      </c>
      <c r="Z26" s="19">
        <v>2</v>
      </c>
      <c r="AA26" s="19">
        <v>1</v>
      </c>
      <c r="AB26" s="19">
        <v>0</v>
      </c>
      <c r="AC26" s="19">
        <v>1</v>
      </c>
      <c r="AD26" s="19">
        <v>1</v>
      </c>
      <c r="AE26" s="19">
        <v>1</v>
      </c>
      <c r="AF26" s="19">
        <v>1</v>
      </c>
      <c r="AG26" s="19">
        <v>0</v>
      </c>
      <c r="AH26" s="9">
        <f t="shared" si="2"/>
        <v>2</v>
      </c>
      <c r="AI26" s="9">
        <f t="shared" si="3"/>
        <v>8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505</v>
      </c>
      <c r="B27" s="19">
        <v>20</v>
      </c>
      <c r="C27" s="19">
        <v>3</v>
      </c>
      <c r="D27" s="19">
        <v>2</v>
      </c>
      <c r="E27" s="19">
        <v>1</v>
      </c>
      <c r="F27" s="19">
        <v>1</v>
      </c>
      <c r="G27" s="19">
        <v>0</v>
      </c>
      <c r="H27" s="19">
        <v>0</v>
      </c>
      <c r="I27" s="19">
        <v>2</v>
      </c>
      <c r="J27" s="19">
        <v>1</v>
      </c>
      <c r="K27" s="19">
        <v>2</v>
      </c>
      <c r="L27" s="19">
        <v>0</v>
      </c>
      <c r="M27" s="19">
        <v>0</v>
      </c>
      <c r="N27" s="19">
        <v>0</v>
      </c>
      <c r="O27" s="19">
        <v>1</v>
      </c>
      <c r="P27" s="19">
        <v>0</v>
      </c>
      <c r="Q27" s="9">
        <f t="shared" si="0"/>
        <v>2</v>
      </c>
      <c r="R27" s="9">
        <f t="shared" si="1"/>
        <v>6</v>
      </c>
      <c r="S27" s="9"/>
      <c r="T27" s="19">
        <v>5</v>
      </c>
      <c r="U27" s="19">
        <v>5</v>
      </c>
      <c r="V27" s="19">
        <v>5</v>
      </c>
      <c r="W27" s="19">
        <v>0</v>
      </c>
      <c r="X27" s="19">
        <v>0</v>
      </c>
      <c r="Y27" s="19">
        <v>0</v>
      </c>
      <c r="Z27" s="19">
        <v>2</v>
      </c>
      <c r="AA27" s="19">
        <v>0</v>
      </c>
      <c r="AB27" s="19">
        <v>2</v>
      </c>
      <c r="AC27" s="19">
        <v>1</v>
      </c>
      <c r="AD27" s="19">
        <v>1</v>
      </c>
      <c r="AE27" s="19">
        <v>0</v>
      </c>
      <c r="AF27" s="19">
        <v>0</v>
      </c>
      <c r="AG27" s="19">
        <v>0</v>
      </c>
      <c r="AH27" s="9">
        <f t="shared" si="2"/>
        <v>5</v>
      </c>
      <c r="AI27" s="9">
        <f t="shared" si="3"/>
        <v>8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506</v>
      </c>
      <c r="B28" s="19">
        <v>21</v>
      </c>
      <c r="C28" s="19">
        <v>4</v>
      </c>
      <c r="D28" s="19">
        <v>4</v>
      </c>
      <c r="E28" s="19">
        <v>3</v>
      </c>
      <c r="F28" s="19">
        <v>0</v>
      </c>
      <c r="G28" s="19">
        <v>0</v>
      </c>
      <c r="H28" s="19">
        <v>0</v>
      </c>
      <c r="I28" s="19">
        <v>1</v>
      </c>
      <c r="J28" s="19">
        <v>1</v>
      </c>
      <c r="K28" s="19">
        <v>0</v>
      </c>
      <c r="L28" s="19">
        <v>1</v>
      </c>
      <c r="M28" s="19">
        <v>1</v>
      </c>
      <c r="N28" s="19">
        <v>1</v>
      </c>
      <c r="O28" s="19">
        <v>1</v>
      </c>
      <c r="P28" s="19">
        <v>0</v>
      </c>
      <c r="Q28" s="9">
        <f t="shared" si="0"/>
        <v>3</v>
      </c>
      <c r="R28" s="9">
        <f t="shared" si="1"/>
        <v>7</v>
      </c>
      <c r="S28" s="9"/>
      <c r="T28" s="19">
        <v>5</v>
      </c>
      <c r="U28" s="19">
        <v>1</v>
      </c>
      <c r="V28" s="19">
        <v>1</v>
      </c>
      <c r="W28" s="19">
        <v>0</v>
      </c>
      <c r="X28" s="19">
        <v>0</v>
      </c>
      <c r="Y28" s="19">
        <v>0</v>
      </c>
      <c r="Z28" s="19">
        <v>1</v>
      </c>
      <c r="AA28" s="19">
        <v>0</v>
      </c>
      <c r="AB28" s="19">
        <v>1</v>
      </c>
      <c r="AC28" s="19">
        <v>1</v>
      </c>
      <c r="AD28" s="19">
        <v>0</v>
      </c>
      <c r="AE28" s="19">
        <v>1</v>
      </c>
      <c r="AF28" s="19">
        <v>1</v>
      </c>
      <c r="AG28" s="19">
        <v>0</v>
      </c>
      <c r="AH28" s="9">
        <f t="shared" si="2"/>
        <v>1</v>
      </c>
      <c r="AI28" s="9">
        <f t="shared" si="3"/>
        <v>8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507</v>
      </c>
      <c r="B29" s="19">
        <v>22</v>
      </c>
      <c r="C29" s="19">
        <v>4</v>
      </c>
      <c r="D29" s="19">
        <v>1</v>
      </c>
      <c r="E29" s="19">
        <v>4</v>
      </c>
      <c r="F29" s="19">
        <v>0</v>
      </c>
      <c r="G29" s="19">
        <v>0</v>
      </c>
      <c r="H29" s="19">
        <v>0</v>
      </c>
      <c r="I29" s="19">
        <v>0</v>
      </c>
      <c r="J29" s="19">
        <v>1</v>
      </c>
      <c r="K29" s="19">
        <v>2</v>
      </c>
      <c r="L29" s="19">
        <v>0</v>
      </c>
      <c r="M29" s="19">
        <v>0</v>
      </c>
      <c r="N29" s="19">
        <v>1</v>
      </c>
      <c r="O29" s="19">
        <v>0</v>
      </c>
      <c r="P29" s="19">
        <v>0</v>
      </c>
      <c r="Q29" s="9">
        <f t="shared" si="0"/>
        <v>4</v>
      </c>
      <c r="R29" s="9">
        <f t="shared" si="1"/>
        <v>7</v>
      </c>
      <c r="S29" s="9"/>
      <c r="T29" s="19">
        <v>3</v>
      </c>
      <c r="U29" s="19">
        <v>2</v>
      </c>
      <c r="V29" s="19">
        <v>1</v>
      </c>
      <c r="W29" s="19">
        <v>0</v>
      </c>
      <c r="X29" s="19">
        <v>0</v>
      </c>
      <c r="Y29" s="19">
        <v>0</v>
      </c>
      <c r="Z29" s="19">
        <v>0</v>
      </c>
      <c r="AA29" s="19">
        <v>1</v>
      </c>
      <c r="AB29" s="19">
        <v>0</v>
      </c>
      <c r="AC29" s="19">
        <v>0</v>
      </c>
      <c r="AD29" s="19">
        <v>1</v>
      </c>
      <c r="AE29" s="19">
        <v>1</v>
      </c>
      <c r="AF29" s="19">
        <v>0</v>
      </c>
      <c r="AG29" s="19">
        <v>0</v>
      </c>
      <c r="AH29" s="9">
        <f t="shared" si="2"/>
        <v>1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508</v>
      </c>
      <c r="B30" s="19">
        <v>23</v>
      </c>
      <c r="C30" s="19">
        <v>5</v>
      </c>
      <c r="D30" s="19">
        <v>3</v>
      </c>
      <c r="E30" s="19">
        <v>0</v>
      </c>
      <c r="F30" s="19">
        <v>0</v>
      </c>
      <c r="G30" s="19">
        <v>0</v>
      </c>
      <c r="H30" s="19">
        <v>0</v>
      </c>
      <c r="I30" s="19">
        <v>1</v>
      </c>
      <c r="J30" s="19">
        <v>1</v>
      </c>
      <c r="K30" s="19">
        <v>0</v>
      </c>
      <c r="L30" s="19">
        <v>0</v>
      </c>
      <c r="M30" s="19">
        <v>1</v>
      </c>
      <c r="N30" s="19">
        <v>1</v>
      </c>
      <c r="O30" s="19">
        <v>0</v>
      </c>
      <c r="P30" s="19">
        <v>0</v>
      </c>
      <c r="Q30" s="9">
        <f t="shared" si="0"/>
        <v>0</v>
      </c>
      <c r="R30" s="9">
        <f t="shared" si="1"/>
        <v>7</v>
      </c>
      <c r="S30" s="9"/>
      <c r="T30" s="19">
        <v>2</v>
      </c>
      <c r="U30" s="19">
        <v>1</v>
      </c>
      <c r="V30" s="19">
        <v>2</v>
      </c>
      <c r="W30" s="19">
        <v>0</v>
      </c>
      <c r="X30" s="19">
        <v>0</v>
      </c>
      <c r="Y30" s="19">
        <v>0</v>
      </c>
      <c r="Z30" s="19">
        <v>3</v>
      </c>
      <c r="AA30" s="19">
        <v>1</v>
      </c>
      <c r="AB30" s="19">
        <v>0</v>
      </c>
      <c r="AC30" s="19">
        <v>0</v>
      </c>
      <c r="AD30" s="19">
        <v>0</v>
      </c>
      <c r="AE30" s="19">
        <v>0</v>
      </c>
      <c r="AF30" s="19">
        <v>1</v>
      </c>
      <c r="AG30" s="19">
        <v>0</v>
      </c>
      <c r="AH30" s="9">
        <f t="shared" si="2"/>
        <v>2</v>
      </c>
      <c r="AI30" s="9">
        <f t="shared" si="3"/>
        <v>3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509</v>
      </c>
      <c r="B31" s="19">
        <v>24</v>
      </c>
      <c r="C31" s="19">
        <v>2</v>
      </c>
      <c r="D31" s="19">
        <v>1</v>
      </c>
      <c r="E31" s="19">
        <v>0</v>
      </c>
      <c r="F31" s="19">
        <v>0</v>
      </c>
      <c r="G31" s="19">
        <v>0</v>
      </c>
      <c r="H31" s="19">
        <v>0</v>
      </c>
      <c r="I31" s="19">
        <v>1</v>
      </c>
      <c r="J31" s="19">
        <v>0</v>
      </c>
      <c r="K31" s="19">
        <v>0</v>
      </c>
      <c r="L31" s="19">
        <v>0</v>
      </c>
      <c r="M31" s="19">
        <v>1</v>
      </c>
      <c r="N31" s="19">
        <v>1</v>
      </c>
      <c r="O31" s="19">
        <v>1</v>
      </c>
      <c r="P31" s="19">
        <v>0</v>
      </c>
      <c r="Q31" s="9">
        <f t="shared" si="0"/>
        <v>0</v>
      </c>
      <c r="R31" s="9">
        <f t="shared" si="1"/>
        <v>5</v>
      </c>
      <c r="S31" s="9"/>
      <c r="T31" s="19">
        <v>3</v>
      </c>
      <c r="U31" s="19">
        <v>1</v>
      </c>
      <c r="V31" s="19">
        <v>0</v>
      </c>
      <c r="W31" s="19">
        <v>0</v>
      </c>
      <c r="X31" s="19">
        <v>0</v>
      </c>
      <c r="Y31" s="19">
        <v>0</v>
      </c>
      <c r="Z31" s="19">
        <v>1</v>
      </c>
      <c r="AA31" s="19">
        <v>0</v>
      </c>
      <c r="AB31" s="19">
        <v>0</v>
      </c>
      <c r="AC31" s="19">
        <v>0</v>
      </c>
      <c r="AD31" s="19">
        <v>0</v>
      </c>
      <c r="AE31" s="19">
        <v>1</v>
      </c>
      <c r="AF31" s="19">
        <v>1</v>
      </c>
      <c r="AG31" s="19">
        <v>0</v>
      </c>
      <c r="AH31" s="9">
        <f t="shared" si="2"/>
        <v>0</v>
      </c>
      <c r="AI31" s="9">
        <f t="shared" si="3"/>
        <v>5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510</v>
      </c>
      <c r="B32" s="19">
        <v>25</v>
      </c>
      <c r="C32" s="19">
        <v>3</v>
      </c>
      <c r="D32" s="19">
        <v>0</v>
      </c>
      <c r="E32" s="19">
        <v>2</v>
      </c>
      <c r="F32" s="19">
        <v>0</v>
      </c>
      <c r="G32" s="19">
        <v>0</v>
      </c>
      <c r="H32" s="19">
        <v>0</v>
      </c>
      <c r="I32" s="19">
        <v>0</v>
      </c>
      <c r="J32" s="19">
        <v>2</v>
      </c>
      <c r="K32" s="19">
        <v>0</v>
      </c>
      <c r="L32" s="19">
        <v>1</v>
      </c>
      <c r="M32" s="19">
        <v>0</v>
      </c>
      <c r="N32" s="19">
        <v>1</v>
      </c>
      <c r="O32" s="19">
        <v>0</v>
      </c>
      <c r="P32" s="19">
        <v>0</v>
      </c>
      <c r="Q32" s="9">
        <f t="shared" si="0"/>
        <v>2</v>
      </c>
      <c r="R32" s="9">
        <f t="shared" si="1"/>
        <v>4</v>
      </c>
      <c r="S32" s="9"/>
      <c r="T32" s="19">
        <v>4</v>
      </c>
      <c r="U32" s="19">
        <v>3</v>
      </c>
      <c r="V32" s="19">
        <v>1</v>
      </c>
      <c r="W32" s="19">
        <v>0</v>
      </c>
      <c r="X32" s="19">
        <v>0</v>
      </c>
      <c r="Y32" s="19">
        <v>0</v>
      </c>
      <c r="Z32" s="19">
        <v>0</v>
      </c>
      <c r="AA32" s="19">
        <v>1</v>
      </c>
      <c r="AB32" s="19">
        <v>1</v>
      </c>
      <c r="AC32" s="19">
        <v>0</v>
      </c>
      <c r="AD32" s="19">
        <v>0</v>
      </c>
      <c r="AE32" s="19">
        <v>1</v>
      </c>
      <c r="AF32" s="19">
        <v>1</v>
      </c>
      <c r="AG32" s="19">
        <v>0</v>
      </c>
      <c r="AH32" s="9">
        <f t="shared" si="2"/>
        <v>1</v>
      </c>
      <c r="AI32" s="9">
        <f t="shared" si="3"/>
        <v>7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84</v>
      </c>
      <c r="D33" s="10">
        <f t="shared" si="4"/>
        <v>42</v>
      </c>
      <c r="E33" s="10">
        <f t="shared" si="4"/>
        <v>31</v>
      </c>
      <c r="F33" s="10">
        <f t="shared" si="4"/>
        <v>2</v>
      </c>
      <c r="G33" s="10">
        <f t="shared" si="4"/>
        <v>1</v>
      </c>
      <c r="H33" s="10">
        <f t="shared" si="4"/>
        <v>1</v>
      </c>
      <c r="I33" s="10">
        <f t="shared" si="4"/>
        <v>26</v>
      </c>
      <c r="J33" s="10">
        <f t="shared" si="4"/>
        <v>28</v>
      </c>
      <c r="K33" s="10">
        <f t="shared" si="4"/>
        <v>23</v>
      </c>
      <c r="L33" s="10">
        <f t="shared" si="4"/>
        <v>13</v>
      </c>
      <c r="M33" s="10">
        <f t="shared" si="4"/>
        <v>12</v>
      </c>
      <c r="N33" s="10">
        <f t="shared" si="4"/>
        <v>11</v>
      </c>
      <c r="O33" s="10">
        <f t="shared" si="4"/>
        <v>14</v>
      </c>
      <c r="P33" s="10">
        <f t="shared" si="4"/>
        <v>0</v>
      </c>
      <c r="Q33" s="10">
        <f t="shared" si="4"/>
        <v>38</v>
      </c>
      <c r="R33" s="10">
        <f t="shared" si="4"/>
        <v>144</v>
      </c>
      <c r="S33" s="10"/>
      <c r="T33" s="10">
        <f t="shared" ref="T33:AI33" si="5">SUM(T8:T32)</f>
        <v>92</v>
      </c>
      <c r="U33" s="10">
        <f t="shared" si="5"/>
        <v>44</v>
      </c>
      <c r="V33" s="10">
        <f t="shared" si="5"/>
        <v>49</v>
      </c>
      <c r="W33" s="10">
        <f t="shared" si="5"/>
        <v>3</v>
      </c>
      <c r="X33" s="10">
        <f t="shared" si="5"/>
        <v>0</v>
      </c>
      <c r="Y33" s="10">
        <f t="shared" si="5"/>
        <v>0</v>
      </c>
      <c r="Z33" s="10">
        <f t="shared" si="5"/>
        <v>47</v>
      </c>
      <c r="AA33" s="10">
        <f t="shared" si="5"/>
        <v>23</v>
      </c>
      <c r="AB33" s="10">
        <f t="shared" si="5"/>
        <v>18</v>
      </c>
      <c r="AC33" s="10">
        <f t="shared" si="5"/>
        <v>11</v>
      </c>
      <c r="AD33" s="10">
        <f t="shared" si="5"/>
        <v>12</v>
      </c>
      <c r="AE33" s="10">
        <f t="shared" si="5"/>
        <v>13</v>
      </c>
      <c r="AF33" s="10">
        <f t="shared" si="5"/>
        <v>17</v>
      </c>
      <c r="AG33" s="10">
        <f t="shared" si="5"/>
        <v>0</v>
      </c>
      <c r="AH33" s="10">
        <f t="shared" si="5"/>
        <v>52</v>
      </c>
      <c r="AI33" s="10">
        <f t="shared" si="5"/>
        <v>152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Cesar Gonzalez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1</v>
      </c>
      <c r="E37" s="9">
        <f t="shared" ref="E37:E61" si="22">E8+V8+AM8+BD8+BU8+CL8+DC8+DT8+EK8+FB8+FS8+GJ8+HA8+HR8+II8</f>
        <v>3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4</v>
      </c>
      <c r="J37" s="9">
        <f t="shared" ref="J37:J61" si="27">J8+AA8+AR8+BI8+BZ8+CQ8+DH8+DY8+EP8+FG8+FX8+GO8+HF8+HW8+IN8</f>
        <v>2</v>
      </c>
      <c r="K37" s="9">
        <f t="shared" ref="K37:K61" si="28">K8+AB8+AS8+BJ8+CA8+CR8+DI8+DZ8+EQ8+FH8+FY8+GP8+HG8+HX8+IO8</f>
        <v>3</v>
      </c>
      <c r="L37" s="9">
        <f t="shared" ref="L37:L61" si="29">L8+AC8+AT8+BK8+CB8+CS8+DJ8+EA8+ER8+FI8+FZ8+GQ8+HH8+HY8+IP8</f>
        <v>0</v>
      </c>
      <c r="M37" s="9">
        <f t="shared" ref="M37:M61" si="30">M8+AD8+AU8+BL8+CC8+CT8+DK8+EB8+ES8+FJ8+GA8+GR8+HI8+HZ8+IQ8</f>
        <v>2</v>
      </c>
      <c r="N37" s="9">
        <f t="shared" ref="N37:N61" si="31">N8+AE8+AV8+BM8+CD8+CU8+DL8+EC8+ET8+FK8+GB8+GS8+HJ8+IA8+IR8</f>
        <v>0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3</v>
      </c>
      <c r="R37" s="9">
        <f t="shared" ref="R37:R61" si="35">R8+AI8+AZ8+BQ8+CH8+CY8+DP8+EG8+EX8+FO8+GF8+GW8+HN8+IE8+IV8</f>
        <v>11</v>
      </c>
      <c r="S37" s="9"/>
      <c r="T37" s="11">
        <f t="shared" ref="T37:T62" si="36">IFERROR(E37/C37,0)</f>
        <v>0.6</v>
      </c>
      <c r="U37" s="11">
        <f t="shared" ref="U37:U62" si="37">IFERROR(Q37/C37,0)</f>
        <v>0.6</v>
      </c>
    </row>
    <row r="38" spans="1:256" x14ac:dyDescent="0.3">
      <c r="A38" s="9" t="str">
        <f t="shared" si="19"/>
        <v>Cesar Perez</v>
      </c>
      <c r="B38" s="9">
        <f t="shared" si="19"/>
        <v>2</v>
      </c>
      <c r="C38" s="9">
        <f t="shared" si="20"/>
        <v>7</v>
      </c>
      <c r="D38" s="9">
        <f t="shared" si="21"/>
        <v>0</v>
      </c>
      <c r="E38" s="9">
        <f t="shared" si="22"/>
        <v>3</v>
      </c>
      <c r="F38" s="9">
        <f t="shared" si="23"/>
        <v>1</v>
      </c>
      <c r="G38" s="9">
        <f t="shared" si="24"/>
        <v>0</v>
      </c>
      <c r="H38" s="9">
        <f t="shared" si="25"/>
        <v>0</v>
      </c>
      <c r="I38" s="9">
        <f t="shared" si="26"/>
        <v>4</v>
      </c>
      <c r="J38" s="9">
        <f t="shared" si="27"/>
        <v>3</v>
      </c>
      <c r="K38" s="9">
        <f t="shared" si="28"/>
        <v>2</v>
      </c>
      <c r="L38" s="9">
        <f t="shared" si="29"/>
        <v>0</v>
      </c>
      <c r="M38" s="9">
        <f t="shared" si="30"/>
        <v>1</v>
      </c>
      <c r="N38" s="9">
        <f t="shared" si="31"/>
        <v>0</v>
      </c>
      <c r="O38" s="9">
        <f t="shared" si="32"/>
        <v>2</v>
      </c>
      <c r="P38" s="9">
        <f t="shared" si="33"/>
        <v>0</v>
      </c>
      <c r="Q38" s="9">
        <f t="shared" si="34"/>
        <v>4</v>
      </c>
      <c r="R38" s="9">
        <f t="shared" si="35"/>
        <v>12</v>
      </c>
      <c r="S38" s="9"/>
      <c r="T38" s="11">
        <f t="shared" si="36"/>
        <v>0.42857142857142855</v>
      </c>
      <c r="U38" s="11">
        <f t="shared" si="37"/>
        <v>0.5714285714285714</v>
      </c>
    </row>
    <row r="39" spans="1:256" x14ac:dyDescent="0.3">
      <c r="A39" s="9" t="str">
        <f t="shared" si="19"/>
        <v>Cesar Sanchez</v>
      </c>
      <c r="B39" s="9">
        <f t="shared" si="19"/>
        <v>3</v>
      </c>
      <c r="C39" s="9">
        <f t="shared" si="20"/>
        <v>9</v>
      </c>
      <c r="D39" s="9">
        <f t="shared" si="21"/>
        <v>3</v>
      </c>
      <c r="E39" s="9">
        <f t="shared" si="22"/>
        <v>3</v>
      </c>
      <c r="F39" s="9">
        <f t="shared" si="23"/>
        <v>1</v>
      </c>
      <c r="G39" s="9">
        <f t="shared" si="24"/>
        <v>0</v>
      </c>
      <c r="H39" s="9">
        <f t="shared" si="25"/>
        <v>0</v>
      </c>
      <c r="I39" s="9">
        <f t="shared" si="26"/>
        <v>5</v>
      </c>
      <c r="J39" s="9">
        <f t="shared" si="27"/>
        <v>2</v>
      </c>
      <c r="K39" s="9">
        <f t="shared" si="28"/>
        <v>2</v>
      </c>
      <c r="L39" s="9">
        <f t="shared" si="29"/>
        <v>1</v>
      </c>
      <c r="M39" s="9">
        <f t="shared" si="30"/>
        <v>2</v>
      </c>
      <c r="N39" s="9">
        <f t="shared" si="31"/>
        <v>2</v>
      </c>
      <c r="O39" s="9">
        <f t="shared" si="32"/>
        <v>2</v>
      </c>
      <c r="P39" s="9">
        <f t="shared" si="33"/>
        <v>0</v>
      </c>
      <c r="Q39" s="9">
        <f t="shared" si="34"/>
        <v>4</v>
      </c>
      <c r="R39" s="9">
        <f t="shared" si="35"/>
        <v>17</v>
      </c>
      <c r="S39" s="9"/>
      <c r="T39" s="11">
        <f t="shared" si="36"/>
        <v>0.33333333333333331</v>
      </c>
      <c r="U39" s="11">
        <f t="shared" si="37"/>
        <v>0.44444444444444442</v>
      </c>
    </row>
    <row r="40" spans="1:256" x14ac:dyDescent="0.3">
      <c r="A40" s="9" t="str">
        <f t="shared" si="19"/>
        <v>Cesar Ramirez</v>
      </c>
      <c r="B40" s="9">
        <f t="shared" si="19"/>
        <v>4</v>
      </c>
      <c r="C40" s="9">
        <f t="shared" si="20"/>
        <v>7</v>
      </c>
      <c r="D40" s="9">
        <f t="shared" si="21"/>
        <v>1</v>
      </c>
      <c r="E40" s="9">
        <f t="shared" si="22"/>
        <v>2</v>
      </c>
      <c r="F40" s="9">
        <f t="shared" si="23"/>
        <v>0</v>
      </c>
      <c r="G40" s="9">
        <f t="shared" si="24"/>
        <v>0</v>
      </c>
      <c r="H40" s="9">
        <f t="shared" si="25"/>
        <v>0</v>
      </c>
      <c r="I40" s="9">
        <f t="shared" si="26"/>
        <v>2</v>
      </c>
      <c r="J40" s="9">
        <f t="shared" si="27"/>
        <v>3</v>
      </c>
      <c r="K40" s="9">
        <f t="shared" si="28"/>
        <v>2</v>
      </c>
      <c r="L40" s="9">
        <f t="shared" si="29"/>
        <v>0</v>
      </c>
      <c r="M40" s="9">
        <f t="shared" si="30"/>
        <v>1</v>
      </c>
      <c r="N40" s="9">
        <f t="shared" si="31"/>
        <v>0</v>
      </c>
      <c r="O40" s="9">
        <f t="shared" si="32"/>
        <v>2</v>
      </c>
      <c r="P40" s="9">
        <f t="shared" si="33"/>
        <v>0</v>
      </c>
      <c r="Q40" s="9">
        <f t="shared" si="34"/>
        <v>2</v>
      </c>
      <c r="R40" s="9">
        <f t="shared" si="35"/>
        <v>12</v>
      </c>
      <c r="S40" s="9"/>
      <c r="T40" s="11">
        <f t="shared" si="36"/>
        <v>0.2857142857142857</v>
      </c>
      <c r="U40" s="11">
        <f t="shared" si="37"/>
        <v>0.2857142857142857</v>
      </c>
    </row>
    <row r="41" spans="1:256" x14ac:dyDescent="0.3">
      <c r="A41" s="9" t="str">
        <f t="shared" si="19"/>
        <v>Cesar Torres</v>
      </c>
      <c r="B41" s="9">
        <f t="shared" si="19"/>
        <v>5</v>
      </c>
      <c r="C41" s="9">
        <f t="shared" si="20"/>
        <v>7</v>
      </c>
      <c r="D41" s="9">
        <f t="shared" si="21"/>
        <v>0</v>
      </c>
      <c r="E41" s="9">
        <f t="shared" si="22"/>
        <v>1</v>
      </c>
      <c r="F41" s="9">
        <f t="shared" si="23"/>
        <v>0</v>
      </c>
      <c r="G41" s="9">
        <f t="shared" si="24"/>
        <v>0</v>
      </c>
      <c r="H41" s="9">
        <f t="shared" si="25"/>
        <v>0</v>
      </c>
      <c r="I41" s="9">
        <f t="shared" si="26"/>
        <v>1</v>
      </c>
      <c r="J41" s="9">
        <f t="shared" si="27"/>
        <v>2</v>
      </c>
      <c r="K41" s="9">
        <f t="shared" si="28"/>
        <v>3</v>
      </c>
      <c r="L41" s="9">
        <f t="shared" si="29"/>
        <v>0</v>
      </c>
      <c r="M41" s="9">
        <f t="shared" si="30"/>
        <v>0</v>
      </c>
      <c r="N41" s="9">
        <f t="shared" si="31"/>
        <v>0</v>
      </c>
      <c r="O41" s="9">
        <f t="shared" si="32"/>
        <v>1</v>
      </c>
      <c r="P41" s="9">
        <f t="shared" si="33"/>
        <v>0</v>
      </c>
      <c r="Q41" s="9">
        <f t="shared" si="34"/>
        <v>1</v>
      </c>
      <c r="R41" s="9">
        <f t="shared" si="35"/>
        <v>11</v>
      </c>
      <c r="S41" s="9"/>
      <c r="T41" s="11">
        <f t="shared" si="36"/>
        <v>0.14285714285714285</v>
      </c>
      <c r="U41" s="11">
        <f t="shared" si="37"/>
        <v>0.14285714285714285</v>
      </c>
    </row>
    <row r="42" spans="1:256" x14ac:dyDescent="0.3">
      <c r="A42" s="9" t="str">
        <f t="shared" si="19"/>
        <v>Cesar Flores</v>
      </c>
      <c r="B42" s="9">
        <f t="shared" si="19"/>
        <v>6</v>
      </c>
      <c r="C42" s="9">
        <f t="shared" si="20"/>
        <v>6</v>
      </c>
      <c r="D42" s="9">
        <f t="shared" si="21"/>
        <v>5</v>
      </c>
      <c r="E42" s="9">
        <f t="shared" si="22"/>
        <v>1</v>
      </c>
      <c r="F42" s="9">
        <f t="shared" si="23"/>
        <v>1</v>
      </c>
      <c r="G42" s="9">
        <f t="shared" si="24"/>
        <v>0</v>
      </c>
      <c r="H42" s="9">
        <f t="shared" si="25"/>
        <v>0</v>
      </c>
      <c r="I42" s="9">
        <f t="shared" si="26"/>
        <v>1</v>
      </c>
      <c r="J42" s="9">
        <f t="shared" si="27"/>
        <v>2</v>
      </c>
      <c r="K42" s="9">
        <f t="shared" si="28"/>
        <v>2</v>
      </c>
      <c r="L42" s="9">
        <f t="shared" si="29"/>
        <v>2</v>
      </c>
      <c r="M42" s="9">
        <f t="shared" si="30"/>
        <v>2</v>
      </c>
      <c r="N42" s="9">
        <f t="shared" si="31"/>
        <v>0</v>
      </c>
      <c r="O42" s="9">
        <f t="shared" si="32"/>
        <v>0</v>
      </c>
      <c r="P42" s="9">
        <f t="shared" si="33"/>
        <v>0</v>
      </c>
      <c r="Q42" s="9">
        <f t="shared" si="34"/>
        <v>2</v>
      </c>
      <c r="R42" s="9">
        <f t="shared" si="35"/>
        <v>10</v>
      </c>
      <c r="S42" s="9"/>
      <c r="T42" s="11">
        <f t="shared" si="36"/>
        <v>0.16666666666666666</v>
      </c>
      <c r="U42" s="11">
        <f t="shared" si="37"/>
        <v>0.33333333333333331</v>
      </c>
    </row>
    <row r="43" spans="1:256" x14ac:dyDescent="0.3">
      <c r="A43" s="9" t="str">
        <f t="shared" si="19"/>
        <v>Cesar Rivera</v>
      </c>
      <c r="B43" s="9">
        <f t="shared" si="19"/>
        <v>7</v>
      </c>
      <c r="C43" s="9">
        <f t="shared" si="20"/>
        <v>10</v>
      </c>
      <c r="D43" s="9">
        <f t="shared" si="21"/>
        <v>4</v>
      </c>
      <c r="E43" s="9">
        <f t="shared" si="22"/>
        <v>6</v>
      </c>
      <c r="F43" s="9">
        <f t="shared" si="23"/>
        <v>0</v>
      </c>
      <c r="G43" s="9">
        <f t="shared" si="24"/>
        <v>1</v>
      </c>
      <c r="H43" s="9">
        <f t="shared" si="25"/>
        <v>0</v>
      </c>
      <c r="I43" s="9">
        <f t="shared" si="26"/>
        <v>7</v>
      </c>
      <c r="J43" s="9">
        <f t="shared" si="27"/>
        <v>2</v>
      </c>
      <c r="K43" s="9">
        <f t="shared" si="28"/>
        <v>2</v>
      </c>
      <c r="L43" s="9">
        <f t="shared" si="29"/>
        <v>0</v>
      </c>
      <c r="M43" s="9">
        <f t="shared" si="30"/>
        <v>1</v>
      </c>
      <c r="N43" s="9">
        <f t="shared" si="31"/>
        <v>1</v>
      </c>
      <c r="O43" s="9">
        <f t="shared" si="32"/>
        <v>1</v>
      </c>
      <c r="P43" s="9">
        <f t="shared" si="33"/>
        <v>0</v>
      </c>
      <c r="Q43" s="9">
        <f t="shared" si="34"/>
        <v>8</v>
      </c>
      <c r="R43" s="9">
        <f t="shared" si="35"/>
        <v>15</v>
      </c>
      <c r="S43" s="9"/>
      <c r="T43" s="11">
        <f t="shared" si="36"/>
        <v>0.6</v>
      </c>
      <c r="U43" s="11">
        <f t="shared" si="37"/>
        <v>0.8</v>
      </c>
    </row>
    <row r="44" spans="1:256" x14ac:dyDescent="0.3">
      <c r="A44" s="9" t="str">
        <f t="shared" si="19"/>
        <v>Cesar Gomez</v>
      </c>
      <c r="B44" s="9">
        <f t="shared" si="19"/>
        <v>8</v>
      </c>
      <c r="C44" s="9">
        <f t="shared" si="20"/>
        <v>6</v>
      </c>
      <c r="D44" s="9">
        <f t="shared" si="21"/>
        <v>6</v>
      </c>
      <c r="E44" s="9">
        <f t="shared" si="22"/>
        <v>3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1</v>
      </c>
      <c r="J44" s="9">
        <f t="shared" si="27"/>
        <v>1</v>
      </c>
      <c r="K44" s="9">
        <f t="shared" si="28"/>
        <v>3</v>
      </c>
      <c r="L44" s="9">
        <f t="shared" si="29"/>
        <v>2</v>
      </c>
      <c r="M44" s="9">
        <f t="shared" si="30"/>
        <v>1</v>
      </c>
      <c r="N44" s="9">
        <f t="shared" si="31"/>
        <v>0</v>
      </c>
      <c r="O44" s="9">
        <f t="shared" si="32"/>
        <v>1</v>
      </c>
      <c r="P44" s="9">
        <f t="shared" si="33"/>
        <v>0</v>
      </c>
      <c r="Q44" s="9">
        <f t="shared" si="34"/>
        <v>3</v>
      </c>
      <c r="R44" s="9">
        <f t="shared" si="35"/>
        <v>11</v>
      </c>
      <c r="S44" s="9"/>
      <c r="T44" s="11">
        <f t="shared" si="36"/>
        <v>0.5</v>
      </c>
      <c r="U44" s="11">
        <f t="shared" si="37"/>
        <v>0.5</v>
      </c>
    </row>
    <row r="45" spans="1:256" x14ac:dyDescent="0.3">
      <c r="A45" s="9" t="str">
        <f t="shared" si="19"/>
        <v>Cesar Diaz</v>
      </c>
      <c r="B45" s="9">
        <f t="shared" si="19"/>
        <v>9</v>
      </c>
      <c r="C45" s="9">
        <f t="shared" si="20"/>
        <v>7</v>
      </c>
      <c r="D45" s="9">
        <f t="shared" si="21"/>
        <v>2</v>
      </c>
      <c r="E45" s="9">
        <f t="shared" si="22"/>
        <v>2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4</v>
      </c>
      <c r="J45" s="9">
        <f t="shared" si="27"/>
        <v>2</v>
      </c>
      <c r="K45" s="9">
        <f t="shared" si="28"/>
        <v>0</v>
      </c>
      <c r="L45" s="9">
        <f t="shared" si="29"/>
        <v>1</v>
      </c>
      <c r="M45" s="9">
        <f t="shared" si="30"/>
        <v>1</v>
      </c>
      <c r="N45" s="9">
        <f t="shared" si="31"/>
        <v>2</v>
      </c>
      <c r="O45" s="9">
        <f t="shared" si="32"/>
        <v>1</v>
      </c>
      <c r="P45" s="9">
        <f t="shared" si="33"/>
        <v>0</v>
      </c>
      <c r="Q45" s="9">
        <f t="shared" si="34"/>
        <v>2</v>
      </c>
      <c r="R45" s="9">
        <f t="shared" si="35"/>
        <v>11</v>
      </c>
      <c r="S45" s="9"/>
      <c r="T45" s="11">
        <f t="shared" si="36"/>
        <v>0.2857142857142857</v>
      </c>
      <c r="U45" s="11">
        <f t="shared" si="37"/>
        <v>0.2857142857142857</v>
      </c>
    </row>
    <row r="46" spans="1:256" x14ac:dyDescent="0.3">
      <c r="A46" s="9" t="str">
        <f t="shared" si="19"/>
        <v>Cesar Reyes</v>
      </c>
      <c r="B46" s="9">
        <f t="shared" si="19"/>
        <v>10</v>
      </c>
      <c r="C46" s="9">
        <f t="shared" si="20"/>
        <v>8</v>
      </c>
      <c r="D46" s="9">
        <f t="shared" si="21"/>
        <v>3</v>
      </c>
      <c r="E46" s="9">
        <f t="shared" si="22"/>
        <v>3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4</v>
      </c>
      <c r="J46" s="9">
        <f t="shared" si="27"/>
        <v>3</v>
      </c>
      <c r="K46" s="9">
        <f t="shared" si="28"/>
        <v>2</v>
      </c>
      <c r="L46" s="9">
        <f t="shared" si="29"/>
        <v>2</v>
      </c>
      <c r="M46" s="9">
        <f t="shared" si="30"/>
        <v>0</v>
      </c>
      <c r="N46" s="9">
        <f t="shared" si="31"/>
        <v>2</v>
      </c>
      <c r="O46" s="9">
        <f t="shared" si="32"/>
        <v>2</v>
      </c>
      <c r="P46" s="9">
        <f t="shared" si="33"/>
        <v>0</v>
      </c>
      <c r="Q46" s="9">
        <f t="shared" si="34"/>
        <v>3</v>
      </c>
      <c r="R46" s="9">
        <f t="shared" si="35"/>
        <v>14</v>
      </c>
      <c r="S46" s="9"/>
      <c r="T46" s="11">
        <f t="shared" si="36"/>
        <v>0.375</v>
      </c>
      <c r="U46" s="11">
        <f t="shared" si="37"/>
        <v>0.375</v>
      </c>
    </row>
    <row r="47" spans="1:256" x14ac:dyDescent="0.3">
      <c r="A47" s="9" t="str">
        <f t="shared" si="19"/>
        <v>Cesar Morales</v>
      </c>
      <c r="B47" s="9">
        <f t="shared" si="19"/>
        <v>11</v>
      </c>
      <c r="C47" s="9">
        <f t="shared" si="20"/>
        <v>7</v>
      </c>
      <c r="D47" s="9">
        <f t="shared" si="21"/>
        <v>3</v>
      </c>
      <c r="E47" s="9">
        <f t="shared" si="22"/>
        <v>4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4</v>
      </c>
      <c r="J47" s="9">
        <f t="shared" si="27"/>
        <v>2</v>
      </c>
      <c r="K47" s="9">
        <f t="shared" si="28"/>
        <v>1</v>
      </c>
      <c r="L47" s="9">
        <f t="shared" si="29"/>
        <v>2</v>
      </c>
      <c r="M47" s="9">
        <f t="shared" si="30"/>
        <v>2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4</v>
      </c>
      <c r="R47" s="9">
        <f t="shared" si="35"/>
        <v>12</v>
      </c>
      <c r="S47" s="9"/>
      <c r="T47" s="11">
        <f t="shared" si="36"/>
        <v>0.5714285714285714</v>
      </c>
      <c r="U47" s="11">
        <f t="shared" si="37"/>
        <v>0.5714285714285714</v>
      </c>
    </row>
    <row r="48" spans="1:256" x14ac:dyDescent="0.3">
      <c r="A48" s="9" t="str">
        <f t="shared" si="19"/>
        <v>Cesar Cruz</v>
      </c>
      <c r="B48" s="9">
        <f t="shared" si="19"/>
        <v>12</v>
      </c>
      <c r="C48" s="9">
        <f t="shared" si="20"/>
        <v>10</v>
      </c>
      <c r="D48" s="9">
        <f t="shared" si="21"/>
        <v>10</v>
      </c>
      <c r="E48" s="9">
        <f t="shared" si="22"/>
        <v>6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2</v>
      </c>
      <c r="J48" s="9">
        <f t="shared" si="27"/>
        <v>2</v>
      </c>
      <c r="K48" s="9">
        <f t="shared" si="28"/>
        <v>1</v>
      </c>
      <c r="L48" s="9">
        <f t="shared" si="29"/>
        <v>2</v>
      </c>
      <c r="M48" s="9">
        <f t="shared" si="30"/>
        <v>1</v>
      </c>
      <c r="N48" s="9">
        <f t="shared" si="31"/>
        <v>2</v>
      </c>
      <c r="O48" s="9">
        <f t="shared" si="32"/>
        <v>1</v>
      </c>
      <c r="P48" s="9">
        <f t="shared" si="33"/>
        <v>0</v>
      </c>
      <c r="Q48" s="9">
        <f t="shared" si="34"/>
        <v>6</v>
      </c>
      <c r="R48" s="9">
        <f t="shared" si="35"/>
        <v>15</v>
      </c>
      <c r="S48" s="9"/>
      <c r="T48" s="11">
        <f t="shared" si="36"/>
        <v>0.6</v>
      </c>
      <c r="U48" s="11">
        <f t="shared" si="37"/>
        <v>0.6</v>
      </c>
    </row>
    <row r="49" spans="1:21" x14ac:dyDescent="0.3">
      <c r="A49" s="9" t="str">
        <f t="shared" si="19"/>
        <v>Cesar Ortiz</v>
      </c>
      <c r="B49" s="9">
        <f t="shared" si="19"/>
        <v>13</v>
      </c>
      <c r="C49" s="9">
        <f t="shared" si="20"/>
        <v>7</v>
      </c>
      <c r="D49" s="9">
        <f t="shared" si="21"/>
        <v>3</v>
      </c>
      <c r="E49" s="9">
        <f t="shared" si="22"/>
        <v>3</v>
      </c>
      <c r="F49" s="9">
        <f t="shared" si="23"/>
        <v>0</v>
      </c>
      <c r="G49" s="9">
        <f t="shared" si="24"/>
        <v>0</v>
      </c>
      <c r="H49" s="9">
        <f t="shared" si="25"/>
        <v>0</v>
      </c>
      <c r="I49" s="9">
        <f t="shared" si="26"/>
        <v>0</v>
      </c>
      <c r="J49" s="9">
        <f t="shared" si="27"/>
        <v>1</v>
      </c>
      <c r="K49" s="9">
        <f t="shared" si="28"/>
        <v>2</v>
      </c>
      <c r="L49" s="9">
        <f t="shared" si="29"/>
        <v>1</v>
      </c>
      <c r="M49" s="9">
        <f t="shared" si="30"/>
        <v>1</v>
      </c>
      <c r="N49" s="9">
        <f t="shared" si="31"/>
        <v>0</v>
      </c>
      <c r="O49" s="9">
        <f t="shared" si="32"/>
        <v>0</v>
      </c>
      <c r="P49" s="9">
        <f t="shared" si="33"/>
        <v>0</v>
      </c>
      <c r="Q49" s="9">
        <f t="shared" si="34"/>
        <v>3</v>
      </c>
      <c r="R49" s="9">
        <f t="shared" si="35"/>
        <v>10</v>
      </c>
      <c r="S49" s="9"/>
      <c r="T49" s="11">
        <f t="shared" si="36"/>
        <v>0.42857142857142855</v>
      </c>
      <c r="U49" s="11">
        <f t="shared" si="37"/>
        <v>0.42857142857142855</v>
      </c>
    </row>
    <row r="50" spans="1:21" x14ac:dyDescent="0.3">
      <c r="A50" s="9" t="str">
        <f t="shared" si="19"/>
        <v>Cesar Gutierrez</v>
      </c>
      <c r="B50" s="9">
        <f t="shared" si="19"/>
        <v>14</v>
      </c>
      <c r="C50" s="9">
        <f t="shared" si="20"/>
        <v>5</v>
      </c>
      <c r="D50" s="9">
        <f t="shared" si="21"/>
        <v>4</v>
      </c>
      <c r="E50" s="9">
        <f t="shared" si="22"/>
        <v>4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3</v>
      </c>
      <c r="J50" s="9">
        <f t="shared" si="27"/>
        <v>4</v>
      </c>
      <c r="K50" s="9">
        <f t="shared" si="28"/>
        <v>1</v>
      </c>
      <c r="L50" s="9">
        <f t="shared" si="29"/>
        <v>1</v>
      </c>
      <c r="M50" s="9">
        <f t="shared" si="30"/>
        <v>1</v>
      </c>
      <c r="N50" s="9">
        <f t="shared" si="31"/>
        <v>0</v>
      </c>
      <c r="O50" s="9">
        <f t="shared" si="32"/>
        <v>2</v>
      </c>
      <c r="P50" s="9">
        <f t="shared" si="33"/>
        <v>0</v>
      </c>
      <c r="Q50" s="9">
        <f t="shared" si="34"/>
        <v>4</v>
      </c>
      <c r="R50" s="9">
        <f t="shared" si="35"/>
        <v>9</v>
      </c>
      <c r="S50" s="9"/>
      <c r="T50" s="11">
        <f t="shared" si="36"/>
        <v>0.8</v>
      </c>
      <c r="U50" s="11">
        <f t="shared" si="37"/>
        <v>0.8</v>
      </c>
    </row>
    <row r="51" spans="1:21" x14ac:dyDescent="0.3">
      <c r="A51" s="9" t="str">
        <f t="shared" si="19"/>
        <v>Cesar Castillo</v>
      </c>
      <c r="B51" s="9">
        <f t="shared" si="19"/>
        <v>15</v>
      </c>
      <c r="C51" s="9">
        <f t="shared" si="20"/>
        <v>6</v>
      </c>
      <c r="D51" s="9">
        <f t="shared" si="21"/>
        <v>4</v>
      </c>
      <c r="E51" s="9">
        <f t="shared" si="22"/>
        <v>3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3</v>
      </c>
      <c r="J51" s="9">
        <f t="shared" si="27"/>
        <v>0</v>
      </c>
      <c r="K51" s="9">
        <f t="shared" si="28"/>
        <v>2</v>
      </c>
      <c r="L51" s="9">
        <f t="shared" si="29"/>
        <v>0</v>
      </c>
      <c r="M51" s="9">
        <f t="shared" si="30"/>
        <v>0</v>
      </c>
      <c r="N51" s="9">
        <f t="shared" si="31"/>
        <v>2</v>
      </c>
      <c r="O51" s="9">
        <f t="shared" si="32"/>
        <v>1</v>
      </c>
      <c r="P51" s="9">
        <f t="shared" si="33"/>
        <v>0</v>
      </c>
      <c r="Q51" s="9">
        <f t="shared" si="34"/>
        <v>3</v>
      </c>
      <c r="R51" s="9">
        <f t="shared" si="35"/>
        <v>11</v>
      </c>
      <c r="S51" s="9"/>
      <c r="T51" s="11">
        <f t="shared" si="36"/>
        <v>0.5</v>
      </c>
      <c r="U51" s="11">
        <f t="shared" si="37"/>
        <v>0.5</v>
      </c>
    </row>
    <row r="52" spans="1:21" x14ac:dyDescent="0.3">
      <c r="A52" s="9" t="str">
        <f t="shared" si="19"/>
        <v>Alejandro Garcia</v>
      </c>
      <c r="B52" s="9">
        <f t="shared" si="19"/>
        <v>16</v>
      </c>
      <c r="C52" s="9">
        <f t="shared" si="20"/>
        <v>7</v>
      </c>
      <c r="D52" s="9">
        <f t="shared" si="21"/>
        <v>3</v>
      </c>
      <c r="E52" s="9">
        <f t="shared" si="22"/>
        <v>5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6</v>
      </c>
      <c r="J52" s="9">
        <f t="shared" si="27"/>
        <v>3</v>
      </c>
      <c r="K52" s="9">
        <f t="shared" si="28"/>
        <v>1</v>
      </c>
      <c r="L52" s="9">
        <f t="shared" si="29"/>
        <v>1</v>
      </c>
      <c r="M52" s="9">
        <f t="shared" si="30"/>
        <v>0</v>
      </c>
      <c r="N52" s="9">
        <f t="shared" si="31"/>
        <v>0</v>
      </c>
      <c r="O52" s="9">
        <f t="shared" si="32"/>
        <v>2</v>
      </c>
      <c r="P52" s="9">
        <f t="shared" si="33"/>
        <v>0</v>
      </c>
      <c r="Q52" s="9">
        <f t="shared" si="34"/>
        <v>5</v>
      </c>
      <c r="R52" s="9">
        <f t="shared" si="35"/>
        <v>10</v>
      </c>
      <c r="S52" s="9"/>
      <c r="T52" s="11">
        <f t="shared" si="36"/>
        <v>0.7142857142857143</v>
      </c>
      <c r="U52" s="11">
        <f t="shared" si="37"/>
        <v>0.7142857142857143</v>
      </c>
    </row>
    <row r="53" spans="1:21" x14ac:dyDescent="0.3">
      <c r="A53" s="9" t="str">
        <f t="shared" si="19"/>
        <v>Alejandro Rodriguez</v>
      </c>
      <c r="B53" s="9">
        <f t="shared" si="19"/>
        <v>17</v>
      </c>
      <c r="C53" s="9">
        <f t="shared" si="20"/>
        <v>7</v>
      </c>
      <c r="D53" s="9">
        <f t="shared" si="21"/>
        <v>0</v>
      </c>
      <c r="E53" s="9">
        <f t="shared" si="22"/>
        <v>3</v>
      </c>
      <c r="F53" s="9">
        <f t="shared" si="23"/>
        <v>0</v>
      </c>
      <c r="G53" s="9">
        <f t="shared" si="24"/>
        <v>0</v>
      </c>
      <c r="H53" s="9">
        <f t="shared" si="25"/>
        <v>1</v>
      </c>
      <c r="I53" s="9">
        <f t="shared" si="26"/>
        <v>5</v>
      </c>
      <c r="J53" s="9">
        <f t="shared" si="27"/>
        <v>3</v>
      </c>
      <c r="K53" s="9">
        <f t="shared" si="28"/>
        <v>2</v>
      </c>
      <c r="L53" s="9">
        <f t="shared" si="29"/>
        <v>1</v>
      </c>
      <c r="M53" s="9">
        <f t="shared" si="30"/>
        <v>1</v>
      </c>
      <c r="N53" s="9">
        <f t="shared" si="31"/>
        <v>1</v>
      </c>
      <c r="O53" s="9">
        <f t="shared" si="32"/>
        <v>2</v>
      </c>
      <c r="P53" s="9">
        <f t="shared" si="33"/>
        <v>0</v>
      </c>
      <c r="Q53" s="9">
        <f t="shared" si="34"/>
        <v>6</v>
      </c>
      <c r="R53" s="9">
        <f t="shared" si="35"/>
        <v>13</v>
      </c>
      <c r="S53" s="9"/>
      <c r="T53" s="11">
        <f t="shared" si="36"/>
        <v>0.42857142857142855</v>
      </c>
      <c r="U53" s="11">
        <f t="shared" si="37"/>
        <v>0.8571428571428571</v>
      </c>
    </row>
    <row r="54" spans="1:21" x14ac:dyDescent="0.3">
      <c r="A54" s="9" t="str">
        <f t="shared" si="19"/>
        <v>Alejandro Martinez</v>
      </c>
      <c r="B54" s="9">
        <f t="shared" si="19"/>
        <v>18</v>
      </c>
      <c r="C54" s="9">
        <f t="shared" si="20"/>
        <v>5</v>
      </c>
      <c r="D54" s="9">
        <f t="shared" si="21"/>
        <v>5</v>
      </c>
      <c r="E54" s="9">
        <f t="shared" si="22"/>
        <v>2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1</v>
      </c>
      <c r="J54" s="9">
        <f t="shared" si="27"/>
        <v>4</v>
      </c>
      <c r="K54" s="9">
        <f t="shared" si="28"/>
        <v>2</v>
      </c>
      <c r="L54" s="9">
        <f t="shared" si="29"/>
        <v>2</v>
      </c>
      <c r="M54" s="9">
        <f t="shared" si="30"/>
        <v>0</v>
      </c>
      <c r="N54" s="9">
        <f t="shared" si="31"/>
        <v>1</v>
      </c>
      <c r="O54" s="9">
        <f t="shared" si="32"/>
        <v>0</v>
      </c>
      <c r="P54" s="9">
        <f t="shared" si="33"/>
        <v>0</v>
      </c>
      <c r="Q54" s="9">
        <f t="shared" si="34"/>
        <v>2</v>
      </c>
      <c r="R54" s="9">
        <f t="shared" si="35"/>
        <v>8</v>
      </c>
      <c r="S54" s="9"/>
      <c r="T54" s="11">
        <f t="shared" si="36"/>
        <v>0.4</v>
      </c>
      <c r="U54" s="11">
        <f t="shared" si="37"/>
        <v>0.4</v>
      </c>
    </row>
    <row r="55" spans="1:21" x14ac:dyDescent="0.3">
      <c r="A55" s="9" t="str">
        <f t="shared" si="19"/>
        <v>Alejandro Hernandez</v>
      </c>
      <c r="B55" s="9">
        <f t="shared" si="19"/>
        <v>19</v>
      </c>
      <c r="C55" s="9">
        <f t="shared" si="20"/>
        <v>7</v>
      </c>
      <c r="D55" s="9">
        <f t="shared" si="21"/>
        <v>5</v>
      </c>
      <c r="E55" s="9">
        <f t="shared" si="22"/>
        <v>3</v>
      </c>
      <c r="F55" s="9">
        <f t="shared" si="23"/>
        <v>1</v>
      </c>
      <c r="G55" s="9">
        <f t="shared" si="24"/>
        <v>0</v>
      </c>
      <c r="H55" s="9">
        <f t="shared" si="25"/>
        <v>0</v>
      </c>
      <c r="I55" s="9">
        <f t="shared" si="26"/>
        <v>4</v>
      </c>
      <c r="J55" s="9">
        <f t="shared" si="27"/>
        <v>1</v>
      </c>
      <c r="K55" s="9">
        <f t="shared" si="28"/>
        <v>0</v>
      </c>
      <c r="L55" s="9">
        <f t="shared" si="29"/>
        <v>2</v>
      </c>
      <c r="M55" s="9">
        <f t="shared" si="30"/>
        <v>2</v>
      </c>
      <c r="N55" s="9">
        <f t="shared" si="31"/>
        <v>1</v>
      </c>
      <c r="O55" s="9">
        <f t="shared" si="32"/>
        <v>2</v>
      </c>
      <c r="P55" s="9">
        <f t="shared" si="33"/>
        <v>0</v>
      </c>
      <c r="Q55" s="9">
        <f t="shared" si="34"/>
        <v>4</v>
      </c>
      <c r="R55" s="9">
        <f t="shared" si="35"/>
        <v>12</v>
      </c>
      <c r="S55" s="9"/>
      <c r="T55" s="11">
        <f t="shared" si="36"/>
        <v>0.42857142857142855</v>
      </c>
      <c r="U55" s="11">
        <f t="shared" si="37"/>
        <v>0.5714285714285714</v>
      </c>
    </row>
    <row r="56" spans="1:21" x14ac:dyDescent="0.3">
      <c r="A56" s="9" t="str">
        <f t="shared" si="19"/>
        <v>Alejandro Lopez</v>
      </c>
      <c r="B56" s="9">
        <f t="shared" si="19"/>
        <v>20</v>
      </c>
      <c r="C56" s="9">
        <f t="shared" si="20"/>
        <v>8</v>
      </c>
      <c r="D56" s="9">
        <f t="shared" si="21"/>
        <v>7</v>
      </c>
      <c r="E56" s="9">
        <f t="shared" si="22"/>
        <v>6</v>
      </c>
      <c r="F56" s="9">
        <f t="shared" si="23"/>
        <v>1</v>
      </c>
      <c r="G56" s="9">
        <f t="shared" si="24"/>
        <v>0</v>
      </c>
      <c r="H56" s="9">
        <f t="shared" si="25"/>
        <v>0</v>
      </c>
      <c r="I56" s="9">
        <f t="shared" si="26"/>
        <v>4</v>
      </c>
      <c r="J56" s="9">
        <f t="shared" si="27"/>
        <v>1</v>
      </c>
      <c r="K56" s="9">
        <f t="shared" si="28"/>
        <v>4</v>
      </c>
      <c r="L56" s="9">
        <f t="shared" si="29"/>
        <v>1</v>
      </c>
      <c r="M56" s="9">
        <f t="shared" si="30"/>
        <v>1</v>
      </c>
      <c r="N56" s="9">
        <f t="shared" si="31"/>
        <v>0</v>
      </c>
      <c r="O56" s="9">
        <f t="shared" si="32"/>
        <v>1</v>
      </c>
      <c r="P56" s="9">
        <f t="shared" si="33"/>
        <v>0</v>
      </c>
      <c r="Q56" s="9">
        <f t="shared" si="34"/>
        <v>7</v>
      </c>
      <c r="R56" s="9">
        <f t="shared" si="35"/>
        <v>14</v>
      </c>
      <c r="S56" s="9"/>
      <c r="T56" s="11">
        <f t="shared" si="36"/>
        <v>0.75</v>
      </c>
      <c r="U56" s="11">
        <f t="shared" si="37"/>
        <v>0.875</v>
      </c>
    </row>
    <row r="57" spans="1:21" x14ac:dyDescent="0.3">
      <c r="A57" s="9" t="str">
        <f t="shared" si="19"/>
        <v>Alejandro Gonzalez</v>
      </c>
      <c r="B57" s="9">
        <f t="shared" si="19"/>
        <v>21</v>
      </c>
      <c r="C57" s="9">
        <f t="shared" si="20"/>
        <v>9</v>
      </c>
      <c r="D57" s="9">
        <f t="shared" si="21"/>
        <v>5</v>
      </c>
      <c r="E57" s="9">
        <f t="shared" si="22"/>
        <v>4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2</v>
      </c>
      <c r="J57" s="9">
        <f t="shared" si="27"/>
        <v>1</v>
      </c>
      <c r="K57" s="9">
        <f t="shared" si="28"/>
        <v>1</v>
      </c>
      <c r="L57" s="9">
        <f t="shared" si="29"/>
        <v>2</v>
      </c>
      <c r="M57" s="9">
        <f t="shared" si="30"/>
        <v>1</v>
      </c>
      <c r="N57" s="9">
        <f t="shared" si="31"/>
        <v>2</v>
      </c>
      <c r="O57" s="9">
        <f t="shared" si="32"/>
        <v>2</v>
      </c>
      <c r="P57" s="9">
        <f t="shared" si="33"/>
        <v>0</v>
      </c>
      <c r="Q57" s="9">
        <f t="shared" si="34"/>
        <v>4</v>
      </c>
      <c r="R57" s="9">
        <f t="shared" si="35"/>
        <v>15</v>
      </c>
      <c r="S57" s="9"/>
      <c r="T57" s="11">
        <f t="shared" si="36"/>
        <v>0.44444444444444442</v>
      </c>
      <c r="U57" s="11">
        <f t="shared" si="37"/>
        <v>0.44444444444444442</v>
      </c>
    </row>
    <row r="58" spans="1:21" x14ac:dyDescent="0.3">
      <c r="A58" s="9" t="str">
        <f t="shared" si="19"/>
        <v>Alejandro Perez</v>
      </c>
      <c r="B58" s="9">
        <f t="shared" si="19"/>
        <v>22</v>
      </c>
      <c r="C58" s="9">
        <f t="shared" si="20"/>
        <v>7</v>
      </c>
      <c r="D58" s="9">
        <f t="shared" si="21"/>
        <v>3</v>
      </c>
      <c r="E58" s="9">
        <f t="shared" si="22"/>
        <v>5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0</v>
      </c>
      <c r="J58" s="9">
        <f t="shared" si="27"/>
        <v>2</v>
      </c>
      <c r="K58" s="9">
        <f t="shared" si="28"/>
        <v>2</v>
      </c>
      <c r="L58" s="9">
        <f t="shared" si="29"/>
        <v>0</v>
      </c>
      <c r="M58" s="9">
        <f t="shared" si="30"/>
        <v>1</v>
      </c>
      <c r="N58" s="9">
        <f t="shared" si="31"/>
        <v>2</v>
      </c>
      <c r="O58" s="9">
        <f t="shared" si="32"/>
        <v>0</v>
      </c>
      <c r="P58" s="9">
        <f t="shared" si="33"/>
        <v>0</v>
      </c>
      <c r="Q58" s="9">
        <f t="shared" si="34"/>
        <v>5</v>
      </c>
      <c r="R58" s="9">
        <f t="shared" si="35"/>
        <v>12</v>
      </c>
      <c r="S58" s="9"/>
      <c r="T58" s="11">
        <f t="shared" si="36"/>
        <v>0.7142857142857143</v>
      </c>
      <c r="U58" s="11">
        <f t="shared" si="37"/>
        <v>0.7142857142857143</v>
      </c>
    </row>
    <row r="59" spans="1:21" x14ac:dyDescent="0.3">
      <c r="A59" s="9" t="str">
        <f t="shared" si="19"/>
        <v>Alejandro Sanchez</v>
      </c>
      <c r="B59" s="9">
        <f t="shared" si="19"/>
        <v>23</v>
      </c>
      <c r="C59" s="9">
        <f t="shared" si="20"/>
        <v>7</v>
      </c>
      <c r="D59" s="9">
        <f t="shared" si="21"/>
        <v>4</v>
      </c>
      <c r="E59" s="9">
        <f t="shared" si="22"/>
        <v>2</v>
      </c>
      <c r="F59" s="9">
        <f t="shared" si="23"/>
        <v>0</v>
      </c>
      <c r="G59" s="9">
        <f t="shared" si="24"/>
        <v>0</v>
      </c>
      <c r="H59" s="9">
        <f t="shared" si="25"/>
        <v>0</v>
      </c>
      <c r="I59" s="9">
        <f t="shared" si="26"/>
        <v>4</v>
      </c>
      <c r="J59" s="9">
        <f t="shared" si="27"/>
        <v>2</v>
      </c>
      <c r="K59" s="9">
        <f t="shared" si="28"/>
        <v>0</v>
      </c>
      <c r="L59" s="9">
        <f t="shared" si="29"/>
        <v>0</v>
      </c>
      <c r="M59" s="9">
        <f t="shared" si="30"/>
        <v>1</v>
      </c>
      <c r="N59" s="9">
        <f t="shared" si="31"/>
        <v>1</v>
      </c>
      <c r="O59" s="9">
        <f t="shared" si="32"/>
        <v>1</v>
      </c>
      <c r="P59" s="9">
        <f t="shared" si="33"/>
        <v>0</v>
      </c>
      <c r="Q59" s="9">
        <f t="shared" si="34"/>
        <v>2</v>
      </c>
      <c r="R59" s="9">
        <f t="shared" si="35"/>
        <v>10</v>
      </c>
      <c r="S59" s="9"/>
      <c r="T59" s="11">
        <f t="shared" si="36"/>
        <v>0.2857142857142857</v>
      </c>
      <c r="U59" s="11">
        <f t="shared" si="37"/>
        <v>0.2857142857142857</v>
      </c>
    </row>
    <row r="60" spans="1:21" x14ac:dyDescent="0.3">
      <c r="A60" s="9" t="str">
        <f t="shared" si="19"/>
        <v>Alejandro Ramirez</v>
      </c>
      <c r="B60" s="9">
        <f t="shared" si="19"/>
        <v>24</v>
      </c>
      <c r="C60" s="9">
        <f t="shared" si="20"/>
        <v>5</v>
      </c>
      <c r="D60" s="9">
        <f t="shared" si="21"/>
        <v>2</v>
      </c>
      <c r="E60" s="9">
        <f t="shared" si="22"/>
        <v>0</v>
      </c>
      <c r="F60" s="9">
        <f t="shared" si="23"/>
        <v>0</v>
      </c>
      <c r="G60" s="9">
        <f t="shared" si="24"/>
        <v>0</v>
      </c>
      <c r="H60" s="9">
        <f t="shared" si="25"/>
        <v>0</v>
      </c>
      <c r="I60" s="9">
        <f t="shared" si="26"/>
        <v>2</v>
      </c>
      <c r="J60" s="9">
        <f t="shared" si="27"/>
        <v>0</v>
      </c>
      <c r="K60" s="9">
        <f t="shared" si="28"/>
        <v>0</v>
      </c>
      <c r="L60" s="9">
        <f t="shared" si="29"/>
        <v>0</v>
      </c>
      <c r="M60" s="9">
        <f t="shared" si="30"/>
        <v>1</v>
      </c>
      <c r="N60" s="9">
        <f t="shared" si="31"/>
        <v>2</v>
      </c>
      <c r="O60" s="9">
        <f t="shared" si="32"/>
        <v>2</v>
      </c>
      <c r="P60" s="9">
        <f t="shared" si="33"/>
        <v>0</v>
      </c>
      <c r="Q60" s="9">
        <f t="shared" si="34"/>
        <v>0</v>
      </c>
      <c r="R60" s="9">
        <f t="shared" si="35"/>
        <v>10</v>
      </c>
      <c r="S60" s="9"/>
      <c r="T60" s="11">
        <f t="shared" si="36"/>
        <v>0</v>
      </c>
      <c r="U60" s="11">
        <f t="shared" si="37"/>
        <v>0</v>
      </c>
    </row>
    <row r="61" spans="1:21" x14ac:dyDescent="0.3">
      <c r="A61" s="9" t="str">
        <f t="shared" si="19"/>
        <v>Alejandro Torres</v>
      </c>
      <c r="B61" s="9">
        <f t="shared" si="19"/>
        <v>25</v>
      </c>
      <c r="C61" s="9">
        <f t="shared" si="20"/>
        <v>7</v>
      </c>
      <c r="D61" s="9">
        <f t="shared" si="21"/>
        <v>3</v>
      </c>
      <c r="E61" s="9">
        <f t="shared" si="22"/>
        <v>3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0</v>
      </c>
      <c r="J61" s="9">
        <f t="shared" si="27"/>
        <v>3</v>
      </c>
      <c r="K61" s="9">
        <f t="shared" si="28"/>
        <v>1</v>
      </c>
      <c r="L61" s="9">
        <f t="shared" si="29"/>
        <v>1</v>
      </c>
      <c r="M61" s="9">
        <f t="shared" si="30"/>
        <v>0</v>
      </c>
      <c r="N61" s="9">
        <f t="shared" si="31"/>
        <v>2</v>
      </c>
      <c r="O61" s="9">
        <f t="shared" si="32"/>
        <v>1</v>
      </c>
      <c r="P61" s="9">
        <f t="shared" si="33"/>
        <v>0</v>
      </c>
      <c r="Q61" s="9">
        <f t="shared" si="34"/>
        <v>3</v>
      </c>
      <c r="R61" s="9">
        <f t="shared" si="35"/>
        <v>11</v>
      </c>
      <c r="S61" s="9"/>
      <c r="T61" s="11">
        <f t="shared" si="36"/>
        <v>0.42857142857142855</v>
      </c>
      <c r="U61" s="11">
        <f t="shared" si="37"/>
        <v>0.42857142857142855</v>
      </c>
    </row>
    <row r="62" spans="1:21" x14ac:dyDescent="0.3">
      <c r="A62" s="10" t="s">
        <v>48</v>
      </c>
      <c r="B62" s="10"/>
      <c r="C62" s="10">
        <f t="shared" ref="C62:R62" si="38">SUM(C37:C61)</f>
        <v>176</v>
      </c>
      <c r="D62" s="10">
        <f t="shared" si="38"/>
        <v>86</v>
      </c>
      <c r="E62" s="10">
        <f t="shared" si="38"/>
        <v>80</v>
      </c>
      <c r="F62" s="10">
        <f t="shared" si="38"/>
        <v>5</v>
      </c>
      <c r="G62" s="10">
        <f t="shared" si="38"/>
        <v>1</v>
      </c>
      <c r="H62" s="10">
        <f t="shared" si="38"/>
        <v>1</v>
      </c>
      <c r="I62" s="10">
        <f t="shared" si="38"/>
        <v>73</v>
      </c>
      <c r="J62" s="10">
        <f t="shared" si="38"/>
        <v>51</v>
      </c>
      <c r="K62" s="10">
        <f t="shared" si="38"/>
        <v>41</v>
      </c>
      <c r="L62" s="10">
        <f t="shared" si="38"/>
        <v>24</v>
      </c>
      <c r="M62" s="10">
        <f t="shared" si="38"/>
        <v>24</v>
      </c>
      <c r="N62" s="10">
        <f t="shared" si="38"/>
        <v>24</v>
      </c>
      <c r="O62" s="10">
        <f t="shared" si="38"/>
        <v>31</v>
      </c>
      <c r="P62" s="10">
        <f t="shared" si="38"/>
        <v>0</v>
      </c>
      <c r="Q62" s="10">
        <f t="shared" si="38"/>
        <v>90</v>
      </c>
      <c r="R62" s="10">
        <f t="shared" si="38"/>
        <v>296</v>
      </c>
      <c r="S62" s="10"/>
      <c r="T62" s="12">
        <f t="shared" si="36"/>
        <v>0.45454545454545453</v>
      </c>
      <c r="U62" s="12">
        <f t="shared" si="37"/>
        <v>0.51136363636363635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Cesar Gonzalez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62</v>
      </c>
      <c r="K66" s="19">
        <v>2.2000000000000002</v>
      </c>
      <c r="L66" s="19">
        <v>3</v>
      </c>
      <c r="M66" s="19">
        <v>3</v>
      </c>
      <c r="N66" s="19">
        <v>2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8.0000000000000018</v>
      </c>
      <c r="CT66" s="9">
        <f t="shared" ref="CT66:CT90" si="44">INT(CS66/3)+MOD(CS66,3)/10</f>
        <v>2.2000000000000002</v>
      </c>
      <c r="CU66" s="9">
        <f t="shared" ref="CU66:CU90" si="45">F66+L66+R66+X66+AD66+AJ66+AP66+AV66+BB66+BH66+BN66+BT66+BZ66+CF66+CL66</f>
        <v>3</v>
      </c>
      <c r="CV66" s="9">
        <f t="shared" ref="CV66:CV90" si="46">G66+M66+S66+Y66+AE66+AK66+AQ66+AW66+BC66+BI66+BO66+BU66+CA66+CG66+CM66</f>
        <v>3</v>
      </c>
      <c r="CW66" s="9">
        <f t="shared" ref="CW66:CW90" si="47">H66+N66+T66+Z66+AF66+AL66+AR66+AX66+BD66+BJ66+BP66+BV66+CB66+CH66+CN66</f>
        <v>2</v>
      </c>
      <c r="CX66" s="14">
        <f t="shared" ref="CX66:CX90" si="48">IFERROR(CU66*27/CS66,0)</f>
        <v>10.124999999999998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Cesar Perez</v>
      </c>
      <c r="B67" s="9">
        <f t="shared" si="39"/>
        <v>2</v>
      </c>
      <c r="C67" s="19">
        <v>0</v>
      </c>
      <c r="D67" s="19"/>
      <c r="E67" s="19"/>
      <c r="F67" s="19"/>
      <c r="G67" s="19"/>
      <c r="H67" s="19"/>
      <c r="I67" s="19">
        <v>1</v>
      </c>
      <c r="J67" s="19" t="s">
        <v>61</v>
      </c>
      <c r="K67" s="19">
        <v>1</v>
      </c>
      <c r="L67" s="19">
        <v>0</v>
      </c>
      <c r="M67" s="19">
        <v>4</v>
      </c>
      <c r="N67" s="19">
        <v>5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0</v>
      </c>
      <c r="CR67" s="9">
        <f t="shared" si="42"/>
        <v>1</v>
      </c>
      <c r="CS67" s="9">
        <f t="shared" si="43"/>
        <v>3</v>
      </c>
      <c r="CT67" s="9">
        <f t="shared" si="44"/>
        <v>1</v>
      </c>
      <c r="CU67" s="9">
        <f t="shared" si="45"/>
        <v>0</v>
      </c>
      <c r="CV67" s="9">
        <f t="shared" si="46"/>
        <v>4</v>
      </c>
      <c r="CW67" s="9">
        <f t="shared" si="47"/>
        <v>5</v>
      </c>
      <c r="CX67" s="14">
        <f t="shared" si="48"/>
        <v>0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Cesar Sanchez</v>
      </c>
      <c r="B68" s="9">
        <f t="shared" si="39"/>
        <v>3</v>
      </c>
      <c r="C68" s="19">
        <v>1</v>
      </c>
      <c r="D68" s="19" t="s">
        <v>62</v>
      </c>
      <c r="E68" s="19">
        <v>2</v>
      </c>
      <c r="F68" s="19">
        <v>3</v>
      </c>
      <c r="G68" s="19">
        <v>5</v>
      </c>
      <c r="H68" s="19">
        <v>1</v>
      </c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6</v>
      </c>
      <c r="CT68" s="9">
        <f t="shared" si="44"/>
        <v>2</v>
      </c>
      <c r="CU68" s="9">
        <f t="shared" si="45"/>
        <v>3</v>
      </c>
      <c r="CV68" s="9">
        <f t="shared" si="46"/>
        <v>5</v>
      </c>
      <c r="CW68" s="9">
        <f t="shared" si="47"/>
        <v>1</v>
      </c>
      <c r="CX68" s="14">
        <f t="shared" si="48"/>
        <v>13.5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Cesar Ramirez</v>
      </c>
      <c r="B69" s="9">
        <f t="shared" si="39"/>
        <v>4</v>
      </c>
      <c r="C69" s="19">
        <v>1</v>
      </c>
      <c r="D69" s="19" t="s">
        <v>62</v>
      </c>
      <c r="E69" s="19">
        <v>1</v>
      </c>
      <c r="F69" s="19">
        <v>1</v>
      </c>
      <c r="G69" s="19">
        <v>6</v>
      </c>
      <c r="H69" s="19">
        <v>5</v>
      </c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1</v>
      </c>
      <c r="CQ69" s="9">
        <f t="shared" si="41"/>
        <v>1</v>
      </c>
      <c r="CR69" s="9">
        <f t="shared" si="42"/>
        <v>0</v>
      </c>
      <c r="CS69" s="9">
        <f t="shared" si="43"/>
        <v>3</v>
      </c>
      <c r="CT69" s="9">
        <f t="shared" si="44"/>
        <v>1</v>
      </c>
      <c r="CU69" s="9">
        <f t="shared" si="45"/>
        <v>1</v>
      </c>
      <c r="CV69" s="9">
        <f t="shared" si="46"/>
        <v>6</v>
      </c>
      <c r="CW69" s="9">
        <f t="shared" si="47"/>
        <v>5</v>
      </c>
      <c r="CX69" s="14">
        <f t="shared" si="48"/>
        <v>9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Cesar Torres</v>
      </c>
      <c r="B70" s="9">
        <f t="shared" si="39"/>
        <v>5</v>
      </c>
      <c r="C70" s="19">
        <v>1</v>
      </c>
      <c r="D70" s="19" t="s">
        <v>61</v>
      </c>
      <c r="E70" s="19">
        <v>2</v>
      </c>
      <c r="F70" s="19">
        <v>0</v>
      </c>
      <c r="G70" s="19">
        <v>2</v>
      </c>
      <c r="H70" s="19">
        <v>4</v>
      </c>
      <c r="I70" s="19">
        <v>1</v>
      </c>
      <c r="J70" s="19" t="s">
        <v>61</v>
      </c>
      <c r="K70" s="19">
        <v>1</v>
      </c>
      <c r="L70" s="19">
        <v>4</v>
      </c>
      <c r="M70" s="19">
        <v>4</v>
      </c>
      <c r="N70" s="19">
        <v>2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2</v>
      </c>
      <c r="CQ70" s="9">
        <f t="shared" si="41"/>
        <v>0</v>
      </c>
      <c r="CR70" s="9">
        <f t="shared" si="42"/>
        <v>2</v>
      </c>
      <c r="CS70" s="9">
        <f t="shared" si="43"/>
        <v>9</v>
      </c>
      <c r="CT70" s="9">
        <f t="shared" si="44"/>
        <v>3</v>
      </c>
      <c r="CU70" s="9">
        <f t="shared" si="45"/>
        <v>4</v>
      </c>
      <c r="CV70" s="9">
        <f t="shared" si="46"/>
        <v>6</v>
      </c>
      <c r="CW70" s="9">
        <f t="shared" si="47"/>
        <v>6</v>
      </c>
      <c r="CX70" s="14">
        <f t="shared" si="48"/>
        <v>12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Cesar Flores</v>
      </c>
      <c r="B71" s="9">
        <f t="shared" si="39"/>
        <v>6</v>
      </c>
      <c r="C71" s="19">
        <v>1</v>
      </c>
      <c r="D71" s="19" t="s">
        <v>62</v>
      </c>
      <c r="E71" s="19">
        <v>2.2000000000000002</v>
      </c>
      <c r="F71" s="19">
        <v>2</v>
      </c>
      <c r="G71" s="19">
        <v>4</v>
      </c>
      <c r="H71" s="19">
        <v>1</v>
      </c>
      <c r="I71" s="19">
        <v>1</v>
      </c>
      <c r="J71" s="19" t="s">
        <v>62</v>
      </c>
      <c r="K71" s="19">
        <v>1.2</v>
      </c>
      <c r="L71" s="19">
        <v>0</v>
      </c>
      <c r="M71" s="19">
        <v>5</v>
      </c>
      <c r="N71" s="19">
        <v>2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2</v>
      </c>
      <c r="CQ71" s="9">
        <f t="shared" si="41"/>
        <v>2</v>
      </c>
      <c r="CR71" s="9">
        <f t="shared" si="42"/>
        <v>0</v>
      </c>
      <c r="CS71" s="9">
        <f t="shared" si="43"/>
        <v>13.000000000000002</v>
      </c>
      <c r="CT71" s="9">
        <f t="shared" si="44"/>
        <v>4.1000000000000005</v>
      </c>
      <c r="CU71" s="9">
        <f t="shared" si="45"/>
        <v>2</v>
      </c>
      <c r="CV71" s="9">
        <f t="shared" si="46"/>
        <v>9</v>
      </c>
      <c r="CW71" s="9">
        <f t="shared" si="47"/>
        <v>3</v>
      </c>
      <c r="CX71" s="14">
        <f t="shared" si="48"/>
        <v>4.1538461538461533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Cesar Rivera</v>
      </c>
      <c r="B72" s="9">
        <f t="shared" si="39"/>
        <v>7</v>
      </c>
      <c r="C72" s="19">
        <v>1</v>
      </c>
      <c r="D72" s="19" t="s">
        <v>61</v>
      </c>
      <c r="E72" s="19">
        <v>1.1000000000000001</v>
      </c>
      <c r="F72" s="19">
        <v>4</v>
      </c>
      <c r="G72" s="19">
        <v>1</v>
      </c>
      <c r="H72" s="19">
        <v>1</v>
      </c>
      <c r="I72" s="19">
        <v>1</v>
      </c>
      <c r="J72" s="19" t="s">
        <v>62</v>
      </c>
      <c r="K72" s="19">
        <v>2.1</v>
      </c>
      <c r="L72" s="19">
        <v>1</v>
      </c>
      <c r="M72" s="19">
        <v>5</v>
      </c>
      <c r="N72" s="19">
        <v>4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2</v>
      </c>
      <c r="CQ72" s="9">
        <f t="shared" si="41"/>
        <v>1</v>
      </c>
      <c r="CR72" s="9">
        <f t="shared" si="42"/>
        <v>1</v>
      </c>
      <c r="CS72" s="9">
        <f t="shared" si="43"/>
        <v>11.000000000000002</v>
      </c>
      <c r="CT72" s="9">
        <f t="shared" si="44"/>
        <v>3.2</v>
      </c>
      <c r="CU72" s="9">
        <f t="shared" si="45"/>
        <v>5</v>
      </c>
      <c r="CV72" s="9">
        <f t="shared" si="46"/>
        <v>6</v>
      </c>
      <c r="CW72" s="9">
        <f t="shared" si="47"/>
        <v>5</v>
      </c>
      <c r="CX72" s="14">
        <f t="shared" si="48"/>
        <v>12.272727272727272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Cesar Gomez</v>
      </c>
      <c r="B73" s="9">
        <f t="shared" si="39"/>
        <v>8</v>
      </c>
      <c r="C73" s="19">
        <v>1</v>
      </c>
      <c r="D73" s="19" t="s">
        <v>61</v>
      </c>
      <c r="E73" s="19">
        <v>2</v>
      </c>
      <c r="F73" s="19">
        <v>2</v>
      </c>
      <c r="G73" s="19">
        <v>4</v>
      </c>
      <c r="H73" s="19">
        <v>4</v>
      </c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0</v>
      </c>
      <c r="CR73" s="9">
        <f t="shared" si="42"/>
        <v>1</v>
      </c>
      <c r="CS73" s="9">
        <f t="shared" si="43"/>
        <v>6</v>
      </c>
      <c r="CT73" s="9">
        <f t="shared" si="44"/>
        <v>2</v>
      </c>
      <c r="CU73" s="9">
        <f t="shared" si="45"/>
        <v>2</v>
      </c>
      <c r="CV73" s="9">
        <f t="shared" si="46"/>
        <v>4</v>
      </c>
      <c r="CW73" s="9">
        <f t="shared" si="47"/>
        <v>4</v>
      </c>
      <c r="CX73" s="14">
        <f t="shared" si="48"/>
        <v>9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Cesar Diaz</v>
      </c>
      <c r="B74" s="9">
        <f t="shared" si="39"/>
        <v>9</v>
      </c>
      <c r="C74" s="19">
        <v>0</v>
      </c>
      <c r="D74" s="19"/>
      <c r="E74" s="19"/>
      <c r="F74" s="19"/>
      <c r="G74" s="19"/>
      <c r="H74" s="19"/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0</v>
      </c>
      <c r="CQ74" s="9">
        <f t="shared" si="41"/>
        <v>0</v>
      </c>
      <c r="CR74" s="9">
        <f t="shared" si="42"/>
        <v>0</v>
      </c>
      <c r="CS74" s="9">
        <f t="shared" si="43"/>
        <v>0</v>
      </c>
      <c r="CT74" s="9">
        <f t="shared" si="44"/>
        <v>0</v>
      </c>
      <c r="CU74" s="9">
        <f t="shared" si="45"/>
        <v>0</v>
      </c>
      <c r="CV74" s="9">
        <f t="shared" si="46"/>
        <v>0</v>
      </c>
      <c r="CW74" s="9">
        <f t="shared" si="47"/>
        <v>0</v>
      </c>
      <c r="CX74" s="14">
        <f t="shared" si="48"/>
        <v>0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Cesar Reyes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1</v>
      </c>
      <c r="J75" s="19" t="s">
        <v>62</v>
      </c>
      <c r="K75" s="19">
        <v>2.1</v>
      </c>
      <c r="L75" s="19">
        <v>0</v>
      </c>
      <c r="M75" s="19">
        <v>5</v>
      </c>
      <c r="N75" s="19">
        <v>4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1</v>
      </c>
      <c r="CR75" s="9">
        <f t="shared" si="42"/>
        <v>0</v>
      </c>
      <c r="CS75" s="9">
        <f t="shared" si="43"/>
        <v>7.0000000000000009</v>
      </c>
      <c r="CT75" s="9">
        <f t="shared" si="44"/>
        <v>2.1</v>
      </c>
      <c r="CU75" s="9">
        <f t="shared" si="45"/>
        <v>0</v>
      </c>
      <c r="CV75" s="9">
        <f t="shared" si="46"/>
        <v>5</v>
      </c>
      <c r="CW75" s="9">
        <f t="shared" si="47"/>
        <v>4</v>
      </c>
      <c r="CX75" s="14">
        <f t="shared" si="48"/>
        <v>0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Cesar Morales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1</v>
      </c>
      <c r="J76" s="19" t="s">
        <v>61</v>
      </c>
      <c r="K76" s="19">
        <v>1.1000000000000001</v>
      </c>
      <c r="L76" s="19">
        <v>4</v>
      </c>
      <c r="M76" s="19">
        <v>2</v>
      </c>
      <c r="N76" s="19">
        <v>5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1</v>
      </c>
      <c r="CQ76" s="9">
        <f t="shared" si="41"/>
        <v>0</v>
      </c>
      <c r="CR76" s="9">
        <f t="shared" si="42"/>
        <v>1</v>
      </c>
      <c r="CS76" s="9">
        <f t="shared" si="43"/>
        <v>4.0000000000000009</v>
      </c>
      <c r="CT76" s="9">
        <f t="shared" si="44"/>
        <v>1.1000000000000001</v>
      </c>
      <c r="CU76" s="9">
        <f t="shared" si="45"/>
        <v>4</v>
      </c>
      <c r="CV76" s="9">
        <f t="shared" si="46"/>
        <v>2</v>
      </c>
      <c r="CW76" s="9">
        <f t="shared" si="47"/>
        <v>5</v>
      </c>
      <c r="CX76" s="14">
        <f t="shared" si="48"/>
        <v>26.999999999999993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Cesar Cruz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1</v>
      </c>
      <c r="J77" s="19" t="s">
        <v>61</v>
      </c>
      <c r="K77" s="19">
        <v>2.2000000000000002</v>
      </c>
      <c r="L77" s="19">
        <v>1</v>
      </c>
      <c r="M77" s="19">
        <v>1</v>
      </c>
      <c r="N77" s="19">
        <v>4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0</v>
      </c>
      <c r="CR77" s="9">
        <f t="shared" si="42"/>
        <v>1</v>
      </c>
      <c r="CS77" s="9">
        <f t="shared" si="43"/>
        <v>8.0000000000000018</v>
      </c>
      <c r="CT77" s="9">
        <f t="shared" si="44"/>
        <v>2.2000000000000002</v>
      </c>
      <c r="CU77" s="9">
        <f t="shared" si="45"/>
        <v>1</v>
      </c>
      <c r="CV77" s="9">
        <f t="shared" si="46"/>
        <v>1</v>
      </c>
      <c r="CW77" s="9">
        <f t="shared" si="47"/>
        <v>4</v>
      </c>
      <c r="CX77" s="14">
        <f t="shared" si="48"/>
        <v>3.3749999999999991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Cesar Ortiz</v>
      </c>
      <c r="B78" s="9">
        <f t="shared" si="39"/>
        <v>13</v>
      </c>
      <c r="C78" s="19">
        <v>0</v>
      </c>
      <c r="D78" s="19"/>
      <c r="E78" s="19"/>
      <c r="F78" s="19"/>
      <c r="G78" s="19"/>
      <c r="H78" s="19"/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0</v>
      </c>
      <c r="CQ78" s="9">
        <f t="shared" si="41"/>
        <v>0</v>
      </c>
      <c r="CR78" s="9">
        <f t="shared" si="42"/>
        <v>0</v>
      </c>
      <c r="CS78" s="9">
        <f t="shared" si="43"/>
        <v>0</v>
      </c>
      <c r="CT78" s="9">
        <f t="shared" si="44"/>
        <v>0</v>
      </c>
      <c r="CU78" s="9">
        <f t="shared" si="45"/>
        <v>0</v>
      </c>
      <c r="CV78" s="9">
        <f t="shared" si="46"/>
        <v>0</v>
      </c>
      <c r="CW78" s="9">
        <f t="shared" si="47"/>
        <v>0</v>
      </c>
      <c r="CX78" s="14">
        <f t="shared" si="48"/>
        <v>0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Cesar Gutierrez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1</v>
      </c>
      <c r="J79" s="19" t="s">
        <v>61</v>
      </c>
      <c r="K79" s="19">
        <v>3</v>
      </c>
      <c r="L79" s="19">
        <v>0</v>
      </c>
      <c r="M79" s="19">
        <v>5</v>
      </c>
      <c r="N79" s="19">
        <v>5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0</v>
      </c>
      <c r="CR79" s="9">
        <f t="shared" si="42"/>
        <v>1</v>
      </c>
      <c r="CS79" s="9">
        <f t="shared" si="43"/>
        <v>9</v>
      </c>
      <c r="CT79" s="9">
        <f t="shared" si="44"/>
        <v>3</v>
      </c>
      <c r="CU79" s="9">
        <f t="shared" si="45"/>
        <v>0</v>
      </c>
      <c r="CV79" s="9">
        <f t="shared" si="46"/>
        <v>5</v>
      </c>
      <c r="CW79" s="9">
        <f t="shared" si="47"/>
        <v>5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Cesar Castillo</v>
      </c>
      <c r="B80" s="9">
        <f t="shared" si="39"/>
        <v>15</v>
      </c>
      <c r="C80" s="19">
        <v>1</v>
      </c>
      <c r="D80" s="19" t="s">
        <v>61</v>
      </c>
      <c r="E80" s="19">
        <v>2.2000000000000002</v>
      </c>
      <c r="F80" s="19">
        <v>2</v>
      </c>
      <c r="G80" s="19">
        <v>3</v>
      </c>
      <c r="H80" s="19">
        <v>4</v>
      </c>
      <c r="I80" s="19">
        <v>1</v>
      </c>
      <c r="J80" s="19" t="s">
        <v>61</v>
      </c>
      <c r="K80" s="19">
        <v>2.1</v>
      </c>
      <c r="L80" s="19">
        <v>3</v>
      </c>
      <c r="M80" s="19">
        <v>1</v>
      </c>
      <c r="N80" s="19">
        <v>2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2</v>
      </c>
      <c r="CQ80" s="9">
        <f t="shared" si="41"/>
        <v>0</v>
      </c>
      <c r="CR80" s="9">
        <f t="shared" si="42"/>
        <v>2</v>
      </c>
      <c r="CS80" s="9">
        <f t="shared" si="43"/>
        <v>15.000000000000004</v>
      </c>
      <c r="CT80" s="9">
        <f t="shared" si="44"/>
        <v>5</v>
      </c>
      <c r="CU80" s="9">
        <f t="shared" si="45"/>
        <v>5</v>
      </c>
      <c r="CV80" s="9">
        <f t="shared" si="46"/>
        <v>4</v>
      </c>
      <c r="CW80" s="9">
        <f t="shared" si="47"/>
        <v>6</v>
      </c>
      <c r="CX80" s="14">
        <f t="shared" si="48"/>
        <v>8.9999999999999982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Alejandro Garcia</v>
      </c>
      <c r="B81" s="9">
        <f t="shared" si="39"/>
        <v>16</v>
      </c>
      <c r="C81" s="19">
        <v>0</v>
      </c>
      <c r="D81" s="19"/>
      <c r="E81" s="19"/>
      <c r="F81" s="19"/>
      <c r="G81" s="19"/>
      <c r="H81" s="19"/>
      <c r="I81" s="19">
        <v>1</v>
      </c>
      <c r="J81" s="19" t="s">
        <v>61</v>
      </c>
      <c r="K81" s="19">
        <v>2.2000000000000002</v>
      </c>
      <c r="L81" s="19">
        <v>3</v>
      </c>
      <c r="M81" s="19">
        <v>4</v>
      </c>
      <c r="N81" s="19">
        <v>3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0</v>
      </c>
      <c r="CR81" s="9">
        <f t="shared" si="42"/>
        <v>1</v>
      </c>
      <c r="CS81" s="9">
        <f t="shared" si="43"/>
        <v>8.0000000000000018</v>
      </c>
      <c r="CT81" s="9">
        <f t="shared" si="44"/>
        <v>2.2000000000000002</v>
      </c>
      <c r="CU81" s="9">
        <f t="shared" si="45"/>
        <v>3</v>
      </c>
      <c r="CV81" s="9">
        <f t="shared" si="46"/>
        <v>4</v>
      </c>
      <c r="CW81" s="9">
        <f t="shared" si="47"/>
        <v>3</v>
      </c>
      <c r="CX81" s="14">
        <f t="shared" si="48"/>
        <v>10.124999999999998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Alejandro Rodriguez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1</v>
      </c>
      <c r="J82" s="19" t="s">
        <v>62</v>
      </c>
      <c r="K82" s="19">
        <v>2.2000000000000002</v>
      </c>
      <c r="L82" s="19">
        <v>1</v>
      </c>
      <c r="M82" s="19">
        <v>2</v>
      </c>
      <c r="N82" s="19">
        <v>3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1</v>
      </c>
      <c r="CR82" s="9">
        <f t="shared" si="42"/>
        <v>0</v>
      </c>
      <c r="CS82" s="9">
        <f t="shared" si="43"/>
        <v>8.0000000000000018</v>
      </c>
      <c r="CT82" s="9">
        <f t="shared" si="44"/>
        <v>2.2000000000000002</v>
      </c>
      <c r="CU82" s="9">
        <f t="shared" si="45"/>
        <v>1</v>
      </c>
      <c r="CV82" s="9">
        <f t="shared" si="46"/>
        <v>2</v>
      </c>
      <c r="CW82" s="9">
        <f t="shared" si="47"/>
        <v>3</v>
      </c>
      <c r="CX82" s="14">
        <f t="shared" si="48"/>
        <v>3.3749999999999991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Alejandro Martinez</v>
      </c>
      <c r="B83" s="9">
        <f t="shared" si="39"/>
        <v>18</v>
      </c>
      <c r="C83" s="19">
        <v>1</v>
      </c>
      <c r="D83" s="19" t="s">
        <v>61</v>
      </c>
      <c r="E83" s="19">
        <v>2.1</v>
      </c>
      <c r="F83" s="19">
        <v>0</v>
      </c>
      <c r="G83" s="19">
        <v>3</v>
      </c>
      <c r="H83" s="19">
        <v>3</v>
      </c>
      <c r="I83" s="19">
        <v>1</v>
      </c>
      <c r="J83" s="19" t="s">
        <v>62</v>
      </c>
      <c r="K83" s="19">
        <v>2.1</v>
      </c>
      <c r="L83" s="19">
        <v>1</v>
      </c>
      <c r="M83" s="19">
        <v>3</v>
      </c>
      <c r="N83" s="19">
        <v>1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2</v>
      </c>
      <c r="CQ83" s="9">
        <f t="shared" si="41"/>
        <v>1</v>
      </c>
      <c r="CR83" s="9">
        <f t="shared" si="42"/>
        <v>1</v>
      </c>
      <c r="CS83" s="9">
        <f t="shared" si="43"/>
        <v>14.000000000000002</v>
      </c>
      <c r="CT83" s="9">
        <f t="shared" si="44"/>
        <v>4.2</v>
      </c>
      <c r="CU83" s="9">
        <f t="shared" si="45"/>
        <v>1</v>
      </c>
      <c r="CV83" s="9">
        <f t="shared" si="46"/>
        <v>6</v>
      </c>
      <c r="CW83" s="9">
        <f t="shared" si="47"/>
        <v>4</v>
      </c>
      <c r="CX83" s="14">
        <f t="shared" si="48"/>
        <v>1.9285714285714284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Alejandro Hernandez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0</v>
      </c>
      <c r="CQ84" s="9">
        <f t="shared" si="41"/>
        <v>0</v>
      </c>
      <c r="CR84" s="9">
        <f t="shared" si="42"/>
        <v>0</v>
      </c>
      <c r="CS84" s="9">
        <f t="shared" si="43"/>
        <v>0</v>
      </c>
      <c r="CT84" s="9">
        <f t="shared" si="44"/>
        <v>0</v>
      </c>
      <c r="CU84" s="9">
        <f t="shared" si="45"/>
        <v>0</v>
      </c>
      <c r="CV84" s="9">
        <f t="shared" si="46"/>
        <v>0</v>
      </c>
      <c r="CW84" s="9">
        <f t="shared" si="47"/>
        <v>0</v>
      </c>
      <c r="CX84" s="14">
        <f t="shared" si="48"/>
        <v>0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Alejandro Lopez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1</v>
      </c>
      <c r="J85" s="19" t="s">
        <v>62</v>
      </c>
      <c r="K85" s="19">
        <v>2.1</v>
      </c>
      <c r="L85" s="19">
        <v>4</v>
      </c>
      <c r="M85" s="19">
        <v>6</v>
      </c>
      <c r="N85" s="19">
        <v>4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1</v>
      </c>
      <c r="CQ85" s="9">
        <f t="shared" si="41"/>
        <v>1</v>
      </c>
      <c r="CR85" s="9">
        <f t="shared" si="42"/>
        <v>0</v>
      </c>
      <c r="CS85" s="9">
        <f t="shared" si="43"/>
        <v>7.0000000000000009</v>
      </c>
      <c r="CT85" s="9">
        <f t="shared" si="44"/>
        <v>2.1</v>
      </c>
      <c r="CU85" s="9">
        <f t="shared" si="45"/>
        <v>4</v>
      </c>
      <c r="CV85" s="9">
        <f t="shared" si="46"/>
        <v>6</v>
      </c>
      <c r="CW85" s="9">
        <f t="shared" si="47"/>
        <v>4</v>
      </c>
      <c r="CX85" s="14">
        <f t="shared" si="48"/>
        <v>15.428571428571427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Alejandro Gonzalez</v>
      </c>
      <c r="B86" s="9">
        <f t="shared" si="39"/>
        <v>21</v>
      </c>
      <c r="C86" s="19">
        <v>0</v>
      </c>
      <c r="D86" s="19"/>
      <c r="E86" s="19"/>
      <c r="F86" s="19"/>
      <c r="G86" s="19"/>
      <c r="H86" s="19"/>
      <c r="I86" s="19">
        <v>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0</v>
      </c>
      <c r="CQ86" s="9">
        <f t="shared" si="41"/>
        <v>0</v>
      </c>
      <c r="CR86" s="9">
        <f t="shared" si="42"/>
        <v>0</v>
      </c>
      <c r="CS86" s="9">
        <f t="shared" si="43"/>
        <v>0</v>
      </c>
      <c r="CT86" s="9">
        <f t="shared" si="44"/>
        <v>0</v>
      </c>
      <c r="CU86" s="9">
        <f t="shared" si="45"/>
        <v>0</v>
      </c>
      <c r="CV86" s="9">
        <f t="shared" si="46"/>
        <v>0</v>
      </c>
      <c r="CW86" s="9">
        <f t="shared" si="47"/>
        <v>0</v>
      </c>
      <c r="CX86" s="14">
        <f t="shared" si="48"/>
        <v>0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Alejandro Perez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1</v>
      </c>
      <c r="J87" s="19" t="s">
        <v>62</v>
      </c>
      <c r="K87" s="19">
        <v>2</v>
      </c>
      <c r="L87" s="19">
        <v>4</v>
      </c>
      <c r="M87" s="19">
        <v>1</v>
      </c>
      <c r="N87" s="19">
        <v>5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1</v>
      </c>
      <c r="CR87" s="9">
        <f t="shared" si="42"/>
        <v>0</v>
      </c>
      <c r="CS87" s="9">
        <f t="shared" si="43"/>
        <v>6</v>
      </c>
      <c r="CT87" s="9">
        <f t="shared" si="44"/>
        <v>2</v>
      </c>
      <c r="CU87" s="9">
        <f t="shared" si="45"/>
        <v>4</v>
      </c>
      <c r="CV87" s="9">
        <f t="shared" si="46"/>
        <v>1</v>
      </c>
      <c r="CW87" s="9">
        <f t="shared" si="47"/>
        <v>5</v>
      </c>
      <c r="CX87" s="14">
        <f t="shared" si="48"/>
        <v>18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Alejandro Sanchez</v>
      </c>
      <c r="B88" s="9">
        <f t="shared" si="39"/>
        <v>23</v>
      </c>
      <c r="C88" s="19">
        <v>0</v>
      </c>
      <c r="D88" s="19"/>
      <c r="E88" s="19"/>
      <c r="F88" s="19"/>
      <c r="G88" s="19"/>
      <c r="H88" s="19"/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0</v>
      </c>
      <c r="CQ88" s="9">
        <f t="shared" si="41"/>
        <v>0</v>
      </c>
      <c r="CR88" s="9">
        <f t="shared" si="42"/>
        <v>0</v>
      </c>
      <c r="CS88" s="9">
        <f t="shared" si="43"/>
        <v>0</v>
      </c>
      <c r="CT88" s="9">
        <f t="shared" si="44"/>
        <v>0</v>
      </c>
      <c r="CU88" s="9">
        <f t="shared" si="45"/>
        <v>0</v>
      </c>
      <c r="CV88" s="9">
        <f t="shared" si="46"/>
        <v>0</v>
      </c>
      <c r="CW88" s="9">
        <f t="shared" si="47"/>
        <v>0</v>
      </c>
      <c r="CX88" s="14">
        <f t="shared" si="48"/>
        <v>0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Alejandro Ramirez</v>
      </c>
      <c r="B89" s="9">
        <f t="shared" si="39"/>
        <v>24</v>
      </c>
      <c r="C89" s="19">
        <v>1</v>
      </c>
      <c r="D89" s="19" t="s">
        <v>62</v>
      </c>
      <c r="E89" s="19">
        <v>1</v>
      </c>
      <c r="F89" s="19">
        <v>1</v>
      </c>
      <c r="G89" s="19">
        <v>4</v>
      </c>
      <c r="H89" s="19">
        <v>0</v>
      </c>
      <c r="I89" s="19">
        <v>1</v>
      </c>
      <c r="J89" s="19" t="s">
        <v>61</v>
      </c>
      <c r="K89" s="19">
        <v>1.1000000000000001</v>
      </c>
      <c r="L89" s="19">
        <v>3</v>
      </c>
      <c r="M89" s="19">
        <v>4</v>
      </c>
      <c r="N89" s="19">
        <v>4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2</v>
      </c>
      <c r="CQ89" s="9">
        <f t="shared" si="41"/>
        <v>1</v>
      </c>
      <c r="CR89" s="9">
        <f t="shared" si="42"/>
        <v>1</v>
      </c>
      <c r="CS89" s="9">
        <f t="shared" si="43"/>
        <v>7.0000000000000009</v>
      </c>
      <c r="CT89" s="9">
        <f t="shared" si="44"/>
        <v>2.1</v>
      </c>
      <c r="CU89" s="9">
        <f t="shared" si="45"/>
        <v>4</v>
      </c>
      <c r="CV89" s="9">
        <f t="shared" si="46"/>
        <v>8</v>
      </c>
      <c r="CW89" s="9">
        <f t="shared" si="47"/>
        <v>4</v>
      </c>
      <c r="CX89" s="14">
        <f t="shared" si="48"/>
        <v>15.428571428571427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Alejandro Torres</v>
      </c>
      <c r="B90" s="9">
        <f t="shared" si="39"/>
        <v>25</v>
      </c>
      <c r="C90" s="19">
        <v>1</v>
      </c>
      <c r="D90" s="19" t="s">
        <v>61</v>
      </c>
      <c r="E90" s="19">
        <v>3</v>
      </c>
      <c r="F90" s="19">
        <v>4</v>
      </c>
      <c r="G90" s="19">
        <v>2</v>
      </c>
      <c r="H90" s="19">
        <v>1</v>
      </c>
      <c r="I90" s="19">
        <v>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0</v>
      </c>
      <c r="CR90" s="9">
        <f t="shared" si="42"/>
        <v>1</v>
      </c>
      <c r="CS90" s="9">
        <f t="shared" si="43"/>
        <v>9</v>
      </c>
      <c r="CT90" s="9">
        <f t="shared" si="44"/>
        <v>3</v>
      </c>
      <c r="CU90" s="9">
        <f t="shared" si="45"/>
        <v>4</v>
      </c>
      <c r="CV90" s="9">
        <f t="shared" si="46"/>
        <v>2</v>
      </c>
      <c r="CW90" s="9">
        <f t="shared" si="47"/>
        <v>1</v>
      </c>
      <c r="CX90" s="14">
        <f t="shared" si="48"/>
        <v>12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26</v>
      </c>
      <c r="CQ91" s="10">
        <f t="shared" si="49"/>
        <v>12</v>
      </c>
      <c r="CR91" s="10">
        <f t="shared" si="49"/>
        <v>14</v>
      </c>
      <c r="CS91" s="10">
        <f t="shared" si="49"/>
        <v>161</v>
      </c>
      <c r="CT91" s="10">
        <f t="shared" si="49"/>
        <v>49.70000000000001</v>
      </c>
      <c r="CU91" s="10">
        <f t="shared" si="49"/>
        <v>51</v>
      </c>
      <c r="CV91" s="10">
        <f t="shared" si="49"/>
        <v>89</v>
      </c>
      <c r="CW91" s="10">
        <f t="shared" si="49"/>
        <v>79</v>
      </c>
      <c r="CX91" s="10">
        <f t="shared" si="49"/>
        <v>185.71228771228769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4</v>
      </c>
      <c r="D96" s="19">
        <v>5</v>
      </c>
    </row>
    <row r="97" spans="1:7" x14ac:dyDescent="0.3">
      <c r="A97" s="9">
        <v>2</v>
      </c>
      <c r="B97" s="19" t="s">
        <v>61</v>
      </c>
      <c r="C97" s="19">
        <v>3</v>
      </c>
      <c r="D97" s="19">
        <v>6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7</v>
      </c>
      <c r="G111" s="10">
        <f>SUM(D96:D110)</f>
        <v>11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511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512</v>
      </c>
      <c r="B8" s="19">
        <v>1</v>
      </c>
      <c r="C8" s="19">
        <v>3</v>
      </c>
      <c r="D8" s="19">
        <v>0</v>
      </c>
      <c r="E8" s="19">
        <v>2</v>
      </c>
      <c r="F8" s="19">
        <v>0</v>
      </c>
      <c r="G8" s="19">
        <v>0</v>
      </c>
      <c r="H8" s="19">
        <v>0</v>
      </c>
      <c r="I8" s="19">
        <v>1</v>
      </c>
      <c r="J8" s="19">
        <v>0</v>
      </c>
      <c r="K8" s="19">
        <v>1</v>
      </c>
      <c r="L8" s="19">
        <v>1</v>
      </c>
      <c r="M8" s="19">
        <v>0</v>
      </c>
      <c r="N8" s="19">
        <v>1</v>
      </c>
      <c r="O8" s="19">
        <v>0</v>
      </c>
      <c r="P8" s="19">
        <v>0</v>
      </c>
      <c r="Q8" s="9">
        <f t="shared" ref="Q8:Q32" si="0">(E8-(F8+G8+H8))+(F8*2)+(G8*3)+(H8*4)</f>
        <v>2</v>
      </c>
      <c r="R8" s="9">
        <f t="shared" ref="R8:R32" si="1">C8+K8+M8+N8+O8+P8</f>
        <v>5</v>
      </c>
      <c r="S8" s="9"/>
      <c r="T8" s="19">
        <v>2</v>
      </c>
      <c r="U8" s="19">
        <v>0</v>
      </c>
      <c r="V8" s="19">
        <v>2</v>
      </c>
      <c r="W8" s="19">
        <v>0</v>
      </c>
      <c r="X8" s="19">
        <v>1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1</v>
      </c>
      <c r="AF8" s="19">
        <v>0</v>
      </c>
      <c r="AG8" s="19">
        <v>0</v>
      </c>
      <c r="AH8" s="9">
        <f t="shared" ref="AH8:AH32" si="2">(V8-(W8+X8+Y8))+(W8*2)+(X8*3)+(Y8*4)</f>
        <v>4</v>
      </c>
      <c r="AI8" s="9">
        <f t="shared" ref="AI8:AI32" si="3">T8+AB8+AD8+AE8+AF8+AG8</f>
        <v>3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513</v>
      </c>
      <c r="B9" s="19">
        <v>2</v>
      </c>
      <c r="C9" s="19">
        <v>2</v>
      </c>
      <c r="D9" s="19">
        <v>2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2</v>
      </c>
      <c r="K9" s="19">
        <v>2</v>
      </c>
      <c r="L9" s="19">
        <v>1</v>
      </c>
      <c r="M9" s="19">
        <v>0</v>
      </c>
      <c r="N9" s="19">
        <v>0</v>
      </c>
      <c r="O9" s="19">
        <v>0</v>
      </c>
      <c r="P9" s="19">
        <v>0</v>
      </c>
      <c r="Q9" s="9">
        <f t="shared" si="0"/>
        <v>0</v>
      </c>
      <c r="R9" s="9">
        <f t="shared" si="1"/>
        <v>4</v>
      </c>
      <c r="S9" s="9"/>
      <c r="T9" s="19">
        <v>4</v>
      </c>
      <c r="U9" s="19">
        <v>4</v>
      </c>
      <c r="V9" s="19">
        <v>4</v>
      </c>
      <c r="W9" s="19">
        <v>0</v>
      </c>
      <c r="X9" s="19">
        <v>0</v>
      </c>
      <c r="Y9" s="19">
        <v>0</v>
      </c>
      <c r="Z9" s="19">
        <v>4</v>
      </c>
      <c r="AA9" s="19">
        <v>1</v>
      </c>
      <c r="AB9" s="19">
        <v>0</v>
      </c>
      <c r="AC9" s="19">
        <v>1</v>
      </c>
      <c r="AD9" s="19">
        <v>1</v>
      </c>
      <c r="AE9" s="19">
        <v>0</v>
      </c>
      <c r="AF9" s="19">
        <v>1</v>
      </c>
      <c r="AG9" s="19">
        <v>0</v>
      </c>
      <c r="AH9" s="9">
        <f t="shared" si="2"/>
        <v>4</v>
      </c>
      <c r="AI9" s="9">
        <f t="shared" si="3"/>
        <v>6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514</v>
      </c>
      <c r="B10" s="19">
        <v>3</v>
      </c>
      <c r="C10" s="19">
        <v>3</v>
      </c>
      <c r="D10" s="19">
        <v>0</v>
      </c>
      <c r="E10" s="19">
        <v>2</v>
      </c>
      <c r="F10" s="19">
        <v>0</v>
      </c>
      <c r="G10" s="19">
        <v>0</v>
      </c>
      <c r="H10" s="19">
        <v>0</v>
      </c>
      <c r="I10" s="19">
        <v>3</v>
      </c>
      <c r="J10" s="19">
        <v>2</v>
      </c>
      <c r="K10" s="19">
        <v>1</v>
      </c>
      <c r="L10" s="19">
        <v>1</v>
      </c>
      <c r="M10" s="19">
        <v>0</v>
      </c>
      <c r="N10" s="19">
        <v>0</v>
      </c>
      <c r="O10" s="19">
        <v>0</v>
      </c>
      <c r="P10" s="19">
        <v>0</v>
      </c>
      <c r="Q10" s="9">
        <f t="shared" si="0"/>
        <v>2</v>
      </c>
      <c r="R10" s="9">
        <f t="shared" si="1"/>
        <v>4</v>
      </c>
      <c r="S10" s="9"/>
      <c r="T10" s="19">
        <v>2</v>
      </c>
      <c r="U10" s="19">
        <v>1</v>
      </c>
      <c r="V10" s="19">
        <v>0</v>
      </c>
      <c r="W10" s="19">
        <v>0</v>
      </c>
      <c r="X10" s="19">
        <v>0</v>
      </c>
      <c r="Y10" s="19">
        <v>0</v>
      </c>
      <c r="Z10" s="19">
        <v>1</v>
      </c>
      <c r="AA10" s="19">
        <v>2</v>
      </c>
      <c r="AB10" s="19">
        <v>0</v>
      </c>
      <c r="AC10" s="19">
        <v>0</v>
      </c>
      <c r="AD10" s="19">
        <v>1</v>
      </c>
      <c r="AE10" s="19">
        <v>0</v>
      </c>
      <c r="AF10" s="19">
        <v>1</v>
      </c>
      <c r="AG10" s="19">
        <v>0</v>
      </c>
      <c r="AH10" s="9">
        <f t="shared" si="2"/>
        <v>0</v>
      </c>
      <c r="AI10" s="9">
        <f t="shared" si="3"/>
        <v>4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515</v>
      </c>
      <c r="B11" s="19">
        <v>4</v>
      </c>
      <c r="C11" s="19">
        <v>3</v>
      </c>
      <c r="D11" s="19">
        <v>1</v>
      </c>
      <c r="E11" s="19">
        <v>0</v>
      </c>
      <c r="F11" s="19">
        <v>0</v>
      </c>
      <c r="G11" s="19">
        <v>0</v>
      </c>
      <c r="H11" s="19">
        <v>0</v>
      </c>
      <c r="I11" s="19">
        <v>1</v>
      </c>
      <c r="J11" s="19">
        <v>2</v>
      </c>
      <c r="K11" s="19">
        <v>0</v>
      </c>
      <c r="L11" s="19">
        <v>1</v>
      </c>
      <c r="M11" s="19">
        <v>0</v>
      </c>
      <c r="N11" s="19">
        <v>0</v>
      </c>
      <c r="O11" s="19">
        <v>1</v>
      </c>
      <c r="P11" s="19">
        <v>0</v>
      </c>
      <c r="Q11" s="9">
        <f t="shared" si="0"/>
        <v>0</v>
      </c>
      <c r="R11" s="9">
        <f t="shared" si="1"/>
        <v>4</v>
      </c>
      <c r="S11" s="9"/>
      <c r="T11" s="19">
        <v>3</v>
      </c>
      <c r="U11" s="19">
        <v>0</v>
      </c>
      <c r="V11" s="19">
        <v>2</v>
      </c>
      <c r="W11" s="19">
        <v>0</v>
      </c>
      <c r="X11" s="19">
        <v>0</v>
      </c>
      <c r="Y11" s="19">
        <v>1</v>
      </c>
      <c r="Z11" s="19">
        <v>1</v>
      </c>
      <c r="AA11" s="19">
        <v>2</v>
      </c>
      <c r="AB11" s="19">
        <v>2</v>
      </c>
      <c r="AC11" s="19">
        <v>0</v>
      </c>
      <c r="AD11" s="19">
        <v>0</v>
      </c>
      <c r="AE11" s="19">
        <v>1</v>
      </c>
      <c r="AF11" s="19">
        <v>1</v>
      </c>
      <c r="AG11" s="19">
        <v>0</v>
      </c>
      <c r="AH11" s="9">
        <f t="shared" si="2"/>
        <v>5</v>
      </c>
      <c r="AI11" s="9">
        <f t="shared" si="3"/>
        <v>7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516</v>
      </c>
      <c r="B12" s="19">
        <v>5</v>
      </c>
      <c r="C12" s="19">
        <v>4</v>
      </c>
      <c r="D12" s="19">
        <v>1</v>
      </c>
      <c r="E12" s="19">
        <v>3</v>
      </c>
      <c r="F12" s="19">
        <v>0</v>
      </c>
      <c r="G12" s="19">
        <v>0</v>
      </c>
      <c r="H12" s="19">
        <v>0</v>
      </c>
      <c r="I12" s="19">
        <v>0</v>
      </c>
      <c r="J12" s="19">
        <v>1</v>
      </c>
      <c r="K12" s="19">
        <v>2</v>
      </c>
      <c r="L12" s="19">
        <v>0</v>
      </c>
      <c r="M12" s="19">
        <v>0</v>
      </c>
      <c r="N12" s="19">
        <v>1</v>
      </c>
      <c r="O12" s="19">
        <v>1</v>
      </c>
      <c r="P12" s="19">
        <v>0</v>
      </c>
      <c r="Q12" s="9">
        <f t="shared" si="0"/>
        <v>3</v>
      </c>
      <c r="R12" s="9">
        <f t="shared" si="1"/>
        <v>8</v>
      </c>
      <c r="S12" s="9"/>
      <c r="T12" s="19">
        <v>3</v>
      </c>
      <c r="U12" s="19">
        <v>3</v>
      </c>
      <c r="V12" s="19">
        <v>2</v>
      </c>
      <c r="W12" s="19">
        <v>1</v>
      </c>
      <c r="X12" s="19">
        <v>0</v>
      </c>
      <c r="Y12" s="19">
        <v>0</v>
      </c>
      <c r="Z12" s="19">
        <v>3</v>
      </c>
      <c r="AA12" s="19">
        <v>2</v>
      </c>
      <c r="AB12" s="19">
        <v>0</v>
      </c>
      <c r="AC12" s="19">
        <v>1</v>
      </c>
      <c r="AD12" s="19">
        <v>1</v>
      </c>
      <c r="AE12" s="19">
        <v>0</v>
      </c>
      <c r="AF12" s="19">
        <v>0</v>
      </c>
      <c r="AG12" s="19">
        <v>0</v>
      </c>
      <c r="AH12" s="9">
        <f t="shared" si="2"/>
        <v>3</v>
      </c>
      <c r="AI12" s="9">
        <f t="shared" si="3"/>
        <v>4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517</v>
      </c>
      <c r="B13" s="19">
        <v>6</v>
      </c>
      <c r="C13" s="19">
        <v>3</v>
      </c>
      <c r="D13" s="19">
        <v>3</v>
      </c>
      <c r="E13" s="19">
        <v>1</v>
      </c>
      <c r="F13" s="19">
        <v>0</v>
      </c>
      <c r="G13" s="19">
        <v>0</v>
      </c>
      <c r="H13" s="19">
        <v>0</v>
      </c>
      <c r="I13" s="19">
        <v>1</v>
      </c>
      <c r="J13" s="19">
        <v>1</v>
      </c>
      <c r="K13" s="19">
        <v>2</v>
      </c>
      <c r="L13" s="19">
        <v>1</v>
      </c>
      <c r="M13" s="19">
        <v>0</v>
      </c>
      <c r="N13" s="19">
        <v>1</v>
      </c>
      <c r="O13" s="19">
        <v>1</v>
      </c>
      <c r="P13" s="19">
        <v>0</v>
      </c>
      <c r="Q13" s="9">
        <f t="shared" si="0"/>
        <v>1</v>
      </c>
      <c r="R13" s="9">
        <f t="shared" si="1"/>
        <v>7</v>
      </c>
      <c r="S13" s="9"/>
      <c r="T13" s="19">
        <v>3</v>
      </c>
      <c r="U13" s="19">
        <v>0</v>
      </c>
      <c r="V13" s="19">
        <v>1</v>
      </c>
      <c r="W13" s="19">
        <v>0</v>
      </c>
      <c r="X13" s="19">
        <v>1</v>
      </c>
      <c r="Y13" s="19">
        <v>0</v>
      </c>
      <c r="Z13" s="19">
        <v>2</v>
      </c>
      <c r="AA13" s="19">
        <v>1</v>
      </c>
      <c r="AB13" s="19">
        <v>1</v>
      </c>
      <c r="AC13" s="19">
        <v>0</v>
      </c>
      <c r="AD13" s="19">
        <v>1</v>
      </c>
      <c r="AE13" s="19">
        <v>1</v>
      </c>
      <c r="AF13" s="19">
        <v>0</v>
      </c>
      <c r="AG13" s="19">
        <v>0</v>
      </c>
      <c r="AH13" s="9">
        <f t="shared" si="2"/>
        <v>3</v>
      </c>
      <c r="AI13" s="9">
        <f t="shared" si="3"/>
        <v>6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518</v>
      </c>
      <c r="B14" s="19">
        <v>7</v>
      </c>
      <c r="C14" s="19">
        <v>4</v>
      </c>
      <c r="D14" s="19">
        <v>2</v>
      </c>
      <c r="E14" s="19">
        <v>2</v>
      </c>
      <c r="F14" s="19">
        <v>0</v>
      </c>
      <c r="G14" s="19">
        <v>0</v>
      </c>
      <c r="H14" s="19">
        <v>0</v>
      </c>
      <c r="I14" s="19">
        <v>2</v>
      </c>
      <c r="J14" s="19">
        <v>0</v>
      </c>
      <c r="K14" s="19">
        <v>1</v>
      </c>
      <c r="L14" s="19">
        <v>1</v>
      </c>
      <c r="M14" s="19">
        <v>0</v>
      </c>
      <c r="N14" s="19">
        <v>1</v>
      </c>
      <c r="O14" s="19">
        <v>0</v>
      </c>
      <c r="P14" s="19">
        <v>0</v>
      </c>
      <c r="Q14" s="9">
        <f t="shared" si="0"/>
        <v>2</v>
      </c>
      <c r="R14" s="9">
        <f t="shared" si="1"/>
        <v>6</v>
      </c>
      <c r="S14" s="9"/>
      <c r="T14" s="19">
        <v>3</v>
      </c>
      <c r="U14" s="19">
        <v>2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2</v>
      </c>
      <c r="AB14" s="19">
        <v>0</v>
      </c>
      <c r="AC14" s="19">
        <v>0</v>
      </c>
      <c r="AD14" s="19">
        <v>0</v>
      </c>
      <c r="AE14" s="19">
        <v>1</v>
      </c>
      <c r="AF14" s="19">
        <v>0</v>
      </c>
      <c r="AG14" s="19">
        <v>0</v>
      </c>
      <c r="AH14" s="9">
        <f t="shared" si="2"/>
        <v>0</v>
      </c>
      <c r="AI14" s="9">
        <f t="shared" si="3"/>
        <v>4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519</v>
      </c>
      <c r="B15" s="19">
        <v>8</v>
      </c>
      <c r="C15" s="19">
        <v>4</v>
      </c>
      <c r="D15" s="19">
        <v>4</v>
      </c>
      <c r="E15" s="19">
        <v>3</v>
      </c>
      <c r="F15" s="19">
        <v>0</v>
      </c>
      <c r="G15" s="19">
        <v>0</v>
      </c>
      <c r="H15" s="19">
        <v>1</v>
      </c>
      <c r="I15" s="19">
        <v>4</v>
      </c>
      <c r="J15" s="19">
        <v>2</v>
      </c>
      <c r="K15" s="19">
        <v>0</v>
      </c>
      <c r="L15" s="19">
        <v>0</v>
      </c>
      <c r="M15" s="19">
        <v>0</v>
      </c>
      <c r="N15" s="19">
        <v>1</v>
      </c>
      <c r="O15" s="19">
        <v>1</v>
      </c>
      <c r="P15" s="19">
        <v>0</v>
      </c>
      <c r="Q15" s="9">
        <f t="shared" si="0"/>
        <v>6</v>
      </c>
      <c r="R15" s="9">
        <f t="shared" si="1"/>
        <v>6</v>
      </c>
      <c r="S15" s="9"/>
      <c r="T15" s="19">
        <v>2</v>
      </c>
      <c r="U15" s="19">
        <v>2</v>
      </c>
      <c r="V15" s="19">
        <v>2</v>
      </c>
      <c r="W15" s="19">
        <v>0</v>
      </c>
      <c r="X15" s="19">
        <v>0</v>
      </c>
      <c r="Y15" s="19">
        <v>0</v>
      </c>
      <c r="Z15" s="19">
        <v>1</v>
      </c>
      <c r="AA15" s="19">
        <v>1</v>
      </c>
      <c r="AB15" s="19">
        <v>1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9">
        <f t="shared" si="2"/>
        <v>2</v>
      </c>
      <c r="AI15" s="9">
        <f t="shared" si="3"/>
        <v>3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520</v>
      </c>
      <c r="B16" s="19">
        <v>9</v>
      </c>
      <c r="C16" s="19">
        <v>4</v>
      </c>
      <c r="D16" s="19">
        <v>1</v>
      </c>
      <c r="E16" s="19">
        <v>1</v>
      </c>
      <c r="F16" s="19">
        <v>0</v>
      </c>
      <c r="G16" s="19">
        <v>0</v>
      </c>
      <c r="H16" s="19">
        <v>0</v>
      </c>
      <c r="I16" s="19">
        <v>1</v>
      </c>
      <c r="J16" s="19">
        <v>1</v>
      </c>
      <c r="K16" s="19">
        <v>1</v>
      </c>
      <c r="L16" s="19">
        <v>1</v>
      </c>
      <c r="M16" s="19">
        <v>1</v>
      </c>
      <c r="N16" s="19">
        <v>0</v>
      </c>
      <c r="O16" s="19">
        <v>0</v>
      </c>
      <c r="P16" s="19">
        <v>0</v>
      </c>
      <c r="Q16" s="9">
        <f t="shared" si="0"/>
        <v>1</v>
      </c>
      <c r="R16" s="9">
        <f t="shared" si="1"/>
        <v>6</v>
      </c>
      <c r="S16" s="9"/>
      <c r="T16" s="19">
        <v>4</v>
      </c>
      <c r="U16" s="19">
        <v>2</v>
      </c>
      <c r="V16" s="19">
        <v>1</v>
      </c>
      <c r="W16" s="19">
        <v>0</v>
      </c>
      <c r="X16" s="19">
        <v>0</v>
      </c>
      <c r="Y16" s="19">
        <v>1</v>
      </c>
      <c r="Z16" s="19">
        <v>1</v>
      </c>
      <c r="AA16" s="19">
        <v>2</v>
      </c>
      <c r="AB16" s="19">
        <v>0</v>
      </c>
      <c r="AC16" s="19">
        <v>0</v>
      </c>
      <c r="AD16" s="19">
        <v>0</v>
      </c>
      <c r="AE16" s="19">
        <v>1</v>
      </c>
      <c r="AF16" s="19">
        <v>1</v>
      </c>
      <c r="AG16" s="19">
        <v>0</v>
      </c>
      <c r="AH16" s="9">
        <f t="shared" si="2"/>
        <v>4</v>
      </c>
      <c r="AI16" s="9">
        <f t="shared" si="3"/>
        <v>6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521</v>
      </c>
      <c r="B17" s="19">
        <v>10</v>
      </c>
      <c r="C17" s="19">
        <v>2</v>
      </c>
      <c r="D17" s="19">
        <v>1</v>
      </c>
      <c r="E17" s="19">
        <v>1</v>
      </c>
      <c r="F17" s="19">
        <v>0</v>
      </c>
      <c r="G17" s="19">
        <v>0</v>
      </c>
      <c r="H17" s="19">
        <v>0</v>
      </c>
      <c r="I17" s="19">
        <v>2</v>
      </c>
      <c r="J17" s="19">
        <v>2</v>
      </c>
      <c r="K17" s="19">
        <v>1</v>
      </c>
      <c r="L17" s="19">
        <v>0</v>
      </c>
      <c r="M17" s="19">
        <v>0</v>
      </c>
      <c r="N17" s="19">
        <v>1</v>
      </c>
      <c r="O17" s="19">
        <v>1</v>
      </c>
      <c r="P17" s="19">
        <v>0</v>
      </c>
      <c r="Q17" s="9">
        <f t="shared" si="0"/>
        <v>1</v>
      </c>
      <c r="R17" s="9">
        <f t="shared" si="1"/>
        <v>5</v>
      </c>
      <c r="S17" s="9"/>
      <c r="T17" s="19">
        <v>2</v>
      </c>
      <c r="U17" s="19">
        <v>2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2</v>
      </c>
      <c r="AB17" s="19">
        <v>2</v>
      </c>
      <c r="AC17" s="19">
        <v>0</v>
      </c>
      <c r="AD17" s="19">
        <v>1</v>
      </c>
      <c r="AE17" s="19">
        <v>1</v>
      </c>
      <c r="AF17" s="19">
        <v>0</v>
      </c>
      <c r="AG17" s="19">
        <v>0</v>
      </c>
      <c r="AH17" s="9">
        <f t="shared" si="2"/>
        <v>0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522</v>
      </c>
      <c r="B18" s="19">
        <v>11</v>
      </c>
      <c r="C18" s="19">
        <v>4</v>
      </c>
      <c r="D18" s="19">
        <v>0</v>
      </c>
      <c r="E18" s="19">
        <v>2</v>
      </c>
      <c r="F18" s="19">
        <v>1</v>
      </c>
      <c r="G18" s="19">
        <v>0</v>
      </c>
      <c r="H18" s="19">
        <v>0</v>
      </c>
      <c r="I18" s="19">
        <v>3</v>
      </c>
      <c r="J18" s="19">
        <v>2</v>
      </c>
      <c r="K18" s="19">
        <v>1</v>
      </c>
      <c r="L18" s="19">
        <v>1</v>
      </c>
      <c r="M18" s="19">
        <v>0</v>
      </c>
      <c r="N18" s="19">
        <v>1</v>
      </c>
      <c r="O18" s="19">
        <v>0</v>
      </c>
      <c r="P18" s="19">
        <v>0</v>
      </c>
      <c r="Q18" s="9">
        <f t="shared" si="0"/>
        <v>3</v>
      </c>
      <c r="R18" s="9">
        <f t="shared" si="1"/>
        <v>6</v>
      </c>
      <c r="S18" s="9"/>
      <c r="T18" s="19">
        <v>4</v>
      </c>
      <c r="U18" s="19">
        <v>0</v>
      </c>
      <c r="V18" s="19">
        <v>1</v>
      </c>
      <c r="W18" s="19">
        <v>0</v>
      </c>
      <c r="X18" s="19">
        <v>0</v>
      </c>
      <c r="Y18" s="19">
        <v>1</v>
      </c>
      <c r="Z18" s="19">
        <v>2</v>
      </c>
      <c r="AA18" s="19">
        <v>2</v>
      </c>
      <c r="AB18" s="19">
        <v>2</v>
      </c>
      <c r="AC18" s="19">
        <v>1</v>
      </c>
      <c r="AD18" s="19">
        <v>0</v>
      </c>
      <c r="AE18" s="19">
        <v>0</v>
      </c>
      <c r="AF18" s="19">
        <v>0</v>
      </c>
      <c r="AG18" s="19">
        <v>0</v>
      </c>
      <c r="AH18" s="9">
        <f t="shared" si="2"/>
        <v>4</v>
      </c>
      <c r="AI18" s="9">
        <f t="shared" si="3"/>
        <v>6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523</v>
      </c>
      <c r="B19" s="19">
        <v>12</v>
      </c>
      <c r="C19" s="19">
        <v>4</v>
      </c>
      <c r="D19" s="19">
        <v>1</v>
      </c>
      <c r="E19" s="19">
        <v>1</v>
      </c>
      <c r="F19" s="19">
        <v>0</v>
      </c>
      <c r="G19" s="19">
        <v>0</v>
      </c>
      <c r="H19" s="19">
        <v>0</v>
      </c>
      <c r="I19" s="19">
        <v>1</v>
      </c>
      <c r="J19" s="19">
        <v>2</v>
      </c>
      <c r="K19" s="19">
        <v>1</v>
      </c>
      <c r="L19" s="19">
        <v>1</v>
      </c>
      <c r="M19" s="19">
        <v>1</v>
      </c>
      <c r="N19" s="19">
        <v>0</v>
      </c>
      <c r="O19" s="19">
        <v>0</v>
      </c>
      <c r="P19" s="19">
        <v>0</v>
      </c>
      <c r="Q19" s="9">
        <f t="shared" si="0"/>
        <v>1</v>
      </c>
      <c r="R19" s="9">
        <f t="shared" si="1"/>
        <v>6</v>
      </c>
      <c r="S19" s="9"/>
      <c r="T19" s="19">
        <v>4</v>
      </c>
      <c r="U19" s="19">
        <v>4</v>
      </c>
      <c r="V19" s="19">
        <v>1</v>
      </c>
      <c r="W19" s="19">
        <v>0</v>
      </c>
      <c r="X19" s="19">
        <v>0</v>
      </c>
      <c r="Y19" s="19">
        <v>0</v>
      </c>
      <c r="Z19" s="19">
        <v>2</v>
      </c>
      <c r="AA19" s="19">
        <v>0</v>
      </c>
      <c r="AB19" s="19">
        <v>1</v>
      </c>
      <c r="AC19" s="19">
        <v>0</v>
      </c>
      <c r="AD19" s="19">
        <v>1</v>
      </c>
      <c r="AE19" s="19">
        <v>1</v>
      </c>
      <c r="AF19" s="19">
        <v>1</v>
      </c>
      <c r="AG19" s="19">
        <v>0</v>
      </c>
      <c r="AH19" s="9">
        <f t="shared" si="2"/>
        <v>1</v>
      </c>
      <c r="AI19" s="9">
        <f t="shared" si="3"/>
        <v>8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524</v>
      </c>
      <c r="B20" s="19">
        <v>13</v>
      </c>
      <c r="C20" s="19">
        <v>2</v>
      </c>
      <c r="D20" s="19">
        <v>1</v>
      </c>
      <c r="E20" s="19">
        <v>1</v>
      </c>
      <c r="F20" s="19">
        <v>0</v>
      </c>
      <c r="G20" s="19">
        <v>0</v>
      </c>
      <c r="H20" s="19">
        <v>0</v>
      </c>
      <c r="I20" s="19">
        <v>2</v>
      </c>
      <c r="J20" s="19">
        <v>1</v>
      </c>
      <c r="K20" s="19">
        <v>0</v>
      </c>
      <c r="L20" s="19">
        <v>1</v>
      </c>
      <c r="M20" s="19">
        <v>1</v>
      </c>
      <c r="N20" s="19">
        <v>1</v>
      </c>
      <c r="O20" s="19">
        <v>0</v>
      </c>
      <c r="P20" s="19">
        <v>0</v>
      </c>
      <c r="Q20" s="9">
        <f t="shared" si="0"/>
        <v>1</v>
      </c>
      <c r="R20" s="9">
        <f t="shared" si="1"/>
        <v>4</v>
      </c>
      <c r="S20" s="9"/>
      <c r="T20" s="19">
        <v>5</v>
      </c>
      <c r="U20" s="19">
        <v>1</v>
      </c>
      <c r="V20" s="19">
        <v>1</v>
      </c>
      <c r="W20" s="19">
        <v>0</v>
      </c>
      <c r="X20" s="19">
        <v>0</v>
      </c>
      <c r="Y20" s="19">
        <v>1</v>
      </c>
      <c r="Z20" s="19">
        <v>0</v>
      </c>
      <c r="AA20" s="19">
        <v>1</v>
      </c>
      <c r="AB20" s="19">
        <v>1</v>
      </c>
      <c r="AC20" s="19">
        <v>1</v>
      </c>
      <c r="AD20" s="19">
        <v>0</v>
      </c>
      <c r="AE20" s="19">
        <v>1</v>
      </c>
      <c r="AF20" s="19">
        <v>0</v>
      </c>
      <c r="AG20" s="19">
        <v>0</v>
      </c>
      <c r="AH20" s="9">
        <f t="shared" si="2"/>
        <v>4</v>
      </c>
      <c r="AI20" s="9">
        <f t="shared" si="3"/>
        <v>7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525</v>
      </c>
      <c r="B21" s="19">
        <v>14</v>
      </c>
      <c r="C21" s="19">
        <v>3</v>
      </c>
      <c r="D21" s="19">
        <v>2</v>
      </c>
      <c r="E21" s="19">
        <v>3</v>
      </c>
      <c r="F21" s="19">
        <v>0</v>
      </c>
      <c r="G21" s="19">
        <v>0</v>
      </c>
      <c r="H21" s="19">
        <v>0</v>
      </c>
      <c r="I21" s="19">
        <v>1</v>
      </c>
      <c r="J21" s="19">
        <v>0</v>
      </c>
      <c r="K21" s="19">
        <v>1</v>
      </c>
      <c r="L21" s="19">
        <v>0</v>
      </c>
      <c r="M21" s="19">
        <v>1</v>
      </c>
      <c r="N21" s="19">
        <v>1</v>
      </c>
      <c r="O21" s="19">
        <v>1</v>
      </c>
      <c r="P21" s="19">
        <v>0</v>
      </c>
      <c r="Q21" s="9">
        <f t="shared" si="0"/>
        <v>3</v>
      </c>
      <c r="R21" s="9">
        <f t="shared" si="1"/>
        <v>7</v>
      </c>
      <c r="S21" s="9"/>
      <c r="T21" s="19">
        <v>3</v>
      </c>
      <c r="U21" s="19">
        <v>0</v>
      </c>
      <c r="V21" s="19">
        <v>3</v>
      </c>
      <c r="W21" s="19">
        <v>0</v>
      </c>
      <c r="X21" s="19">
        <v>0</v>
      </c>
      <c r="Y21" s="19">
        <v>0</v>
      </c>
      <c r="Z21" s="19">
        <v>4</v>
      </c>
      <c r="AA21" s="19">
        <v>0</v>
      </c>
      <c r="AB21" s="19">
        <v>2</v>
      </c>
      <c r="AC21" s="19">
        <v>1</v>
      </c>
      <c r="AD21" s="19">
        <v>1</v>
      </c>
      <c r="AE21" s="19">
        <v>1</v>
      </c>
      <c r="AF21" s="19">
        <v>0</v>
      </c>
      <c r="AG21" s="19">
        <v>0</v>
      </c>
      <c r="AH21" s="9">
        <f t="shared" si="2"/>
        <v>3</v>
      </c>
      <c r="AI21" s="9">
        <f t="shared" si="3"/>
        <v>7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526</v>
      </c>
      <c r="B22" s="19">
        <v>15</v>
      </c>
      <c r="C22" s="19">
        <v>4</v>
      </c>
      <c r="D22" s="19">
        <v>4</v>
      </c>
      <c r="E22" s="19">
        <v>4</v>
      </c>
      <c r="F22" s="19">
        <v>0</v>
      </c>
      <c r="G22" s="19">
        <v>0</v>
      </c>
      <c r="H22" s="19">
        <v>0</v>
      </c>
      <c r="I22" s="19">
        <v>0</v>
      </c>
      <c r="J22" s="19">
        <v>1</v>
      </c>
      <c r="K22" s="19">
        <v>2</v>
      </c>
      <c r="L22" s="19">
        <v>1</v>
      </c>
      <c r="M22" s="19">
        <v>1</v>
      </c>
      <c r="N22" s="19">
        <v>1</v>
      </c>
      <c r="O22" s="19">
        <v>1</v>
      </c>
      <c r="P22" s="19">
        <v>0</v>
      </c>
      <c r="Q22" s="9">
        <f t="shared" si="0"/>
        <v>4</v>
      </c>
      <c r="R22" s="9">
        <f t="shared" si="1"/>
        <v>9</v>
      </c>
      <c r="S22" s="9"/>
      <c r="T22" s="19">
        <v>4</v>
      </c>
      <c r="U22" s="19">
        <v>1</v>
      </c>
      <c r="V22" s="19">
        <v>4</v>
      </c>
      <c r="W22" s="19">
        <v>0</v>
      </c>
      <c r="X22" s="19">
        <v>0</v>
      </c>
      <c r="Y22" s="19">
        <v>0</v>
      </c>
      <c r="Z22" s="19">
        <v>1</v>
      </c>
      <c r="AA22" s="19">
        <v>1</v>
      </c>
      <c r="AB22" s="19">
        <v>1</v>
      </c>
      <c r="AC22" s="19">
        <v>0</v>
      </c>
      <c r="AD22" s="19">
        <v>1</v>
      </c>
      <c r="AE22" s="19">
        <v>0</v>
      </c>
      <c r="AF22" s="19">
        <v>0</v>
      </c>
      <c r="AG22" s="19">
        <v>0</v>
      </c>
      <c r="AH22" s="9">
        <f t="shared" si="2"/>
        <v>4</v>
      </c>
      <c r="AI22" s="9">
        <f t="shared" si="3"/>
        <v>6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527</v>
      </c>
      <c r="B23" s="19">
        <v>16</v>
      </c>
      <c r="C23" s="19">
        <v>5</v>
      </c>
      <c r="D23" s="19">
        <v>4</v>
      </c>
      <c r="E23" s="19">
        <v>5</v>
      </c>
      <c r="F23" s="19">
        <v>0</v>
      </c>
      <c r="G23" s="19">
        <v>0</v>
      </c>
      <c r="H23" s="19">
        <v>0</v>
      </c>
      <c r="I23" s="19">
        <v>5</v>
      </c>
      <c r="J23" s="19">
        <v>1</v>
      </c>
      <c r="K23" s="19">
        <v>1</v>
      </c>
      <c r="L23" s="19">
        <v>1</v>
      </c>
      <c r="M23" s="19">
        <v>0</v>
      </c>
      <c r="N23" s="19">
        <v>1</v>
      </c>
      <c r="O23" s="19">
        <v>1</v>
      </c>
      <c r="P23" s="19">
        <v>0</v>
      </c>
      <c r="Q23" s="9">
        <f t="shared" si="0"/>
        <v>5</v>
      </c>
      <c r="R23" s="9">
        <f t="shared" si="1"/>
        <v>8</v>
      </c>
      <c r="S23" s="9"/>
      <c r="T23" s="19">
        <v>3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1</v>
      </c>
      <c r="AA23" s="19">
        <v>1</v>
      </c>
      <c r="AB23" s="19">
        <v>1</v>
      </c>
      <c r="AC23" s="19">
        <v>0</v>
      </c>
      <c r="AD23" s="19">
        <v>0</v>
      </c>
      <c r="AE23" s="19">
        <v>1</v>
      </c>
      <c r="AF23" s="19">
        <v>0</v>
      </c>
      <c r="AG23" s="19">
        <v>0</v>
      </c>
      <c r="AH23" s="9">
        <f t="shared" si="2"/>
        <v>0</v>
      </c>
      <c r="AI23" s="9">
        <f t="shared" si="3"/>
        <v>5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528</v>
      </c>
      <c r="B24" s="19">
        <v>17</v>
      </c>
      <c r="C24" s="19">
        <v>3</v>
      </c>
      <c r="D24" s="19">
        <v>3</v>
      </c>
      <c r="E24" s="19">
        <v>2</v>
      </c>
      <c r="F24" s="19">
        <v>0</v>
      </c>
      <c r="G24" s="19">
        <v>0</v>
      </c>
      <c r="H24" s="19">
        <v>0</v>
      </c>
      <c r="I24" s="19">
        <v>3</v>
      </c>
      <c r="J24" s="19">
        <v>1</v>
      </c>
      <c r="K24" s="19">
        <v>0</v>
      </c>
      <c r="L24" s="19">
        <v>0</v>
      </c>
      <c r="M24" s="19">
        <v>1</v>
      </c>
      <c r="N24" s="19">
        <v>0</v>
      </c>
      <c r="O24" s="19">
        <v>0</v>
      </c>
      <c r="P24" s="19">
        <v>0</v>
      </c>
      <c r="Q24" s="9">
        <f t="shared" si="0"/>
        <v>2</v>
      </c>
      <c r="R24" s="9">
        <f t="shared" si="1"/>
        <v>4</v>
      </c>
      <c r="S24" s="9"/>
      <c r="T24" s="19">
        <v>2</v>
      </c>
      <c r="U24" s="19">
        <v>2</v>
      </c>
      <c r="V24" s="19">
        <v>0</v>
      </c>
      <c r="W24" s="19">
        <v>0</v>
      </c>
      <c r="X24" s="19">
        <v>0</v>
      </c>
      <c r="Y24" s="19">
        <v>0</v>
      </c>
      <c r="Z24" s="19">
        <v>1</v>
      </c>
      <c r="AA24" s="19">
        <v>0</v>
      </c>
      <c r="AB24" s="19">
        <v>2</v>
      </c>
      <c r="AC24" s="19">
        <v>0</v>
      </c>
      <c r="AD24" s="19">
        <v>0</v>
      </c>
      <c r="AE24" s="19">
        <v>1</v>
      </c>
      <c r="AF24" s="19">
        <v>0</v>
      </c>
      <c r="AG24" s="19">
        <v>0</v>
      </c>
      <c r="AH24" s="9">
        <f t="shared" si="2"/>
        <v>0</v>
      </c>
      <c r="AI24" s="9">
        <f t="shared" si="3"/>
        <v>5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529</v>
      </c>
      <c r="B25" s="19">
        <v>18</v>
      </c>
      <c r="C25" s="19">
        <v>3</v>
      </c>
      <c r="D25" s="19">
        <v>3</v>
      </c>
      <c r="E25" s="19">
        <v>1</v>
      </c>
      <c r="F25" s="19">
        <v>0</v>
      </c>
      <c r="G25" s="19">
        <v>0</v>
      </c>
      <c r="H25" s="19">
        <v>0</v>
      </c>
      <c r="I25" s="19">
        <v>1</v>
      </c>
      <c r="J25" s="19">
        <v>1</v>
      </c>
      <c r="K25" s="19">
        <v>2</v>
      </c>
      <c r="L25" s="19">
        <v>1</v>
      </c>
      <c r="M25" s="19">
        <v>0</v>
      </c>
      <c r="N25" s="19">
        <v>0</v>
      </c>
      <c r="O25" s="19">
        <v>1</v>
      </c>
      <c r="P25" s="19">
        <v>0</v>
      </c>
      <c r="Q25" s="9">
        <f t="shared" si="0"/>
        <v>1</v>
      </c>
      <c r="R25" s="9">
        <f t="shared" si="1"/>
        <v>6</v>
      </c>
      <c r="S25" s="9"/>
      <c r="T25" s="19">
        <v>4</v>
      </c>
      <c r="U25" s="19">
        <v>0</v>
      </c>
      <c r="V25" s="19">
        <v>3</v>
      </c>
      <c r="W25" s="19">
        <v>0</v>
      </c>
      <c r="X25" s="19">
        <v>0</v>
      </c>
      <c r="Y25" s="19">
        <v>0</v>
      </c>
      <c r="Z25" s="19">
        <v>2</v>
      </c>
      <c r="AA25" s="19">
        <v>0</v>
      </c>
      <c r="AB25" s="19">
        <v>0</v>
      </c>
      <c r="AC25" s="19">
        <v>1</v>
      </c>
      <c r="AD25" s="19">
        <v>1</v>
      </c>
      <c r="AE25" s="19">
        <v>0</v>
      </c>
      <c r="AF25" s="19">
        <v>1</v>
      </c>
      <c r="AG25" s="19">
        <v>0</v>
      </c>
      <c r="AH25" s="9">
        <f t="shared" si="2"/>
        <v>3</v>
      </c>
      <c r="AI25" s="9">
        <f t="shared" si="3"/>
        <v>6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530</v>
      </c>
      <c r="B26" s="19">
        <v>19</v>
      </c>
      <c r="C26" s="19">
        <v>3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2</v>
      </c>
      <c r="K26" s="19">
        <v>2</v>
      </c>
      <c r="L26" s="19">
        <v>0</v>
      </c>
      <c r="M26" s="19">
        <v>0</v>
      </c>
      <c r="N26" s="19">
        <v>0</v>
      </c>
      <c r="O26" s="19">
        <v>1</v>
      </c>
      <c r="P26" s="19">
        <v>0</v>
      </c>
      <c r="Q26" s="9">
        <f t="shared" si="0"/>
        <v>0</v>
      </c>
      <c r="R26" s="9">
        <f t="shared" si="1"/>
        <v>6</v>
      </c>
      <c r="S26" s="9"/>
      <c r="T26" s="19">
        <v>5</v>
      </c>
      <c r="U26" s="19">
        <v>2</v>
      </c>
      <c r="V26" s="19">
        <v>0</v>
      </c>
      <c r="W26" s="19">
        <v>0</v>
      </c>
      <c r="X26" s="19">
        <v>0</v>
      </c>
      <c r="Y26" s="19">
        <v>0</v>
      </c>
      <c r="Z26" s="19">
        <v>1</v>
      </c>
      <c r="AA26" s="19">
        <v>0</v>
      </c>
      <c r="AB26" s="19">
        <v>2</v>
      </c>
      <c r="AC26" s="19">
        <v>0</v>
      </c>
      <c r="AD26" s="19">
        <v>1</v>
      </c>
      <c r="AE26" s="19">
        <v>1</v>
      </c>
      <c r="AF26" s="19">
        <v>1</v>
      </c>
      <c r="AG26" s="19">
        <v>0</v>
      </c>
      <c r="AH26" s="9">
        <f t="shared" si="2"/>
        <v>0</v>
      </c>
      <c r="AI26" s="9">
        <f t="shared" si="3"/>
        <v>10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531</v>
      </c>
      <c r="B27" s="19">
        <v>20</v>
      </c>
      <c r="C27" s="19">
        <v>4</v>
      </c>
      <c r="D27" s="19">
        <v>1</v>
      </c>
      <c r="E27" s="19">
        <v>1</v>
      </c>
      <c r="F27" s="19">
        <v>0</v>
      </c>
      <c r="G27" s="19">
        <v>0</v>
      </c>
      <c r="H27" s="19">
        <v>0</v>
      </c>
      <c r="I27" s="19">
        <v>1</v>
      </c>
      <c r="J27" s="19">
        <v>0</v>
      </c>
      <c r="K27" s="19">
        <v>2</v>
      </c>
      <c r="L27" s="19">
        <v>0</v>
      </c>
      <c r="M27" s="19">
        <v>0</v>
      </c>
      <c r="N27" s="19">
        <v>1</v>
      </c>
      <c r="O27" s="19">
        <v>1</v>
      </c>
      <c r="P27" s="19">
        <v>0</v>
      </c>
      <c r="Q27" s="9">
        <f t="shared" si="0"/>
        <v>1</v>
      </c>
      <c r="R27" s="9">
        <f t="shared" si="1"/>
        <v>8</v>
      </c>
      <c r="S27" s="9"/>
      <c r="T27" s="19">
        <v>5</v>
      </c>
      <c r="U27" s="19">
        <v>0</v>
      </c>
      <c r="V27" s="19">
        <v>4</v>
      </c>
      <c r="W27" s="19">
        <v>0</v>
      </c>
      <c r="X27" s="19">
        <v>0</v>
      </c>
      <c r="Y27" s="19">
        <v>0</v>
      </c>
      <c r="Z27" s="19">
        <v>5</v>
      </c>
      <c r="AA27" s="19">
        <v>2</v>
      </c>
      <c r="AB27" s="19">
        <v>1</v>
      </c>
      <c r="AC27" s="19">
        <v>1</v>
      </c>
      <c r="AD27" s="19">
        <v>0</v>
      </c>
      <c r="AE27" s="19">
        <v>1</v>
      </c>
      <c r="AF27" s="19">
        <v>0</v>
      </c>
      <c r="AG27" s="19">
        <v>0</v>
      </c>
      <c r="AH27" s="9">
        <f t="shared" si="2"/>
        <v>4</v>
      </c>
      <c r="AI27" s="9">
        <f t="shared" si="3"/>
        <v>7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532</v>
      </c>
      <c r="B28" s="19">
        <v>21</v>
      </c>
      <c r="C28" s="19">
        <v>3</v>
      </c>
      <c r="D28" s="19">
        <v>1</v>
      </c>
      <c r="E28" s="19">
        <v>1</v>
      </c>
      <c r="F28" s="19">
        <v>0</v>
      </c>
      <c r="G28" s="19">
        <v>0</v>
      </c>
      <c r="H28" s="19">
        <v>0</v>
      </c>
      <c r="I28" s="19">
        <v>2</v>
      </c>
      <c r="J28" s="19">
        <v>2</v>
      </c>
      <c r="K28" s="19">
        <v>2</v>
      </c>
      <c r="L28" s="19">
        <v>0</v>
      </c>
      <c r="M28" s="19">
        <v>1</v>
      </c>
      <c r="N28" s="19">
        <v>0</v>
      </c>
      <c r="O28" s="19">
        <v>1</v>
      </c>
      <c r="P28" s="19">
        <v>0</v>
      </c>
      <c r="Q28" s="9">
        <f t="shared" si="0"/>
        <v>1</v>
      </c>
      <c r="R28" s="9">
        <f t="shared" si="1"/>
        <v>7</v>
      </c>
      <c r="S28" s="9"/>
      <c r="T28" s="19">
        <v>4</v>
      </c>
      <c r="U28" s="19">
        <v>0</v>
      </c>
      <c r="V28" s="19">
        <v>3</v>
      </c>
      <c r="W28" s="19">
        <v>1</v>
      </c>
      <c r="X28" s="19">
        <v>0</v>
      </c>
      <c r="Y28" s="19">
        <v>0</v>
      </c>
      <c r="Z28" s="19">
        <v>1</v>
      </c>
      <c r="AA28" s="19">
        <v>2</v>
      </c>
      <c r="AB28" s="19">
        <v>2</v>
      </c>
      <c r="AC28" s="19">
        <v>1</v>
      </c>
      <c r="AD28" s="19">
        <v>0</v>
      </c>
      <c r="AE28" s="19">
        <v>0</v>
      </c>
      <c r="AF28" s="19">
        <v>0</v>
      </c>
      <c r="AG28" s="19">
        <v>0</v>
      </c>
      <c r="AH28" s="9">
        <f t="shared" si="2"/>
        <v>4</v>
      </c>
      <c r="AI28" s="9">
        <f t="shared" si="3"/>
        <v>6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533</v>
      </c>
      <c r="B29" s="19">
        <v>22</v>
      </c>
      <c r="C29" s="19">
        <v>4</v>
      </c>
      <c r="D29" s="19">
        <v>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2</v>
      </c>
      <c r="L29" s="19">
        <v>1</v>
      </c>
      <c r="M29" s="19">
        <v>1</v>
      </c>
      <c r="N29" s="19">
        <v>0</v>
      </c>
      <c r="O29" s="19">
        <v>1</v>
      </c>
      <c r="P29" s="19">
        <v>0</v>
      </c>
      <c r="Q29" s="9">
        <f t="shared" si="0"/>
        <v>0</v>
      </c>
      <c r="R29" s="9">
        <f t="shared" si="1"/>
        <v>8</v>
      </c>
      <c r="S29" s="9"/>
      <c r="T29" s="19">
        <v>3</v>
      </c>
      <c r="U29" s="19">
        <v>2</v>
      </c>
      <c r="V29" s="19">
        <v>1</v>
      </c>
      <c r="W29" s="19">
        <v>0</v>
      </c>
      <c r="X29" s="19">
        <v>0</v>
      </c>
      <c r="Y29" s="19">
        <v>0</v>
      </c>
      <c r="Z29" s="19">
        <v>0</v>
      </c>
      <c r="AA29" s="19">
        <v>1</v>
      </c>
      <c r="AB29" s="19">
        <v>2</v>
      </c>
      <c r="AC29" s="19">
        <v>0</v>
      </c>
      <c r="AD29" s="19">
        <v>0</v>
      </c>
      <c r="AE29" s="19">
        <v>1</v>
      </c>
      <c r="AF29" s="19">
        <v>1</v>
      </c>
      <c r="AG29" s="19">
        <v>0</v>
      </c>
      <c r="AH29" s="9">
        <f t="shared" si="2"/>
        <v>1</v>
      </c>
      <c r="AI29" s="9">
        <f t="shared" si="3"/>
        <v>7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534</v>
      </c>
      <c r="B30" s="19">
        <v>23</v>
      </c>
      <c r="C30" s="19">
        <v>2</v>
      </c>
      <c r="D30" s="19">
        <v>1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2</v>
      </c>
      <c r="K30" s="19">
        <v>2</v>
      </c>
      <c r="L30" s="19">
        <v>0</v>
      </c>
      <c r="M30" s="19">
        <v>1</v>
      </c>
      <c r="N30" s="19">
        <v>0</v>
      </c>
      <c r="O30" s="19">
        <v>1</v>
      </c>
      <c r="P30" s="19">
        <v>0</v>
      </c>
      <c r="Q30" s="9">
        <f t="shared" si="0"/>
        <v>0</v>
      </c>
      <c r="R30" s="9">
        <f t="shared" si="1"/>
        <v>6</v>
      </c>
      <c r="S30" s="9"/>
      <c r="T30" s="19">
        <v>2</v>
      </c>
      <c r="U30" s="19">
        <v>1</v>
      </c>
      <c r="V30" s="19">
        <v>2</v>
      </c>
      <c r="W30" s="19">
        <v>1</v>
      </c>
      <c r="X30" s="19">
        <v>0</v>
      </c>
      <c r="Y30" s="19">
        <v>0</v>
      </c>
      <c r="Z30" s="19">
        <v>0</v>
      </c>
      <c r="AA30" s="19">
        <v>0</v>
      </c>
      <c r="AB30" s="19">
        <v>1</v>
      </c>
      <c r="AC30" s="19">
        <v>1</v>
      </c>
      <c r="AD30" s="19">
        <v>1</v>
      </c>
      <c r="AE30" s="19">
        <v>0</v>
      </c>
      <c r="AF30" s="19">
        <v>0</v>
      </c>
      <c r="AG30" s="19">
        <v>0</v>
      </c>
      <c r="AH30" s="9">
        <f t="shared" si="2"/>
        <v>3</v>
      </c>
      <c r="AI30" s="9">
        <f t="shared" si="3"/>
        <v>4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535</v>
      </c>
      <c r="B31" s="19">
        <v>24</v>
      </c>
      <c r="C31" s="19">
        <v>3</v>
      </c>
      <c r="D31" s="19">
        <v>3</v>
      </c>
      <c r="E31" s="19">
        <v>2</v>
      </c>
      <c r="F31" s="19">
        <v>0</v>
      </c>
      <c r="G31" s="19">
        <v>1</v>
      </c>
      <c r="H31" s="19">
        <v>0</v>
      </c>
      <c r="I31" s="19">
        <v>3</v>
      </c>
      <c r="J31" s="19">
        <v>0</v>
      </c>
      <c r="K31" s="19">
        <v>0</v>
      </c>
      <c r="L31" s="19">
        <v>1</v>
      </c>
      <c r="M31" s="19">
        <v>0</v>
      </c>
      <c r="N31" s="19">
        <v>0</v>
      </c>
      <c r="O31" s="19">
        <v>1</v>
      </c>
      <c r="P31" s="19">
        <v>0</v>
      </c>
      <c r="Q31" s="9">
        <f t="shared" si="0"/>
        <v>4</v>
      </c>
      <c r="R31" s="9">
        <f t="shared" si="1"/>
        <v>4</v>
      </c>
      <c r="S31" s="9"/>
      <c r="T31" s="19">
        <v>3</v>
      </c>
      <c r="U31" s="19">
        <v>1</v>
      </c>
      <c r="V31" s="19">
        <v>1</v>
      </c>
      <c r="W31" s="19">
        <v>0</v>
      </c>
      <c r="X31" s="19">
        <v>0</v>
      </c>
      <c r="Y31" s="19">
        <v>0</v>
      </c>
      <c r="Z31" s="19">
        <v>1</v>
      </c>
      <c r="AA31" s="19">
        <v>1</v>
      </c>
      <c r="AB31" s="19">
        <v>0</v>
      </c>
      <c r="AC31" s="19">
        <v>0</v>
      </c>
      <c r="AD31" s="19">
        <v>0</v>
      </c>
      <c r="AE31" s="19">
        <v>1</v>
      </c>
      <c r="AF31" s="19">
        <v>0</v>
      </c>
      <c r="AG31" s="19">
        <v>0</v>
      </c>
      <c r="AH31" s="9">
        <f t="shared" si="2"/>
        <v>1</v>
      </c>
      <c r="AI31" s="9">
        <f t="shared" si="3"/>
        <v>4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536</v>
      </c>
      <c r="B32" s="19">
        <v>25</v>
      </c>
      <c r="C32" s="19">
        <v>4</v>
      </c>
      <c r="D32" s="19">
        <v>2</v>
      </c>
      <c r="E32" s="19">
        <v>0</v>
      </c>
      <c r="F32" s="19">
        <v>0</v>
      </c>
      <c r="G32" s="19">
        <v>0</v>
      </c>
      <c r="H32" s="19">
        <v>0</v>
      </c>
      <c r="I32" s="19">
        <v>1</v>
      </c>
      <c r="J32" s="19">
        <v>0</v>
      </c>
      <c r="K32" s="19">
        <v>2</v>
      </c>
      <c r="L32" s="19">
        <v>0</v>
      </c>
      <c r="M32" s="19">
        <v>0</v>
      </c>
      <c r="N32" s="19">
        <v>1</v>
      </c>
      <c r="O32" s="19">
        <v>0</v>
      </c>
      <c r="P32" s="19">
        <v>0</v>
      </c>
      <c r="Q32" s="9">
        <f t="shared" si="0"/>
        <v>0</v>
      </c>
      <c r="R32" s="9">
        <f t="shared" si="1"/>
        <v>7</v>
      </c>
      <c r="S32" s="9"/>
      <c r="T32" s="19">
        <v>4</v>
      </c>
      <c r="U32" s="19">
        <v>4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1</v>
      </c>
      <c r="AE32" s="19">
        <v>0</v>
      </c>
      <c r="AF32" s="19">
        <v>0</v>
      </c>
      <c r="AG32" s="19">
        <v>0</v>
      </c>
      <c r="AH32" s="9">
        <f t="shared" si="2"/>
        <v>0</v>
      </c>
      <c r="AI32" s="9">
        <f t="shared" si="3"/>
        <v>5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83</v>
      </c>
      <c r="D33" s="10">
        <f t="shared" si="4"/>
        <v>44</v>
      </c>
      <c r="E33" s="10">
        <f t="shared" si="4"/>
        <v>38</v>
      </c>
      <c r="F33" s="10">
        <f t="shared" si="4"/>
        <v>1</v>
      </c>
      <c r="G33" s="10">
        <f t="shared" si="4"/>
        <v>1</v>
      </c>
      <c r="H33" s="10">
        <f t="shared" si="4"/>
        <v>1</v>
      </c>
      <c r="I33" s="10">
        <f t="shared" si="4"/>
        <v>38</v>
      </c>
      <c r="J33" s="10">
        <f t="shared" si="4"/>
        <v>28</v>
      </c>
      <c r="K33" s="10">
        <f t="shared" si="4"/>
        <v>31</v>
      </c>
      <c r="L33" s="10">
        <f t="shared" si="4"/>
        <v>15</v>
      </c>
      <c r="M33" s="10">
        <f t="shared" si="4"/>
        <v>9</v>
      </c>
      <c r="N33" s="10">
        <f t="shared" si="4"/>
        <v>13</v>
      </c>
      <c r="O33" s="10">
        <f t="shared" si="4"/>
        <v>15</v>
      </c>
      <c r="P33" s="10">
        <f t="shared" si="4"/>
        <v>0</v>
      </c>
      <c r="Q33" s="10">
        <f t="shared" si="4"/>
        <v>44</v>
      </c>
      <c r="R33" s="10">
        <f t="shared" si="4"/>
        <v>151</v>
      </c>
      <c r="S33" s="10"/>
      <c r="T33" s="10">
        <f t="shared" ref="T33:AI33" si="5">SUM(T8:T32)</f>
        <v>83</v>
      </c>
      <c r="U33" s="10">
        <f t="shared" si="5"/>
        <v>34</v>
      </c>
      <c r="V33" s="10">
        <f t="shared" si="5"/>
        <v>38</v>
      </c>
      <c r="W33" s="10">
        <f t="shared" si="5"/>
        <v>3</v>
      </c>
      <c r="X33" s="10">
        <f t="shared" si="5"/>
        <v>2</v>
      </c>
      <c r="Y33" s="10">
        <f t="shared" si="5"/>
        <v>4</v>
      </c>
      <c r="Z33" s="10">
        <f t="shared" si="5"/>
        <v>34</v>
      </c>
      <c r="AA33" s="10">
        <f t="shared" si="5"/>
        <v>26</v>
      </c>
      <c r="AB33" s="10">
        <f t="shared" si="5"/>
        <v>24</v>
      </c>
      <c r="AC33" s="10">
        <f t="shared" si="5"/>
        <v>9</v>
      </c>
      <c r="AD33" s="10">
        <f t="shared" si="5"/>
        <v>12</v>
      </c>
      <c r="AE33" s="10">
        <f t="shared" si="5"/>
        <v>15</v>
      </c>
      <c r="AF33" s="10">
        <f t="shared" si="5"/>
        <v>8</v>
      </c>
      <c r="AG33" s="10">
        <f t="shared" si="5"/>
        <v>0</v>
      </c>
      <c r="AH33" s="10">
        <f t="shared" si="5"/>
        <v>57</v>
      </c>
      <c r="AI33" s="10">
        <f t="shared" si="5"/>
        <v>142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Alejandro Flores</v>
      </c>
      <c r="B37" s="9">
        <f t="shared" si="19"/>
        <v>1</v>
      </c>
      <c r="C37" s="9">
        <f t="shared" ref="C37:C61" si="20">C8+T8+AK8+BB8+BS8+CJ8+DA8+DR8+EI8+EZ8+FQ8+GH8+GY8+HP8+IG8</f>
        <v>5</v>
      </c>
      <c r="D37" s="9">
        <f t="shared" ref="D37:D61" si="21">D8+U8+AL8+BC8+BT8+CK8+DB8+DS8+EJ8+FA8+FR8+GI8+GZ8+HQ8+IH8</f>
        <v>0</v>
      </c>
      <c r="E37" s="9">
        <f t="shared" ref="E37:E61" si="22">E8+V8+AM8+BD8+BU8+CL8+DC8+DT8+EK8+FB8+FS8+GJ8+HA8+HR8+II8</f>
        <v>4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1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1</v>
      </c>
      <c r="J37" s="9">
        <f t="shared" ref="J37:J61" si="27">J8+AA8+AR8+BI8+BZ8+CQ8+DH8+DY8+EP8+FG8+FX8+GO8+HF8+HW8+IN8</f>
        <v>0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1</v>
      </c>
      <c r="M37" s="9">
        <f t="shared" ref="M37:M61" si="30">M8+AD8+AU8+BL8+CC8+CT8+DK8+EB8+ES8+FJ8+GA8+GR8+HI8+HZ8+IQ8</f>
        <v>0</v>
      </c>
      <c r="N37" s="9">
        <f t="shared" ref="N37:N61" si="31">N8+AE8+AV8+BM8+CD8+CU8+DL8+EC8+ET8+FK8+GB8+GS8+HJ8+IA8+IR8</f>
        <v>2</v>
      </c>
      <c r="O37" s="9">
        <f t="shared" ref="O37:O61" si="32">O8+AF8+AW8+BN8+CE8+CV8+DM8+ED8+EU8+FL8+GC8+GT8+HK8+IB8+IS8</f>
        <v>0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6</v>
      </c>
      <c r="R37" s="9">
        <f t="shared" ref="R37:R61" si="35">R8+AI8+AZ8+BQ8+CH8+CY8+DP8+EG8+EX8+FO8+GF8+GW8+HN8+IE8+IV8</f>
        <v>8</v>
      </c>
      <c r="S37" s="9"/>
      <c r="T37" s="11">
        <f t="shared" ref="T37:T62" si="36">IFERROR(E37/C37,0)</f>
        <v>0.8</v>
      </c>
      <c r="U37" s="11">
        <f t="shared" ref="U37:U62" si="37">IFERROR(Q37/C37,0)</f>
        <v>1.2</v>
      </c>
    </row>
    <row r="38" spans="1:256" x14ac:dyDescent="0.3">
      <c r="A38" s="9" t="str">
        <f t="shared" si="19"/>
        <v>Alejandro Rivera</v>
      </c>
      <c r="B38" s="9">
        <f t="shared" si="19"/>
        <v>2</v>
      </c>
      <c r="C38" s="9">
        <f t="shared" si="20"/>
        <v>6</v>
      </c>
      <c r="D38" s="9">
        <f t="shared" si="21"/>
        <v>6</v>
      </c>
      <c r="E38" s="9">
        <f t="shared" si="22"/>
        <v>4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4</v>
      </c>
      <c r="J38" s="9">
        <f t="shared" si="27"/>
        <v>3</v>
      </c>
      <c r="K38" s="9">
        <f t="shared" si="28"/>
        <v>2</v>
      </c>
      <c r="L38" s="9">
        <f t="shared" si="29"/>
        <v>2</v>
      </c>
      <c r="M38" s="9">
        <f t="shared" si="30"/>
        <v>1</v>
      </c>
      <c r="N38" s="9">
        <f t="shared" si="31"/>
        <v>0</v>
      </c>
      <c r="O38" s="9">
        <f t="shared" si="32"/>
        <v>1</v>
      </c>
      <c r="P38" s="9">
        <f t="shared" si="33"/>
        <v>0</v>
      </c>
      <c r="Q38" s="9">
        <f t="shared" si="34"/>
        <v>4</v>
      </c>
      <c r="R38" s="9">
        <f t="shared" si="35"/>
        <v>10</v>
      </c>
      <c r="S38" s="9"/>
      <c r="T38" s="11">
        <f t="shared" si="36"/>
        <v>0.66666666666666663</v>
      </c>
      <c r="U38" s="11">
        <f t="shared" si="37"/>
        <v>0.66666666666666663</v>
      </c>
    </row>
    <row r="39" spans="1:256" x14ac:dyDescent="0.3">
      <c r="A39" s="9" t="str">
        <f t="shared" si="19"/>
        <v>Alejandro Gomez</v>
      </c>
      <c r="B39" s="9">
        <f t="shared" si="19"/>
        <v>3</v>
      </c>
      <c r="C39" s="9">
        <f t="shared" si="20"/>
        <v>5</v>
      </c>
      <c r="D39" s="9">
        <f t="shared" si="21"/>
        <v>1</v>
      </c>
      <c r="E39" s="9">
        <f t="shared" si="22"/>
        <v>2</v>
      </c>
      <c r="F39" s="9">
        <f t="shared" si="23"/>
        <v>0</v>
      </c>
      <c r="G39" s="9">
        <f t="shared" si="24"/>
        <v>0</v>
      </c>
      <c r="H39" s="9">
        <f t="shared" si="25"/>
        <v>0</v>
      </c>
      <c r="I39" s="9">
        <f t="shared" si="26"/>
        <v>4</v>
      </c>
      <c r="J39" s="9">
        <f t="shared" si="27"/>
        <v>4</v>
      </c>
      <c r="K39" s="9">
        <f t="shared" si="28"/>
        <v>1</v>
      </c>
      <c r="L39" s="9">
        <f t="shared" si="29"/>
        <v>1</v>
      </c>
      <c r="M39" s="9">
        <f t="shared" si="30"/>
        <v>1</v>
      </c>
      <c r="N39" s="9">
        <f t="shared" si="31"/>
        <v>0</v>
      </c>
      <c r="O39" s="9">
        <f t="shared" si="32"/>
        <v>1</v>
      </c>
      <c r="P39" s="9">
        <f t="shared" si="33"/>
        <v>0</v>
      </c>
      <c r="Q39" s="9">
        <f t="shared" si="34"/>
        <v>2</v>
      </c>
      <c r="R39" s="9">
        <f t="shared" si="35"/>
        <v>8</v>
      </c>
      <c r="S39" s="9"/>
      <c r="T39" s="11">
        <f t="shared" si="36"/>
        <v>0.4</v>
      </c>
      <c r="U39" s="11">
        <f t="shared" si="37"/>
        <v>0.4</v>
      </c>
    </row>
    <row r="40" spans="1:256" x14ac:dyDescent="0.3">
      <c r="A40" s="9" t="str">
        <f t="shared" si="19"/>
        <v>Alejandro Diaz</v>
      </c>
      <c r="B40" s="9">
        <f t="shared" si="19"/>
        <v>4</v>
      </c>
      <c r="C40" s="9">
        <f t="shared" si="20"/>
        <v>6</v>
      </c>
      <c r="D40" s="9">
        <f t="shared" si="21"/>
        <v>1</v>
      </c>
      <c r="E40" s="9">
        <f t="shared" si="22"/>
        <v>2</v>
      </c>
      <c r="F40" s="9">
        <f t="shared" si="23"/>
        <v>0</v>
      </c>
      <c r="G40" s="9">
        <f t="shared" si="24"/>
        <v>0</v>
      </c>
      <c r="H40" s="9">
        <f t="shared" si="25"/>
        <v>1</v>
      </c>
      <c r="I40" s="9">
        <f t="shared" si="26"/>
        <v>2</v>
      </c>
      <c r="J40" s="9">
        <f t="shared" si="27"/>
        <v>4</v>
      </c>
      <c r="K40" s="9">
        <f t="shared" si="28"/>
        <v>2</v>
      </c>
      <c r="L40" s="9">
        <f t="shared" si="29"/>
        <v>1</v>
      </c>
      <c r="M40" s="9">
        <f t="shared" si="30"/>
        <v>0</v>
      </c>
      <c r="N40" s="9">
        <f t="shared" si="31"/>
        <v>1</v>
      </c>
      <c r="O40" s="9">
        <f t="shared" si="32"/>
        <v>2</v>
      </c>
      <c r="P40" s="9">
        <f t="shared" si="33"/>
        <v>0</v>
      </c>
      <c r="Q40" s="9">
        <f t="shared" si="34"/>
        <v>5</v>
      </c>
      <c r="R40" s="9">
        <f t="shared" si="35"/>
        <v>11</v>
      </c>
      <c r="S40" s="9"/>
      <c r="T40" s="11">
        <f t="shared" si="36"/>
        <v>0.33333333333333331</v>
      </c>
      <c r="U40" s="11">
        <f t="shared" si="37"/>
        <v>0.83333333333333337</v>
      </c>
    </row>
    <row r="41" spans="1:256" x14ac:dyDescent="0.3">
      <c r="A41" s="9" t="str">
        <f t="shared" si="19"/>
        <v>Alejandro Reyes</v>
      </c>
      <c r="B41" s="9">
        <f t="shared" si="19"/>
        <v>5</v>
      </c>
      <c r="C41" s="9">
        <f t="shared" si="20"/>
        <v>7</v>
      </c>
      <c r="D41" s="9">
        <f t="shared" si="21"/>
        <v>4</v>
      </c>
      <c r="E41" s="9">
        <f t="shared" si="22"/>
        <v>5</v>
      </c>
      <c r="F41" s="9">
        <f t="shared" si="23"/>
        <v>1</v>
      </c>
      <c r="G41" s="9">
        <f t="shared" si="24"/>
        <v>0</v>
      </c>
      <c r="H41" s="9">
        <f t="shared" si="25"/>
        <v>0</v>
      </c>
      <c r="I41" s="9">
        <f t="shared" si="26"/>
        <v>3</v>
      </c>
      <c r="J41" s="9">
        <f t="shared" si="27"/>
        <v>3</v>
      </c>
      <c r="K41" s="9">
        <f t="shared" si="28"/>
        <v>2</v>
      </c>
      <c r="L41" s="9">
        <f t="shared" si="29"/>
        <v>1</v>
      </c>
      <c r="M41" s="9">
        <f t="shared" si="30"/>
        <v>1</v>
      </c>
      <c r="N41" s="9">
        <f t="shared" si="31"/>
        <v>1</v>
      </c>
      <c r="O41" s="9">
        <f t="shared" si="32"/>
        <v>1</v>
      </c>
      <c r="P41" s="9">
        <f t="shared" si="33"/>
        <v>0</v>
      </c>
      <c r="Q41" s="9">
        <f t="shared" si="34"/>
        <v>6</v>
      </c>
      <c r="R41" s="9">
        <f t="shared" si="35"/>
        <v>12</v>
      </c>
      <c r="S41" s="9"/>
      <c r="T41" s="11">
        <f t="shared" si="36"/>
        <v>0.7142857142857143</v>
      </c>
      <c r="U41" s="11">
        <f t="shared" si="37"/>
        <v>0.8571428571428571</v>
      </c>
    </row>
    <row r="42" spans="1:256" x14ac:dyDescent="0.3">
      <c r="A42" s="9" t="str">
        <f t="shared" si="19"/>
        <v>Alejandro Morales</v>
      </c>
      <c r="B42" s="9">
        <f t="shared" si="19"/>
        <v>6</v>
      </c>
      <c r="C42" s="9">
        <f t="shared" si="20"/>
        <v>6</v>
      </c>
      <c r="D42" s="9">
        <f t="shared" si="21"/>
        <v>3</v>
      </c>
      <c r="E42" s="9">
        <f t="shared" si="22"/>
        <v>2</v>
      </c>
      <c r="F42" s="9">
        <f t="shared" si="23"/>
        <v>0</v>
      </c>
      <c r="G42" s="9">
        <f t="shared" si="24"/>
        <v>1</v>
      </c>
      <c r="H42" s="9">
        <f t="shared" si="25"/>
        <v>0</v>
      </c>
      <c r="I42" s="9">
        <f t="shared" si="26"/>
        <v>3</v>
      </c>
      <c r="J42" s="9">
        <f t="shared" si="27"/>
        <v>2</v>
      </c>
      <c r="K42" s="9">
        <f t="shared" si="28"/>
        <v>3</v>
      </c>
      <c r="L42" s="9">
        <f t="shared" si="29"/>
        <v>1</v>
      </c>
      <c r="M42" s="9">
        <f t="shared" si="30"/>
        <v>1</v>
      </c>
      <c r="N42" s="9">
        <f t="shared" si="31"/>
        <v>2</v>
      </c>
      <c r="O42" s="9">
        <f t="shared" si="32"/>
        <v>1</v>
      </c>
      <c r="P42" s="9">
        <f t="shared" si="33"/>
        <v>0</v>
      </c>
      <c r="Q42" s="9">
        <f t="shared" si="34"/>
        <v>4</v>
      </c>
      <c r="R42" s="9">
        <f t="shared" si="35"/>
        <v>13</v>
      </c>
      <c r="S42" s="9"/>
      <c r="T42" s="11">
        <f t="shared" si="36"/>
        <v>0.33333333333333331</v>
      </c>
      <c r="U42" s="11">
        <f t="shared" si="37"/>
        <v>0.66666666666666663</v>
      </c>
    </row>
    <row r="43" spans="1:256" x14ac:dyDescent="0.3">
      <c r="A43" s="9" t="str">
        <f t="shared" si="19"/>
        <v>Alejandro Cruz</v>
      </c>
      <c r="B43" s="9">
        <f t="shared" si="19"/>
        <v>7</v>
      </c>
      <c r="C43" s="9">
        <f t="shared" si="20"/>
        <v>7</v>
      </c>
      <c r="D43" s="9">
        <f t="shared" si="21"/>
        <v>4</v>
      </c>
      <c r="E43" s="9">
        <f t="shared" si="22"/>
        <v>2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2</v>
      </c>
      <c r="J43" s="9">
        <f t="shared" si="27"/>
        <v>2</v>
      </c>
      <c r="K43" s="9">
        <f t="shared" si="28"/>
        <v>1</v>
      </c>
      <c r="L43" s="9">
        <f t="shared" si="29"/>
        <v>1</v>
      </c>
      <c r="M43" s="9">
        <f t="shared" si="30"/>
        <v>0</v>
      </c>
      <c r="N43" s="9">
        <f t="shared" si="31"/>
        <v>2</v>
      </c>
      <c r="O43" s="9">
        <f t="shared" si="32"/>
        <v>0</v>
      </c>
      <c r="P43" s="9">
        <f t="shared" si="33"/>
        <v>0</v>
      </c>
      <c r="Q43" s="9">
        <f t="shared" si="34"/>
        <v>2</v>
      </c>
      <c r="R43" s="9">
        <f t="shared" si="35"/>
        <v>10</v>
      </c>
      <c r="S43" s="9"/>
      <c r="T43" s="11">
        <f t="shared" si="36"/>
        <v>0.2857142857142857</v>
      </c>
      <c r="U43" s="11">
        <f t="shared" si="37"/>
        <v>0.2857142857142857</v>
      </c>
    </row>
    <row r="44" spans="1:256" x14ac:dyDescent="0.3">
      <c r="A44" s="9" t="str">
        <f t="shared" si="19"/>
        <v>Alejandro Ortiz</v>
      </c>
      <c r="B44" s="9">
        <f t="shared" si="19"/>
        <v>8</v>
      </c>
      <c r="C44" s="9">
        <f t="shared" si="20"/>
        <v>6</v>
      </c>
      <c r="D44" s="9">
        <f t="shared" si="21"/>
        <v>6</v>
      </c>
      <c r="E44" s="9">
        <f t="shared" si="22"/>
        <v>5</v>
      </c>
      <c r="F44" s="9">
        <f t="shared" si="23"/>
        <v>0</v>
      </c>
      <c r="G44" s="9">
        <f t="shared" si="24"/>
        <v>0</v>
      </c>
      <c r="H44" s="9">
        <f t="shared" si="25"/>
        <v>1</v>
      </c>
      <c r="I44" s="9">
        <f t="shared" si="26"/>
        <v>5</v>
      </c>
      <c r="J44" s="9">
        <f t="shared" si="27"/>
        <v>3</v>
      </c>
      <c r="K44" s="9">
        <f t="shared" si="28"/>
        <v>1</v>
      </c>
      <c r="L44" s="9">
        <f t="shared" si="29"/>
        <v>0</v>
      </c>
      <c r="M44" s="9">
        <f t="shared" si="30"/>
        <v>0</v>
      </c>
      <c r="N44" s="9">
        <f t="shared" si="31"/>
        <v>1</v>
      </c>
      <c r="O44" s="9">
        <f t="shared" si="32"/>
        <v>1</v>
      </c>
      <c r="P44" s="9">
        <f t="shared" si="33"/>
        <v>0</v>
      </c>
      <c r="Q44" s="9">
        <f t="shared" si="34"/>
        <v>8</v>
      </c>
      <c r="R44" s="9">
        <f t="shared" si="35"/>
        <v>9</v>
      </c>
      <c r="S44" s="9"/>
      <c r="T44" s="11">
        <f t="shared" si="36"/>
        <v>0.83333333333333337</v>
      </c>
      <c r="U44" s="11">
        <f t="shared" si="37"/>
        <v>1.3333333333333333</v>
      </c>
    </row>
    <row r="45" spans="1:256" x14ac:dyDescent="0.3">
      <c r="A45" s="9" t="str">
        <f t="shared" si="19"/>
        <v>Alejandro Gutierrez</v>
      </c>
      <c r="B45" s="9">
        <f t="shared" si="19"/>
        <v>9</v>
      </c>
      <c r="C45" s="9">
        <f t="shared" si="20"/>
        <v>8</v>
      </c>
      <c r="D45" s="9">
        <f t="shared" si="21"/>
        <v>3</v>
      </c>
      <c r="E45" s="9">
        <f t="shared" si="22"/>
        <v>2</v>
      </c>
      <c r="F45" s="9">
        <f t="shared" si="23"/>
        <v>0</v>
      </c>
      <c r="G45" s="9">
        <f t="shared" si="24"/>
        <v>0</v>
      </c>
      <c r="H45" s="9">
        <f t="shared" si="25"/>
        <v>1</v>
      </c>
      <c r="I45" s="9">
        <f t="shared" si="26"/>
        <v>2</v>
      </c>
      <c r="J45" s="9">
        <f t="shared" si="27"/>
        <v>3</v>
      </c>
      <c r="K45" s="9">
        <f t="shared" si="28"/>
        <v>1</v>
      </c>
      <c r="L45" s="9">
        <f t="shared" si="29"/>
        <v>1</v>
      </c>
      <c r="M45" s="9">
        <f t="shared" si="30"/>
        <v>1</v>
      </c>
      <c r="N45" s="9">
        <f t="shared" si="31"/>
        <v>1</v>
      </c>
      <c r="O45" s="9">
        <f t="shared" si="32"/>
        <v>1</v>
      </c>
      <c r="P45" s="9">
        <f t="shared" si="33"/>
        <v>0</v>
      </c>
      <c r="Q45" s="9">
        <f t="shared" si="34"/>
        <v>5</v>
      </c>
      <c r="R45" s="9">
        <f t="shared" si="35"/>
        <v>12</v>
      </c>
      <c r="S45" s="9"/>
      <c r="T45" s="11">
        <f t="shared" si="36"/>
        <v>0.25</v>
      </c>
      <c r="U45" s="11">
        <f t="shared" si="37"/>
        <v>0.625</v>
      </c>
    </row>
    <row r="46" spans="1:256" x14ac:dyDescent="0.3">
      <c r="A46" s="9" t="str">
        <f t="shared" si="19"/>
        <v>Alejandro Castillo</v>
      </c>
      <c r="B46" s="9">
        <f t="shared" si="19"/>
        <v>10</v>
      </c>
      <c r="C46" s="9">
        <f t="shared" si="20"/>
        <v>4</v>
      </c>
      <c r="D46" s="9">
        <f t="shared" si="21"/>
        <v>3</v>
      </c>
      <c r="E46" s="9">
        <f t="shared" si="22"/>
        <v>1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2</v>
      </c>
      <c r="J46" s="9">
        <f t="shared" si="27"/>
        <v>4</v>
      </c>
      <c r="K46" s="9">
        <f t="shared" si="28"/>
        <v>3</v>
      </c>
      <c r="L46" s="9">
        <f t="shared" si="29"/>
        <v>0</v>
      </c>
      <c r="M46" s="9">
        <f t="shared" si="30"/>
        <v>1</v>
      </c>
      <c r="N46" s="9">
        <f t="shared" si="31"/>
        <v>2</v>
      </c>
      <c r="O46" s="9">
        <f t="shared" si="32"/>
        <v>1</v>
      </c>
      <c r="P46" s="9">
        <f t="shared" si="33"/>
        <v>0</v>
      </c>
      <c r="Q46" s="9">
        <f t="shared" si="34"/>
        <v>1</v>
      </c>
      <c r="R46" s="9">
        <f t="shared" si="35"/>
        <v>11</v>
      </c>
      <c r="S46" s="9"/>
      <c r="T46" s="11">
        <f t="shared" si="36"/>
        <v>0.25</v>
      </c>
      <c r="U46" s="11">
        <f t="shared" si="37"/>
        <v>0.25</v>
      </c>
    </row>
    <row r="47" spans="1:256" x14ac:dyDescent="0.3">
      <c r="A47" s="9" t="str">
        <f t="shared" si="19"/>
        <v>Rodrigo Garcia</v>
      </c>
      <c r="B47" s="9">
        <f t="shared" si="19"/>
        <v>11</v>
      </c>
      <c r="C47" s="9">
        <f t="shared" si="20"/>
        <v>8</v>
      </c>
      <c r="D47" s="9">
        <f t="shared" si="21"/>
        <v>0</v>
      </c>
      <c r="E47" s="9">
        <f t="shared" si="22"/>
        <v>3</v>
      </c>
      <c r="F47" s="9">
        <f t="shared" si="23"/>
        <v>1</v>
      </c>
      <c r="G47" s="9">
        <f t="shared" si="24"/>
        <v>0</v>
      </c>
      <c r="H47" s="9">
        <f t="shared" si="25"/>
        <v>1</v>
      </c>
      <c r="I47" s="9">
        <f t="shared" si="26"/>
        <v>5</v>
      </c>
      <c r="J47" s="9">
        <f t="shared" si="27"/>
        <v>4</v>
      </c>
      <c r="K47" s="9">
        <f t="shared" si="28"/>
        <v>3</v>
      </c>
      <c r="L47" s="9">
        <f t="shared" si="29"/>
        <v>2</v>
      </c>
      <c r="M47" s="9">
        <f t="shared" si="30"/>
        <v>0</v>
      </c>
      <c r="N47" s="9">
        <f t="shared" si="31"/>
        <v>1</v>
      </c>
      <c r="O47" s="9">
        <f t="shared" si="32"/>
        <v>0</v>
      </c>
      <c r="P47" s="9">
        <f t="shared" si="33"/>
        <v>0</v>
      </c>
      <c r="Q47" s="9">
        <f t="shared" si="34"/>
        <v>7</v>
      </c>
      <c r="R47" s="9">
        <f t="shared" si="35"/>
        <v>12</v>
      </c>
      <c r="S47" s="9"/>
      <c r="T47" s="11">
        <f t="shared" si="36"/>
        <v>0.375</v>
      </c>
      <c r="U47" s="11">
        <f t="shared" si="37"/>
        <v>0.875</v>
      </c>
    </row>
    <row r="48" spans="1:256" x14ac:dyDescent="0.3">
      <c r="A48" s="9" t="str">
        <f t="shared" si="19"/>
        <v>Rodrigo Rodriguez</v>
      </c>
      <c r="B48" s="9">
        <f t="shared" si="19"/>
        <v>12</v>
      </c>
      <c r="C48" s="9">
        <f t="shared" si="20"/>
        <v>8</v>
      </c>
      <c r="D48" s="9">
        <f t="shared" si="21"/>
        <v>5</v>
      </c>
      <c r="E48" s="9">
        <f t="shared" si="22"/>
        <v>2</v>
      </c>
      <c r="F48" s="9">
        <f t="shared" si="23"/>
        <v>0</v>
      </c>
      <c r="G48" s="9">
        <f t="shared" si="24"/>
        <v>0</v>
      </c>
      <c r="H48" s="9">
        <f t="shared" si="25"/>
        <v>0</v>
      </c>
      <c r="I48" s="9">
        <f t="shared" si="26"/>
        <v>3</v>
      </c>
      <c r="J48" s="9">
        <f t="shared" si="27"/>
        <v>2</v>
      </c>
      <c r="K48" s="9">
        <f t="shared" si="28"/>
        <v>2</v>
      </c>
      <c r="L48" s="9">
        <f t="shared" si="29"/>
        <v>1</v>
      </c>
      <c r="M48" s="9">
        <f t="shared" si="30"/>
        <v>2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2</v>
      </c>
      <c r="R48" s="9">
        <f t="shared" si="35"/>
        <v>14</v>
      </c>
      <c r="S48" s="9"/>
      <c r="T48" s="11">
        <f t="shared" si="36"/>
        <v>0.25</v>
      </c>
      <c r="U48" s="11">
        <f t="shared" si="37"/>
        <v>0.25</v>
      </c>
    </row>
    <row r="49" spans="1:21" x14ac:dyDescent="0.3">
      <c r="A49" s="9" t="str">
        <f t="shared" si="19"/>
        <v>Rodrigo Martinez</v>
      </c>
      <c r="B49" s="9">
        <f t="shared" si="19"/>
        <v>13</v>
      </c>
      <c r="C49" s="9">
        <f t="shared" si="20"/>
        <v>7</v>
      </c>
      <c r="D49" s="9">
        <f t="shared" si="21"/>
        <v>2</v>
      </c>
      <c r="E49" s="9">
        <f t="shared" si="22"/>
        <v>2</v>
      </c>
      <c r="F49" s="9">
        <f t="shared" si="23"/>
        <v>0</v>
      </c>
      <c r="G49" s="9">
        <f t="shared" si="24"/>
        <v>0</v>
      </c>
      <c r="H49" s="9">
        <f t="shared" si="25"/>
        <v>1</v>
      </c>
      <c r="I49" s="9">
        <f t="shared" si="26"/>
        <v>2</v>
      </c>
      <c r="J49" s="9">
        <f t="shared" si="27"/>
        <v>2</v>
      </c>
      <c r="K49" s="9">
        <f t="shared" si="28"/>
        <v>1</v>
      </c>
      <c r="L49" s="9">
        <f t="shared" si="29"/>
        <v>2</v>
      </c>
      <c r="M49" s="9">
        <f t="shared" si="30"/>
        <v>1</v>
      </c>
      <c r="N49" s="9">
        <f t="shared" si="31"/>
        <v>2</v>
      </c>
      <c r="O49" s="9">
        <f t="shared" si="32"/>
        <v>0</v>
      </c>
      <c r="P49" s="9">
        <f t="shared" si="33"/>
        <v>0</v>
      </c>
      <c r="Q49" s="9">
        <f t="shared" si="34"/>
        <v>5</v>
      </c>
      <c r="R49" s="9">
        <f t="shared" si="35"/>
        <v>11</v>
      </c>
      <c r="S49" s="9"/>
      <c r="T49" s="11">
        <f t="shared" si="36"/>
        <v>0.2857142857142857</v>
      </c>
      <c r="U49" s="11">
        <f t="shared" si="37"/>
        <v>0.7142857142857143</v>
      </c>
    </row>
    <row r="50" spans="1:21" x14ac:dyDescent="0.3">
      <c r="A50" s="9" t="str">
        <f t="shared" si="19"/>
        <v>Rodrigo Hernandez</v>
      </c>
      <c r="B50" s="9">
        <f t="shared" si="19"/>
        <v>14</v>
      </c>
      <c r="C50" s="9">
        <f t="shared" si="20"/>
        <v>6</v>
      </c>
      <c r="D50" s="9">
        <f t="shared" si="21"/>
        <v>2</v>
      </c>
      <c r="E50" s="9">
        <f t="shared" si="22"/>
        <v>6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5</v>
      </c>
      <c r="J50" s="9">
        <f t="shared" si="27"/>
        <v>0</v>
      </c>
      <c r="K50" s="9">
        <f t="shared" si="28"/>
        <v>3</v>
      </c>
      <c r="L50" s="9">
        <f t="shared" si="29"/>
        <v>1</v>
      </c>
      <c r="M50" s="9">
        <f t="shared" si="30"/>
        <v>2</v>
      </c>
      <c r="N50" s="9">
        <f t="shared" si="31"/>
        <v>2</v>
      </c>
      <c r="O50" s="9">
        <f t="shared" si="32"/>
        <v>1</v>
      </c>
      <c r="P50" s="9">
        <f t="shared" si="33"/>
        <v>0</v>
      </c>
      <c r="Q50" s="9">
        <f t="shared" si="34"/>
        <v>6</v>
      </c>
      <c r="R50" s="9">
        <f t="shared" si="35"/>
        <v>14</v>
      </c>
      <c r="S50" s="9"/>
      <c r="T50" s="11">
        <f t="shared" si="36"/>
        <v>1</v>
      </c>
      <c r="U50" s="11">
        <f t="shared" si="37"/>
        <v>1</v>
      </c>
    </row>
    <row r="51" spans="1:21" x14ac:dyDescent="0.3">
      <c r="A51" s="9" t="str">
        <f t="shared" si="19"/>
        <v>Rodrigo Lopez</v>
      </c>
      <c r="B51" s="9">
        <f t="shared" si="19"/>
        <v>15</v>
      </c>
      <c r="C51" s="9">
        <f t="shared" si="20"/>
        <v>8</v>
      </c>
      <c r="D51" s="9">
        <f t="shared" si="21"/>
        <v>5</v>
      </c>
      <c r="E51" s="9">
        <f t="shared" si="22"/>
        <v>8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1</v>
      </c>
      <c r="J51" s="9">
        <f t="shared" si="27"/>
        <v>2</v>
      </c>
      <c r="K51" s="9">
        <f t="shared" si="28"/>
        <v>3</v>
      </c>
      <c r="L51" s="9">
        <f t="shared" si="29"/>
        <v>1</v>
      </c>
      <c r="M51" s="9">
        <f t="shared" si="30"/>
        <v>2</v>
      </c>
      <c r="N51" s="9">
        <f t="shared" si="31"/>
        <v>1</v>
      </c>
      <c r="O51" s="9">
        <f t="shared" si="32"/>
        <v>1</v>
      </c>
      <c r="P51" s="9">
        <f t="shared" si="33"/>
        <v>0</v>
      </c>
      <c r="Q51" s="9">
        <f t="shared" si="34"/>
        <v>8</v>
      </c>
      <c r="R51" s="9">
        <f t="shared" si="35"/>
        <v>15</v>
      </c>
      <c r="S51" s="9"/>
      <c r="T51" s="11">
        <f t="shared" si="36"/>
        <v>1</v>
      </c>
      <c r="U51" s="11">
        <f t="shared" si="37"/>
        <v>1</v>
      </c>
    </row>
    <row r="52" spans="1:21" x14ac:dyDescent="0.3">
      <c r="A52" s="9" t="str">
        <f t="shared" si="19"/>
        <v>Rodrigo Gonzalez</v>
      </c>
      <c r="B52" s="9">
        <f t="shared" si="19"/>
        <v>16</v>
      </c>
      <c r="C52" s="9">
        <f t="shared" si="20"/>
        <v>8</v>
      </c>
      <c r="D52" s="9">
        <f t="shared" si="21"/>
        <v>4</v>
      </c>
      <c r="E52" s="9">
        <f t="shared" si="22"/>
        <v>5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6</v>
      </c>
      <c r="J52" s="9">
        <f t="shared" si="27"/>
        <v>2</v>
      </c>
      <c r="K52" s="9">
        <f t="shared" si="28"/>
        <v>2</v>
      </c>
      <c r="L52" s="9">
        <f t="shared" si="29"/>
        <v>1</v>
      </c>
      <c r="M52" s="9">
        <f t="shared" si="30"/>
        <v>0</v>
      </c>
      <c r="N52" s="9">
        <f t="shared" si="31"/>
        <v>2</v>
      </c>
      <c r="O52" s="9">
        <f t="shared" si="32"/>
        <v>1</v>
      </c>
      <c r="P52" s="9">
        <f t="shared" si="33"/>
        <v>0</v>
      </c>
      <c r="Q52" s="9">
        <f t="shared" si="34"/>
        <v>5</v>
      </c>
      <c r="R52" s="9">
        <f t="shared" si="35"/>
        <v>13</v>
      </c>
      <c r="S52" s="9"/>
      <c r="T52" s="11">
        <f t="shared" si="36"/>
        <v>0.625</v>
      </c>
      <c r="U52" s="11">
        <f t="shared" si="37"/>
        <v>0.625</v>
      </c>
    </row>
    <row r="53" spans="1:21" x14ac:dyDescent="0.3">
      <c r="A53" s="9" t="str">
        <f t="shared" si="19"/>
        <v>Rodrigo Perez</v>
      </c>
      <c r="B53" s="9">
        <f t="shared" si="19"/>
        <v>17</v>
      </c>
      <c r="C53" s="9">
        <f t="shared" si="20"/>
        <v>5</v>
      </c>
      <c r="D53" s="9">
        <f t="shared" si="21"/>
        <v>5</v>
      </c>
      <c r="E53" s="9">
        <f t="shared" si="22"/>
        <v>2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4</v>
      </c>
      <c r="J53" s="9">
        <f t="shared" si="27"/>
        <v>1</v>
      </c>
      <c r="K53" s="9">
        <f t="shared" si="28"/>
        <v>2</v>
      </c>
      <c r="L53" s="9">
        <f t="shared" si="29"/>
        <v>0</v>
      </c>
      <c r="M53" s="9">
        <f t="shared" si="30"/>
        <v>1</v>
      </c>
      <c r="N53" s="9">
        <f t="shared" si="31"/>
        <v>1</v>
      </c>
      <c r="O53" s="9">
        <f t="shared" si="32"/>
        <v>0</v>
      </c>
      <c r="P53" s="9">
        <f t="shared" si="33"/>
        <v>0</v>
      </c>
      <c r="Q53" s="9">
        <f t="shared" si="34"/>
        <v>2</v>
      </c>
      <c r="R53" s="9">
        <f t="shared" si="35"/>
        <v>9</v>
      </c>
      <c r="S53" s="9"/>
      <c r="T53" s="11">
        <f t="shared" si="36"/>
        <v>0.4</v>
      </c>
      <c r="U53" s="11">
        <f t="shared" si="37"/>
        <v>0.4</v>
      </c>
    </row>
    <row r="54" spans="1:21" x14ac:dyDescent="0.3">
      <c r="A54" s="9" t="str">
        <f t="shared" si="19"/>
        <v>Rodrigo Sanchez</v>
      </c>
      <c r="B54" s="9">
        <f t="shared" si="19"/>
        <v>18</v>
      </c>
      <c r="C54" s="9">
        <f t="shared" si="20"/>
        <v>7</v>
      </c>
      <c r="D54" s="9">
        <f t="shared" si="21"/>
        <v>3</v>
      </c>
      <c r="E54" s="9">
        <f t="shared" si="22"/>
        <v>4</v>
      </c>
      <c r="F54" s="9">
        <f t="shared" si="23"/>
        <v>0</v>
      </c>
      <c r="G54" s="9">
        <f t="shared" si="24"/>
        <v>0</v>
      </c>
      <c r="H54" s="9">
        <f t="shared" si="25"/>
        <v>0</v>
      </c>
      <c r="I54" s="9">
        <f t="shared" si="26"/>
        <v>3</v>
      </c>
      <c r="J54" s="9">
        <f t="shared" si="27"/>
        <v>1</v>
      </c>
      <c r="K54" s="9">
        <f t="shared" si="28"/>
        <v>2</v>
      </c>
      <c r="L54" s="9">
        <f t="shared" si="29"/>
        <v>2</v>
      </c>
      <c r="M54" s="9">
        <f t="shared" si="30"/>
        <v>1</v>
      </c>
      <c r="N54" s="9">
        <f t="shared" si="31"/>
        <v>0</v>
      </c>
      <c r="O54" s="9">
        <f t="shared" si="32"/>
        <v>2</v>
      </c>
      <c r="P54" s="9">
        <f t="shared" si="33"/>
        <v>0</v>
      </c>
      <c r="Q54" s="9">
        <f t="shared" si="34"/>
        <v>4</v>
      </c>
      <c r="R54" s="9">
        <f t="shared" si="35"/>
        <v>12</v>
      </c>
      <c r="S54" s="9"/>
      <c r="T54" s="11">
        <f t="shared" si="36"/>
        <v>0.5714285714285714</v>
      </c>
      <c r="U54" s="11">
        <f t="shared" si="37"/>
        <v>0.5714285714285714</v>
      </c>
    </row>
    <row r="55" spans="1:21" x14ac:dyDescent="0.3">
      <c r="A55" s="9" t="str">
        <f t="shared" si="19"/>
        <v>Rodrigo Ramirez</v>
      </c>
      <c r="B55" s="9">
        <f t="shared" si="19"/>
        <v>19</v>
      </c>
      <c r="C55" s="9">
        <f t="shared" si="20"/>
        <v>8</v>
      </c>
      <c r="D55" s="9">
        <f t="shared" si="21"/>
        <v>2</v>
      </c>
      <c r="E55" s="9">
        <f t="shared" si="22"/>
        <v>0</v>
      </c>
      <c r="F55" s="9">
        <f t="shared" si="23"/>
        <v>0</v>
      </c>
      <c r="G55" s="9">
        <f t="shared" si="24"/>
        <v>0</v>
      </c>
      <c r="H55" s="9">
        <f t="shared" si="25"/>
        <v>0</v>
      </c>
      <c r="I55" s="9">
        <f t="shared" si="26"/>
        <v>1</v>
      </c>
      <c r="J55" s="9">
        <f t="shared" si="27"/>
        <v>2</v>
      </c>
      <c r="K55" s="9">
        <f t="shared" si="28"/>
        <v>4</v>
      </c>
      <c r="L55" s="9">
        <f t="shared" si="29"/>
        <v>0</v>
      </c>
      <c r="M55" s="9">
        <f t="shared" si="30"/>
        <v>1</v>
      </c>
      <c r="N55" s="9">
        <f t="shared" si="31"/>
        <v>1</v>
      </c>
      <c r="O55" s="9">
        <f t="shared" si="32"/>
        <v>2</v>
      </c>
      <c r="P55" s="9">
        <f t="shared" si="33"/>
        <v>0</v>
      </c>
      <c r="Q55" s="9">
        <f t="shared" si="34"/>
        <v>0</v>
      </c>
      <c r="R55" s="9">
        <f t="shared" si="35"/>
        <v>16</v>
      </c>
      <c r="S55" s="9"/>
      <c r="T55" s="11">
        <f t="shared" si="36"/>
        <v>0</v>
      </c>
      <c r="U55" s="11">
        <f t="shared" si="37"/>
        <v>0</v>
      </c>
    </row>
    <row r="56" spans="1:21" x14ac:dyDescent="0.3">
      <c r="A56" s="9" t="str">
        <f t="shared" si="19"/>
        <v>Rodrigo Torres</v>
      </c>
      <c r="B56" s="9">
        <f t="shared" si="19"/>
        <v>20</v>
      </c>
      <c r="C56" s="9">
        <f t="shared" si="20"/>
        <v>9</v>
      </c>
      <c r="D56" s="9">
        <f t="shared" si="21"/>
        <v>1</v>
      </c>
      <c r="E56" s="9">
        <f t="shared" si="22"/>
        <v>5</v>
      </c>
      <c r="F56" s="9">
        <f t="shared" si="23"/>
        <v>0</v>
      </c>
      <c r="G56" s="9">
        <f t="shared" si="24"/>
        <v>0</v>
      </c>
      <c r="H56" s="9">
        <f t="shared" si="25"/>
        <v>0</v>
      </c>
      <c r="I56" s="9">
        <f t="shared" si="26"/>
        <v>6</v>
      </c>
      <c r="J56" s="9">
        <f t="shared" si="27"/>
        <v>2</v>
      </c>
      <c r="K56" s="9">
        <f t="shared" si="28"/>
        <v>3</v>
      </c>
      <c r="L56" s="9">
        <f t="shared" si="29"/>
        <v>1</v>
      </c>
      <c r="M56" s="9">
        <f t="shared" si="30"/>
        <v>0</v>
      </c>
      <c r="N56" s="9">
        <f t="shared" si="31"/>
        <v>2</v>
      </c>
      <c r="O56" s="9">
        <f t="shared" si="32"/>
        <v>1</v>
      </c>
      <c r="P56" s="9">
        <f t="shared" si="33"/>
        <v>0</v>
      </c>
      <c r="Q56" s="9">
        <f t="shared" si="34"/>
        <v>5</v>
      </c>
      <c r="R56" s="9">
        <f t="shared" si="35"/>
        <v>15</v>
      </c>
      <c r="S56" s="9"/>
      <c r="T56" s="11">
        <f t="shared" si="36"/>
        <v>0.55555555555555558</v>
      </c>
      <c r="U56" s="11">
        <f t="shared" si="37"/>
        <v>0.55555555555555558</v>
      </c>
    </row>
    <row r="57" spans="1:21" x14ac:dyDescent="0.3">
      <c r="A57" s="9" t="str">
        <f t="shared" si="19"/>
        <v>Rodrigo Flores</v>
      </c>
      <c r="B57" s="9">
        <f t="shared" si="19"/>
        <v>21</v>
      </c>
      <c r="C57" s="9">
        <f t="shared" si="20"/>
        <v>7</v>
      </c>
      <c r="D57" s="9">
        <f t="shared" si="21"/>
        <v>1</v>
      </c>
      <c r="E57" s="9">
        <f t="shared" si="22"/>
        <v>4</v>
      </c>
      <c r="F57" s="9">
        <f t="shared" si="23"/>
        <v>1</v>
      </c>
      <c r="G57" s="9">
        <f t="shared" si="24"/>
        <v>0</v>
      </c>
      <c r="H57" s="9">
        <f t="shared" si="25"/>
        <v>0</v>
      </c>
      <c r="I57" s="9">
        <f t="shared" si="26"/>
        <v>3</v>
      </c>
      <c r="J57" s="9">
        <f t="shared" si="27"/>
        <v>4</v>
      </c>
      <c r="K57" s="9">
        <f t="shared" si="28"/>
        <v>4</v>
      </c>
      <c r="L57" s="9">
        <f t="shared" si="29"/>
        <v>1</v>
      </c>
      <c r="M57" s="9">
        <f t="shared" si="30"/>
        <v>1</v>
      </c>
      <c r="N57" s="9">
        <f t="shared" si="31"/>
        <v>0</v>
      </c>
      <c r="O57" s="9">
        <f t="shared" si="32"/>
        <v>1</v>
      </c>
      <c r="P57" s="9">
        <f t="shared" si="33"/>
        <v>0</v>
      </c>
      <c r="Q57" s="9">
        <f t="shared" si="34"/>
        <v>5</v>
      </c>
      <c r="R57" s="9">
        <f t="shared" si="35"/>
        <v>13</v>
      </c>
      <c r="S57" s="9"/>
      <c r="T57" s="11">
        <f t="shared" si="36"/>
        <v>0.5714285714285714</v>
      </c>
      <c r="U57" s="11">
        <f t="shared" si="37"/>
        <v>0.7142857142857143</v>
      </c>
    </row>
    <row r="58" spans="1:21" x14ac:dyDescent="0.3">
      <c r="A58" s="9" t="str">
        <f t="shared" si="19"/>
        <v>Rodrigo Rivera</v>
      </c>
      <c r="B58" s="9">
        <f t="shared" si="19"/>
        <v>22</v>
      </c>
      <c r="C58" s="9">
        <f t="shared" si="20"/>
        <v>7</v>
      </c>
      <c r="D58" s="9">
        <f t="shared" si="21"/>
        <v>5</v>
      </c>
      <c r="E58" s="9">
        <f t="shared" si="22"/>
        <v>1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0</v>
      </c>
      <c r="J58" s="9">
        <f t="shared" si="27"/>
        <v>1</v>
      </c>
      <c r="K58" s="9">
        <f t="shared" si="28"/>
        <v>4</v>
      </c>
      <c r="L58" s="9">
        <f t="shared" si="29"/>
        <v>1</v>
      </c>
      <c r="M58" s="9">
        <f t="shared" si="30"/>
        <v>1</v>
      </c>
      <c r="N58" s="9">
        <f t="shared" si="31"/>
        <v>1</v>
      </c>
      <c r="O58" s="9">
        <f t="shared" si="32"/>
        <v>2</v>
      </c>
      <c r="P58" s="9">
        <f t="shared" si="33"/>
        <v>0</v>
      </c>
      <c r="Q58" s="9">
        <f t="shared" si="34"/>
        <v>1</v>
      </c>
      <c r="R58" s="9">
        <f t="shared" si="35"/>
        <v>15</v>
      </c>
      <c r="S58" s="9"/>
      <c r="T58" s="11">
        <f t="shared" si="36"/>
        <v>0.14285714285714285</v>
      </c>
      <c r="U58" s="11">
        <f t="shared" si="37"/>
        <v>0.14285714285714285</v>
      </c>
    </row>
    <row r="59" spans="1:21" x14ac:dyDescent="0.3">
      <c r="A59" s="9" t="str">
        <f t="shared" si="19"/>
        <v>Rodrigo Gomez</v>
      </c>
      <c r="B59" s="9">
        <f t="shared" si="19"/>
        <v>23</v>
      </c>
      <c r="C59" s="9">
        <f t="shared" si="20"/>
        <v>4</v>
      </c>
      <c r="D59" s="9">
        <f t="shared" si="21"/>
        <v>2</v>
      </c>
      <c r="E59" s="9">
        <f t="shared" si="22"/>
        <v>2</v>
      </c>
      <c r="F59" s="9">
        <f t="shared" si="23"/>
        <v>1</v>
      </c>
      <c r="G59" s="9">
        <f t="shared" si="24"/>
        <v>0</v>
      </c>
      <c r="H59" s="9">
        <f t="shared" si="25"/>
        <v>0</v>
      </c>
      <c r="I59" s="9">
        <f t="shared" si="26"/>
        <v>0</v>
      </c>
      <c r="J59" s="9">
        <f t="shared" si="27"/>
        <v>2</v>
      </c>
      <c r="K59" s="9">
        <f t="shared" si="28"/>
        <v>3</v>
      </c>
      <c r="L59" s="9">
        <f t="shared" si="29"/>
        <v>1</v>
      </c>
      <c r="M59" s="9">
        <f t="shared" si="30"/>
        <v>2</v>
      </c>
      <c r="N59" s="9">
        <f t="shared" si="31"/>
        <v>0</v>
      </c>
      <c r="O59" s="9">
        <f t="shared" si="32"/>
        <v>1</v>
      </c>
      <c r="P59" s="9">
        <f t="shared" si="33"/>
        <v>0</v>
      </c>
      <c r="Q59" s="9">
        <f t="shared" si="34"/>
        <v>3</v>
      </c>
      <c r="R59" s="9">
        <f t="shared" si="35"/>
        <v>10</v>
      </c>
      <c r="S59" s="9"/>
      <c r="T59" s="11">
        <f t="shared" si="36"/>
        <v>0.5</v>
      </c>
      <c r="U59" s="11">
        <f t="shared" si="37"/>
        <v>0.75</v>
      </c>
    </row>
    <row r="60" spans="1:21" x14ac:dyDescent="0.3">
      <c r="A60" s="9" t="str">
        <f t="shared" si="19"/>
        <v>Rodrigo Diaz</v>
      </c>
      <c r="B60" s="9">
        <f t="shared" si="19"/>
        <v>24</v>
      </c>
      <c r="C60" s="9">
        <f t="shared" si="20"/>
        <v>6</v>
      </c>
      <c r="D60" s="9">
        <f t="shared" si="21"/>
        <v>4</v>
      </c>
      <c r="E60" s="9">
        <f t="shared" si="22"/>
        <v>3</v>
      </c>
      <c r="F60" s="9">
        <f t="shared" si="23"/>
        <v>0</v>
      </c>
      <c r="G60" s="9">
        <f t="shared" si="24"/>
        <v>1</v>
      </c>
      <c r="H60" s="9">
        <f t="shared" si="25"/>
        <v>0</v>
      </c>
      <c r="I60" s="9">
        <f t="shared" si="26"/>
        <v>4</v>
      </c>
      <c r="J60" s="9">
        <f t="shared" si="27"/>
        <v>1</v>
      </c>
      <c r="K60" s="9">
        <f t="shared" si="28"/>
        <v>0</v>
      </c>
      <c r="L60" s="9">
        <f t="shared" si="29"/>
        <v>1</v>
      </c>
      <c r="M60" s="9">
        <f t="shared" si="30"/>
        <v>0</v>
      </c>
      <c r="N60" s="9">
        <f t="shared" si="31"/>
        <v>1</v>
      </c>
      <c r="O60" s="9">
        <f t="shared" si="32"/>
        <v>1</v>
      </c>
      <c r="P60" s="9">
        <f t="shared" si="33"/>
        <v>0</v>
      </c>
      <c r="Q60" s="9">
        <f t="shared" si="34"/>
        <v>5</v>
      </c>
      <c r="R60" s="9">
        <f t="shared" si="35"/>
        <v>8</v>
      </c>
      <c r="S60" s="9"/>
      <c r="T60" s="11">
        <f t="shared" si="36"/>
        <v>0.5</v>
      </c>
      <c r="U60" s="11">
        <f t="shared" si="37"/>
        <v>0.83333333333333337</v>
      </c>
    </row>
    <row r="61" spans="1:21" x14ac:dyDescent="0.3">
      <c r="A61" s="9" t="str">
        <f t="shared" si="19"/>
        <v>Rodrigo Reyes</v>
      </c>
      <c r="B61" s="9">
        <f t="shared" si="19"/>
        <v>25</v>
      </c>
      <c r="C61" s="9">
        <f t="shared" si="20"/>
        <v>8</v>
      </c>
      <c r="D61" s="9">
        <f t="shared" si="21"/>
        <v>6</v>
      </c>
      <c r="E61" s="9">
        <f t="shared" si="22"/>
        <v>0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1</v>
      </c>
      <c r="J61" s="9">
        <f t="shared" si="27"/>
        <v>0</v>
      </c>
      <c r="K61" s="9">
        <f t="shared" si="28"/>
        <v>2</v>
      </c>
      <c r="L61" s="9">
        <f t="shared" si="29"/>
        <v>0</v>
      </c>
      <c r="M61" s="9">
        <f t="shared" si="30"/>
        <v>1</v>
      </c>
      <c r="N61" s="9">
        <f t="shared" si="31"/>
        <v>1</v>
      </c>
      <c r="O61" s="9">
        <f t="shared" si="32"/>
        <v>0</v>
      </c>
      <c r="P61" s="9">
        <f t="shared" si="33"/>
        <v>0</v>
      </c>
      <c r="Q61" s="9">
        <f t="shared" si="34"/>
        <v>0</v>
      </c>
      <c r="R61" s="9">
        <f t="shared" si="35"/>
        <v>12</v>
      </c>
      <c r="S61" s="9"/>
      <c r="T61" s="11">
        <f t="shared" si="36"/>
        <v>0</v>
      </c>
      <c r="U61" s="11">
        <f t="shared" si="37"/>
        <v>0</v>
      </c>
    </row>
    <row r="62" spans="1:21" x14ac:dyDescent="0.3">
      <c r="A62" s="10" t="s">
        <v>48</v>
      </c>
      <c r="B62" s="10"/>
      <c r="C62" s="10">
        <f t="shared" ref="C62:R62" si="38">SUM(C37:C61)</f>
        <v>166</v>
      </c>
      <c r="D62" s="10">
        <f t="shared" si="38"/>
        <v>78</v>
      </c>
      <c r="E62" s="10">
        <f t="shared" si="38"/>
        <v>76</v>
      </c>
      <c r="F62" s="10">
        <f t="shared" si="38"/>
        <v>4</v>
      </c>
      <c r="G62" s="10">
        <f t="shared" si="38"/>
        <v>3</v>
      </c>
      <c r="H62" s="10">
        <f t="shared" si="38"/>
        <v>5</v>
      </c>
      <c r="I62" s="10">
        <f t="shared" si="38"/>
        <v>72</v>
      </c>
      <c r="J62" s="10">
        <f t="shared" si="38"/>
        <v>54</v>
      </c>
      <c r="K62" s="10">
        <f t="shared" si="38"/>
        <v>55</v>
      </c>
      <c r="L62" s="10">
        <f t="shared" si="38"/>
        <v>24</v>
      </c>
      <c r="M62" s="10">
        <f t="shared" si="38"/>
        <v>21</v>
      </c>
      <c r="N62" s="10">
        <f t="shared" si="38"/>
        <v>28</v>
      </c>
      <c r="O62" s="10">
        <f t="shared" si="38"/>
        <v>23</v>
      </c>
      <c r="P62" s="10">
        <f t="shared" si="38"/>
        <v>0</v>
      </c>
      <c r="Q62" s="10">
        <f t="shared" si="38"/>
        <v>101</v>
      </c>
      <c r="R62" s="10">
        <f t="shared" si="38"/>
        <v>293</v>
      </c>
      <c r="S62" s="10"/>
      <c r="T62" s="12">
        <f t="shared" si="36"/>
        <v>0.45783132530120479</v>
      </c>
      <c r="U62" s="12">
        <f t="shared" si="37"/>
        <v>0.60843373493975905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Alejandro Flores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1</v>
      </c>
      <c r="J66" s="19" t="s">
        <v>62</v>
      </c>
      <c r="K66" s="19">
        <v>1.1000000000000001</v>
      </c>
      <c r="L66" s="19">
        <v>1</v>
      </c>
      <c r="M66" s="19">
        <v>5</v>
      </c>
      <c r="N66" s="19">
        <v>4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1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1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4.0000000000000009</v>
      </c>
      <c r="CT66" s="9">
        <f t="shared" ref="CT66:CT90" si="44">INT(CS66/3)+MOD(CS66,3)/10</f>
        <v>1.1000000000000001</v>
      </c>
      <c r="CU66" s="9">
        <f t="shared" ref="CU66:CU90" si="45">F66+L66+R66+X66+AD66+AJ66+AP66+AV66+BB66+BH66+BN66+BT66+BZ66+CF66+CL66</f>
        <v>1</v>
      </c>
      <c r="CV66" s="9">
        <f t="shared" ref="CV66:CV90" si="46">G66+M66+S66+Y66+AE66+AK66+AQ66+AW66+BC66+BI66+BO66+BU66+CA66+CG66+CM66</f>
        <v>5</v>
      </c>
      <c r="CW66" s="9">
        <f t="shared" ref="CW66:CW90" si="47">H66+N66+T66+Z66+AF66+AL66+AR66+AX66+BD66+BJ66+BP66+BV66+CB66+CH66+CN66</f>
        <v>4</v>
      </c>
      <c r="CX66" s="14">
        <f t="shared" ref="CX66:CX90" si="48">IFERROR(CU66*27/CS66,0)</f>
        <v>6.7499999999999982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Alejandro Rivera</v>
      </c>
      <c r="B67" s="9">
        <f t="shared" si="39"/>
        <v>2</v>
      </c>
      <c r="C67" s="19">
        <v>1</v>
      </c>
      <c r="D67" s="19" t="s">
        <v>61</v>
      </c>
      <c r="E67" s="19">
        <v>1</v>
      </c>
      <c r="F67" s="19">
        <v>1</v>
      </c>
      <c r="G67" s="19">
        <v>5</v>
      </c>
      <c r="H67" s="19">
        <v>3</v>
      </c>
      <c r="I67" s="19">
        <v>1</v>
      </c>
      <c r="J67" s="19" t="s">
        <v>62</v>
      </c>
      <c r="K67" s="19">
        <v>1.2</v>
      </c>
      <c r="L67" s="19">
        <v>0</v>
      </c>
      <c r="M67" s="19">
        <v>3</v>
      </c>
      <c r="N67" s="19">
        <v>0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2</v>
      </c>
      <c r="CQ67" s="9">
        <f t="shared" si="41"/>
        <v>1</v>
      </c>
      <c r="CR67" s="9">
        <f t="shared" si="42"/>
        <v>1</v>
      </c>
      <c r="CS67" s="9">
        <f t="shared" si="43"/>
        <v>8</v>
      </c>
      <c r="CT67" s="9">
        <f t="shared" si="44"/>
        <v>2.2000000000000002</v>
      </c>
      <c r="CU67" s="9">
        <f t="shared" si="45"/>
        <v>1</v>
      </c>
      <c r="CV67" s="9">
        <f t="shared" si="46"/>
        <v>8</v>
      </c>
      <c r="CW67" s="9">
        <f t="shared" si="47"/>
        <v>3</v>
      </c>
      <c r="CX67" s="14">
        <f t="shared" si="48"/>
        <v>3.375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Alejandro Gomez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1</v>
      </c>
      <c r="J68" s="19" t="s">
        <v>62</v>
      </c>
      <c r="K68" s="19">
        <v>2</v>
      </c>
      <c r="L68" s="19">
        <v>1</v>
      </c>
      <c r="M68" s="19">
        <v>5</v>
      </c>
      <c r="N68" s="19">
        <v>4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1</v>
      </c>
      <c r="CQ68" s="9">
        <f t="shared" si="41"/>
        <v>1</v>
      </c>
      <c r="CR68" s="9">
        <f t="shared" si="42"/>
        <v>0</v>
      </c>
      <c r="CS68" s="9">
        <f t="shared" si="43"/>
        <v>6</v>
      </c>
      <c r="CT68" s="9">
        <f t="shared" si="44"/>
        <v>2</v>
      </c>
      <c r="CU68" s="9">
        <f t="shared" si="45"/>
        <v>1</v>
      </c>
      <c r="CV68" s="9">
        <f t="shared" si="46"/>
        <v>5</v>
      </c>
      <c r="CW68" s="9">
        <f t="shared" si="47"/>
        <v>4</v>
      </c>
      <c r="CX68" s="14">
        <f t="shared" si="48"/>
        <v>4.5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Alejandro Diaz</v>
      </c>
      <c r="B69" s="9">
        <f t="shared" si="39"/>
        <v>4</v>
      </c>
      <c r="C69" s="19">
        <v>1</v>
      </c>
      <c r="D69" s="19" t="s">
        <v>61</v>
      </c>
      <c r="E69" s="19">
        <v>1</v>
      </c>
      <c r="F69" s="19">
        <v>3</v>
      </c>
      <c r="G69" s="19">
        <v>2</v>
      </c>
      <c r="H69" s="19">
        <v>3</v>
      </c>
      <c r="I69" s="19">
        <v>1</v>
      </c>
      <c r="J69" s="19" t="s">
        <v>61</v>
      </c>
      <c r="K69" s="19">
        <v>1</v>
      </c>
      <c r="L69" s="19">
        <v>3</v>
      </c>
      <c r="M69" s="19">
        <v>6</v>
      </c>
      <c r="N69" s="19">
        <v>3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2</v>
      </c>
      <c r="CQ69" s="9">
        <f t="shared" si="41"/>
        <v>0</v>
      </c>
      <c r="CR69" s="9">
        <f t="shared" si="42"/>
        <v>2</v>
      </c>
      <c r="CS69" s="9">
        <f t="shared" si="43"/>
        <v>6</v>
      </c>
      <c r="CT69" s="9">
        <f t="shared" si="44"/>
        <v>2</v>
      </c>
      <c r="CU69" s="9">
        <f t="shared" si="45"/>
        <v>6</v>
      </c>
      <c r="CV69" s="9">
        <f t="shared" si="46"/>
        <v>8</v>
      </c>
      <c r="CW69" s="9">
        <f t="shared" si="47"/>
        <v>6</v>
      </c>
      <c r="CX69" s="14">
        <f t="shared" si="48"/>
        <v>27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Alejandro Reyes</v>
      </c>
      <c r="B70" s="9">
        <f t="shared" si="39"/>
        <v>5</v>
      </c>
      <c r="C70" s="19">
        <v>1</v>
      </c>
      <c r="D70" s="19" t="s">
        <v>62</v>
      </c>
      <c r="E70" s="19">
        <v>1</v>
      </c>
      <c r="F70" s="19">
        <v>1</v>
      </c>
      <c r="G70" s="19">
        <v>1</v>
      </c>
      <c r="H70" s="19">
        <v>3</v>
      </c>
      <c r="I70" s="19">
        <v>0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3</v>
      </c>
      <c r="CT70" s="9">
        <f t="shared" si="44"/>
        <v>1</v>
      </c>
      <c r="CU70" s="9">
        <f t="shared" si="45"/>
        <v>1</v>
      </c>
      <c r="CV70" s="9">
        <f t="shared" si="46"/>
        <v>1</v>
      </c>
      <c r="CW70" s="9">
        <f t="shared" si="47"/>
        <v>3</v>
      </c>
      <c r="CX70" s="14">
        <f t="shared" si="48"/>
        <v>9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Alejandro Morales</v>
      </c>
      <c r="B71" s="9">
        <f t="shared" si="39"/>
        <v>6</v>
      </c>
      <c r="C71" s="19">
        <v>0</v>
      </c>
      <c r="D71" s="19"/>
      <c r="E71" s="19"/>
      <c r="F71" s="19"/>
      <c r="G71" s="19"/>
      <c r="H71" s="19"/>
      <c r="I71" s="19">
        <v>0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0</v>
      </c>
      <c r="CQ71" s="9">
        <f t="shared" si="41"/>
        <v>0</v>
      </c>
      <c r="CR71" s="9">
        <f t="shared" si="42"/>
        <v>0</v>
      </c>
      <c r="CS71" s="9">
        <f t="shared" si="43"/>
        <v>0</v>
      </c>
      <c r="CT71" s="9">
        <f t="shared" si="44"/>
        <v>0</v>
      </c>
      <c r="CU71" s="9">
        <f t="shared" si="45"/>
        <v>0</v>
      </c>
      <c r="CV71" s="9">
        <f t="shared" si="46"/>
        <v>0</v>
      </c>
      <c r="CW71" s="9">
        <f t="shared" si="47"/>
        <v>0</v>
      </c>
      <c r="CX71" s="14">
        <f t="shared" si="48"/>
        <v>0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Alejandro Cruz</v>
      </c>
      <c r="B72" s="9">
        <f t="shared" si="39"/>
        <v>7</v>
      </c>
      <c r="C72" s="19">
        <v>1</v>
      </c>
      <c r="D72" s="19" t="s">
        <v>61</v>
      </c>
      <c r="E72" s="19">
        <v>2</v>
      </c>
      <c r="F72" s="19">
        <v>0</v>
      </c>
      <c r="G72" s="19">
        <v>4</v>
      </c>
      <c r="H72" s="19">
        <v>5</v>
      </c>
      <c r="I72" s="19">
        <v>1</v>
      </c>
      <c r="J72" s="19" t="s">
        <v>62</v>
      </c>
      <c r="K72" s="19">
        <v>3</v>
      </c>
      <c r="L72" s="19">
        <v>0</v>
      </c>
      <c r="M72" s="19">
        <v>3</v>
      </c>
      <c r="N72" s="19">
        <v>5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2</v>
      </c>
      <c r="CQ72" s="9">
        <f t="shared" si="41"/>
        <v>1</v>
      </c>
      <c r="CR72" s="9">
        <f t="shared" si="42"/>
        <v>1</v>
      </c>
      <c r="CS72" s="9">
        <f t="shared" si="43"/>
        <v>15</v>
      </c>
      <c r="CT72" s="9">
        <f t="shared" si="44"/>
        <v>5</v>
      </c>
      <c r="CU72" s="9">
        <f t="shared" si="45"/>
        <v>0</v>
      </c>
      <c r="CV72" s="9">
        <f t="shared" si="46"/>
        <v>7</v>
      </c>
      <c r="CW72" s="9">
        <f t="shared" si="47"/>
        <v>10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Alejandro Ortiz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1</v>
      </c>
      <c r="J73" s="19" t="s">
        <v>62</v>
      </c>
      <c r="K73" s="19">
        <v>2</v>
      </c>
      <c r="L73" s="19">
        <v>3</v>
      </c>
      <c r="M73" s="19">
        <v>6</v>
      </c>
      <c r="N73" s="19">
        <v>0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1</v>
      </c>
      <c r="CQ73" s="9">
        <f t="shared" si="41"/>
        <v>1</v>
      </c>
      <c r="CR73" s="9">
        <f t="shared" si="42"/>
        <v>0</v>
      </c>
      <c r="CS73" s="9">
        <f t="shared" si="43"/>
        <v>6</v>
      </c>
      <c r="CT73" s="9">
        <f t="shared" si="44"/>
        <v>2</v>
      </c>
      <c r="CU73" s="9">
        <f t="shared" si="45"/>
        <v>3</v>
      </c>
      <c r="CV73" s="9">
        <f t="shared" si="46"/>
        <v>6</v>
      </c>
      <c r="CW73" s="9">
        <f t="shared" si="47"/>
        <v>0</v>
      </c>
      <c r="CX73" s="14">
        <f t="shared" si="48"/>
        <v>13.5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Alejandro Gutierrez</v>
      </c>
      <c r="B74" s="9">
        <f t="shared" si="39"/>
        <v>9</v>
      </c>
      <c r="C74" s="19">
        <v>1</v>
      </c>
      <c r="D74" s="19" t="s">
        <v>61</v>
      </c>
      <c r="E74" s="19">
        <v>2.1</v>
      </c>
      <c r="F74" s="19">
        <v>2</v>
      </c>
      <c r="G74" s="19">
        <v>6</v>
      </c>
      <c r="H74" s="19">
        <v>4</v>
      </c>
      <c r="I74" s="19">
        <v>0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1</v>
      </c>
      <c r="CQ74" s="9">
        <f t="shared" si="41"/>
        <v>0</v>
      </c>
      <c r="CR74" s="9">
        <f t="shared" si="42"/>
        <v>1</v>
      </c>
      <c r="CS74" s="9">
        <f t="shared" si="43"/>
        <v>7.0000000000000009</v>
      </c>
      <c r="CT74" s="9">
        <f t="shared" si="44"/>
        <v>2.1</v>
      </c>
      <c r="CU74" s="9">
        <f t="shared" si="45"/>
        <v>2</v>
      </c>
      <c r="CV74" s="9">
        <f t="shared" si="46"/>
        <v>6</v>
      </c>
      <c r="CW74" s="9">
        <f t="shared" si="47"/>
        <v>4</v>
      </c>
      <c r="CX74" s="14">
        <f t="shared" si="48"/>
        <v>7.7142857142857135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Alejandro Castillo</v>
      </c>
      <c r="B75" s="9">
        <f t="shared" si="39"/>
        <v>10</v>
      </c>
      <c r="C75" s="19">
        <v>1</v>
      </c>
      <c r="D75" s="19" t="s">
        <v>61</v>
      </c>
      <c r="E75" s="19">
        <v>1.1000000000000001</v>
      </c>
      <c r="F75" s="19">
        <v>4</v>
      </c>
      <c r="G75" s="19">
        <v>5</v>
      </c>
      <c r="H75" s="19">
        <v>1</v>
      </c>
      <c r="I75" s="19">
        <v>1</v>
      </c>
      <c r="J75" s="19" t="s">
        <v>62</v>
      </c>
      <c r="K75" s="19">
        <v>2.1</v>
      </c>
      <c r="L75" s="19">
        <v>1</v>
      </c>
      <c r="M75" s="19">
        <v>6</v>
      </c>
      <c r="N75" s="19">
        <v>2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2</v>
      </c>
      <c r="CQ75" s="9">
        <f t="shared" si="41"/>
        <v>1</v>
      </c>
      <c r="CR75" s="9">
        <f t="shared" si="42"/>
        <v>1</v>
      </c>
      <c r="CS75" s="9">
        <f t="shared" si="43"/>
        <v>11.000000000000002</v>
      </c>
      <c r="CT75" s="9">
        <f t="shared" si="44"/>
        <v>3.2</v>
      </c>
      <c r="CU75" s="9">
        <f t="shared" si="45"/>
        <v>5</v>
      </c>
      <c r="CV75" s="9">
        <f t="shared" si="46"/>
        <v>11</v>
      </c>
      <c r="CW75" s="9">
        <f t="shared" si="47"/>
        <v>3</v>
      </c>
      <c r="CX75" s="14">
        <f t="shared" si="48"/>
        <v>12.272727272727272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Rodrigo Garcia</v>
      </c>
      <c r="B76" s="9">
        <f t="shared" si="39"/>
        <v>11</v>
      </c>
      <c r="C76" s="19">
        <v>1</v>
      </c>
      <c r="D76" s="19" t="s">
        <v>61</v>
      </c>
      <c r="E76" s="19">
        <v>1.1000000000000001</v>
      </c>
      <c r="F76" s="19">
        <v>4</v>
      </c>
      <c r="G76" s="19">
        <v>4</v>
      </c>
      <c r="H76" s="19">
        <v>1</v>
      </c>
      <c r="I76" s="19">
        <v>1</v>
      </c>
      <c r="J76" s="19" t="s">
        <v>61</v>
      </c>
      <c r="K76" s="19">
        <v>2.2000000000000002</v>
      </c>
      <c r="L76" s="19">
        <v>0</v>
      </c>
      <c r="M76" s="19">
        <v>6</v>
      </c>
      <c r="N76" s="19">
        <v>5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2</v>
      </c>
      <c r="CQ76" s="9">
        <f t="shared" si="41"/>
        <v>0</v>
      </c>
      <c r="CR76" s="9">
        <f t="shared" si="42"/>
        <v>2</v>
      </c>
      <c r="CS76" s="9">
        <f t="shared" si="43"/>
        <v>12.000000000000004</v>
      </c>
      <c r="CT76" s="9">
        <f t="shared" si="44"/>
        <v>4</v>
      </c>
      <c r="CU76" s="9">
        <f t="shared" si="45"/>
        <v>4</v>
      </c>
      <c r="CV76" s="9">
        <f t="shared" si="46"/>
        <v>10</v>
      </c>
      <c r="CW76" s="9">
        <f t="shared" si="47"/>
        <v>6</v>
      </c>
      <c r="CX76" s="14">
        <f t="shared" si="48"/>
        <v>8.9999999999999964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Rodrigo Rodriguez</v>
      </c>
      <c r="B77" s="9">
        <f t="shared" si="39"/>
        <v>12</v>
      </c>
      <c r="C77" s="19">
        <v>0</v>
      </c>
      <c r="D77" s="19"/>
      <c r="E77" s="19"/>
      <c r="F77" s="19"/>
      <c r="G77" s="19"/>
      <c r="H77" s="19"/>
      <c r="I77" s="19">
        <v>1</v>
      </c>
      <c r="J77" s="19" t="s">
        <v>61</v>
      </c>
      <c r="K77" s="19">
        <v>2.2000000000000002</v>
      </c>
      <c r="L77" s="19">
        <v>1</v>
      </c>
      <c r="M77" s="19">
        <v>3</v>
      </c>
      <c r="N77" s="19">
        <v>1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0</v>
      </c>
      <c r="CR77" s="9">
        <f t="shared" si="42"/>
        <v>1</v>
      </c>
      <c r="CS77" s="9">
        <f t="shared" si="43"/>
        <v>8.0000000000000018</v>
      </c>
      <c r="CT77" s="9">
        <f t="shared" si="44"/>
        <v>2.2000000000000002</v>
      </c>
      <c r="CU77" s="9">
        <f t="shared" si="45"/>
        <v>1</v>
      </c>
      <c r="CV77" s="9">
        <f t="shared" si="46"/>
        <v>3</v>
      </c>
      <c r="CW77" s="9">
        <f t="shared" si="47"/>
        <v>1</v>
      </c>
      <c r="CX77" s="14">
        <f t="shared" si="48"/>
        <v>3.3749999999999991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Rodrigo Martinez</v>
      </c>
      <c r="B78" s="9">
        <f t="shared" si="39"/>
        <v>13</v>
      </c>
      <c r="C78" s="19">
        <v>1</v>
      </c>
      <c r="D78" s="19" t="s">
        <v>61</v>
      </c>
      <c r="E78" s="19">
        <v>2</v>
      </c>
      <c r="F78" s="19">
        <v>2</v>
      </c>
      <c r="G78" s="19">
        <v>6</v>
      </c>
      <c r="H78" s="19">
        <v>4</v>
      </c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6</v>
      </c>
      <c r="CT78" s="9">
        <f t="shared" si="44"/>
        <v>2</v>
      </c>
      <c r="CU78" s="9">
        <f t="shared" si="45"/>
        <v>2</v>
      </c>
      <c r="CV78" s="9">
        <f t="shared" si="46"/>
        <v>6</v>
      </c>
      <c r="CW78" s="9">
        <f t="shared" si="47"/>
        <v>4</v>
      </c>
      <c r="CX78" s="14">
        <f t="shared" si="48"/>
        <v>9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Rodrigo Hernandez</v>
      </c>
      <c r="B79" s="9">
        <f t="shared" si="39"/>
        <v>14</v>
      </c>
      <c r="C79" s="19">
        <v>1</v>
      </c>
      <c r="D79" s="19" t="s">
        <v>62</v>
      </c>
      <c r="E79" s="19">
        <v>2.1</v>
      </c>
      <c r="F79" s="19">
        <v>0</v>
      </c>
      <c r="G79" s="19">
        <v>5</v>
      </c>
      <c r="H79" s="19">
        <v>3</v>
      </c>
      <c r="I79" s="19">
        <v>0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1</v>
      </c>
      <c r="CR79" s="9">
        <f t="shared" si="42"/>
        <v>0</v>
      </c>
      <c r="CS79" s="9">
        <f t="shared" si="43"/>
        <v>7.0000000000000009</v>
      </c>
      <c r="CT79" s="9">
        <f t="shared" si="44"/>
        <v>2.1</v>
      </c>
      <c r="CU79" s="9">
        <f t="shared" si="45"/>
        <v>0</v>
      </c>
      <c r="CV79" s="9">
        <f t="shared" si="46"/>
        <v>5</v>
      </c>
      <c r="CW79" s="9">
        <f t="shared" si="47"/>
        <v>3</v>
      </c>
      <c r="CX79" s="14">
        <f t="shared" si="48"/>
        <v>0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Rodrigo Lopez</v>
      </c>
      <c r="B80" s="9">
        <f t="shared" si="39"/>
        <v>15</v>
      </c>
      <c r="C80" s="19">
        <v>0</v>
      </c>
      <c r="D80" s="19"/>
      <c r="E80" s="19"/>
      <c r="F80" s="19"/>
      <c r="G80" s="19"/>
      <c r="H80" s="19"/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0</v>
      </c>
      <c r="CQ80" s="9">
        <f t="shared" si="41"/>
        <v>0</v>
      </c>
      <c r="CR80" s="9">
        <f t="shared" si="42"/>
        <v>0</v>
      </c>
      <c r="CS80" s="9">
        <f t="shared" si="43"/>
        <v>0</v>
      </c>
      <c r="CT80" s="9">
        <f t="shared" si="44"/>
        <v>0</v>
      </c>
      <c r="CU80" s="9">
        <f t="shared" si="45"/>
        <v>0</v>
      </c>
      <c r="CV80" s="9">
        <f t="shared" si="46"/>
        <v>0</v>
      </c>
      <c r="CW80" s="9">
        <f t="shared" si="47"/>
        <v>0</v>
      </c>
      <c r="CX80" s="14">
        <f t="shared" si="48"/>
        <v>0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Rodrigo Gonzalez</v>
      </c>
      <c r="B81" s="9">
        <f t="shared" si="39"/>
        <v>16</v>
      </c>
      <c r="C81" s="19">
        <v>1</v>
      </c>
      <c r="D81" s="19" t="s">
        <v>62</v>
      </c>
      <c r="E81" s="19">
        <v>1</v>
      </c>
      <c r="F81" s="19">
        <v>2</v>
      </c>
      <c r="G81" s="19">
        <v>1</v>
      </c>
      <c r="H81" s="19">
        <v>1</v>
      </c>
      <c r="I81" s="19">
        <v>0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1</v>
      </c>
      <c r="CQ81" s="9">
        <f t="shared" si="41"/>
        <v>1</v>
      </c>
      <c r="CR81" s="9">
        <f t="shared" si="42"/>
        <v>0</v>
      </c>
      <c r="CS81" s="9">
        <f t="shared" si="43"/>
        <v>3</v>
      </c>
      <c r="CT81" s="9">
        <f t="shared" si="44"/>
        <v>1</v>
      </c>
      <c r="CU81" s="9">
        <f t="shared" si="45"/>
        <v>2</v>
      </c>
      <c r="CV81" s="9">
        <f t="shared" si="46"/>
        <v>1</v>
      </c>
      <c r="CW81" s="9">
        <f t="shared" si="47"/>
        <v>1</v>
      </c>
      <c r="CX81" s="14">
        <f t="shared" si="48"/>
        <v>18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Rodrigo Perez</v>
      </c>
      <c r="B82" s="9">
        <f t="shared" si="39"/>
        <v>17</v>
      </c>
      <c r="C82" s="19">
        <v>1</v>
      </c>
      <c r="D82" s="19" t="s">
        <v>62</v>
      </c>
      <c r="E82" s="19">
        <v>1.2</v>
      </c>
      <c r="F82" s="19">
        <v>2</v>
      </c>
      <c r="G82" s="19">
        <v>5</v>
      </c>
      <c r="H82" s="19">
        <v>4</v>
      </c>
      <c r="I82" s="19">
        <v>0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1</v>
      </c>
      <c r="CR82" s="9">
        <f t="shared" si="42"/>
        <v>0</v>
      </c>
      <c r="CS82" s="9">
        <f t="shared" si="43"/>
        <v>5</v>
      </c>
      <c r="CT82" s="9">
        <f t="shared" si="44"/>
        <v>1.2</v>
      </c>
      <c r="CU82" s="9">
        <f t="shared" si="45"/>
        <v>2</v>
      </c>
      <c r="CV82" s="9">
        <f t="shared" si="46"/>
        <v>5</v>
      </c>
      <c r="CW82" s="9">
        <f t="shared" si="47"/>
        <v>4</v>
      </c>
      <c r="CX82" s="14">
        <f t="shared" si="48"/>
        <v>10.8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Rodrigo Sanchez</v>
      </c>
      <c r="B83" s="9">
        <f t="shared" si="39"/>
        <v>18</v>
      </c>
      <c r="C83" s="19">
        <v>1</v>
      </c>
      <c r="D83" s="19" t="s">
        <v>61</v>
      </c>
      <c r="E83" s="19">
        <v>1</v>
      </c>
      <c r="F83" s="19">
        <v>1</v>
      </c>
      <c r="G83" s="19">
        <v>2</v>
      </c>
      <c r="H83" s="19">
        <v>2</v>
      </c>
      <c r="I83" s="19">
        <v>1</v>
      </c>
      <c r="J83" s="19" t="s">
        <v>62</v>
      </c>
      <c r="K83" s="19">
        <v>3</v>
      </c>
      <c r="L83" s="19">
        <v>3</v>
      </c>
      <c r="M83" s="19">
        <v>3</v>
      </c>
      <c r="N83" s="19">
        <v>3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2</v>
      </c>
      <c r="CQ83" s="9">
        <f t="shared" si="41"/>
        <v>1</v>
      </c>
      <c r="CR83" s="9">
        <f t="shared" si="42"/>
        <v>1</v>
      </c>
      <c r="CS83" s="9">
        <f t="shared" si="43"/>
        <v>12</v>
      </c>
      <c r="CT83" s="9">
        <f t="shared" si="44"/>
        <v>4</v>
      </c>
      <c r="CU83" s="9">
        <f t="shared" si="45"/>
        <v>4</v>
      </c>
      <c r="CV83" s="9">
        <f t="shared" si="46"/>
        <v>5</v>
      </c>
      <c r="CW83" s="9">
        <f t="shared" si="47"/>
        <v>5</v>
      </c>
      <c r="CX83" s="14">
        <f t="shared" si="48"/>
        <v>9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Rodrigo Ramirez</v>
      </c>
      <c r="B84" s="9">
        <f t="shared" si="39"/>
        <v>19</v>
      </c>
      <c r="C84" s="19">
        <v>1</v>
      </c>
      <c r="D84" s="19" t="s">
        <v>61</v>
      </c>
      <c r="E84" s="19">
        <v>2</v>
      </c>
      <c r="F84" s="19">
        <v>4</v>
      </c>
      <c r="G84" s="19">
        <v>1</v>
      </c>
      <c r="H84" s="19">
        <v>5</v>
      </c>
      <c r="I84" s="19">
        <v>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0</v>
      </c>
      <c r="CR84" s="9">
        <f t="shared" si="42"/>
        <v>1</v>
      </c>
      <c r="CS84" s="9">
        <f t="shared" si="43"/>
        <v>6</v>
      </c>
      <c r="CT84" s="9">
        <f t="shared" si="44"/>
        <v>2</v>
      </c>
      <c r="CU84" s="9">
        <f t="shared" si="45"/>
        <v>4</v>
      </c>
      <c r="CV84" s="9">
        <f t="shared" si="46"/>
        <v>1</v>
      </c>
      <c r="CW84" s="9">
        <f t="shared" si="47"/>
        <v>5</v>
      </c>
      <c r="CX84" s="14">
        <f t="shared" si="48"/>
        <v>18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Rodrigo Torres</v>
      </c>
      <c r="B85" s="9">
        <f t="shared" si="39"/>
        <v>20</v>
      </c>
      <c r="C85" s="19">
        <v>0</v>
      </c>
      <c r="D85" s="19"/>
      <c r="E85" s="19"/>
      <c r="F85" s="19"/>
      <c r="G85" s="19"/>
      <c r="H85" s="19"/>
      <c r="I85" s="19">
        <v>0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0</v>
      </c>
      <c r="CQ85" s="9">
        <f t="shared" si="41"/>
        <v>0</v>
      </c>
      <c r="CR85" s="9">
        <f t="shared" si="42"/>
        <v>0</v>
      </c>
      <c r="CS85" s="9">
        <f t="shared" si="43"/>
        <v>0</v>
      </c>
      <c r="CT85" s="9">
        <f t="shared" si="44"/>
        <v>0</v>
      </c>
      <c r="CU85" s="9">
        <f t="shared" si="45"/>
        <v>0</v>
      </c>
      <c r="CV85" s="9">
        <f t="shared" si="46"/>
        <v>0</v>
      </c>
      <c r="CW85" s="9">
        <f t="shared" si="47"/>
        <v>0</v>
      </c>
      <c r="CX85" s="14">
        <f t="shared" si="48"/>
        <v>0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Rodrigo Flores</v>
      </c>
      <c r="B86" s="9">
        <f t="shared" si="39"/>
        <v>21</v>
      </c>
      <c r="C86" s="19">
        <v>1</v>
      </c>
      <c r="D86" s="19" t="s">
        <v>62</v>
      </c>
      <c r="E86" s="19">
        <v>2.1</v>
      </c>
      <c r="F86" s="19">
        <v>0</v>
      </c>
      <c r="G86" s="19">
        <v>2</v>
      </c>
      <c r="H86" s="19">
        <v>2</v>
      </c>
      <c r="I86" s="19">
        <v>1</v>
      </c>
      <c r="J86" s="19" t="s">
        <v>61</v>
      </c>
      <c r="K86" s="19">
        <v>3</v>
      </c>
      <c r="L86" s="19">
        <v>2</v>
      </c>
      <c r="M86" s="19">
        <v>5</v>
      </c>
      <c r="N86" s="19">
        <v>3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1</v>
      </c>
      <c r="CR86" s="9">
        <f t="shared" si="42"/>
        <v>1</v>
      </c>
      <c r="CS86" s="9">
        <f t="shared" si="43"/>
        <v>16</v>
      </c>
      <c r="CT86" s="9">
        <f t="shared" si="44"/>
        <v>5.0999999999999996</v>
      </c>
      <c r="CU86" s="9">
        <f t="shared" si="45"/>
        <v>2</v>
      </c>
      <c r="CV86" s="9">
        <f t="shared" si="46"/>
        <v>7</v>
      </c>
      <c r="CW86" s="9">
        <f t="shared" si="47"/>
        <v>5</v>
      </c>
      <c r="CX86" s="14">
        <f t="shared" si="48"/>
        <v>3.375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Rodrigo Rivera</v>
      </c>
      <c r="B87" s="9">
        <f t="shared" si="39"/>
        <v>22</v>
      </c>
      <c r="C87" s="19">
        <v>0</v>
      </c>
      <c r="D87" s="19"/>
      <c r="E87" s="19"/>
      <c r="F87" s="19"/>
      <c r="G87" s="19"/>
      <c r="H87" s="19"/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0</v>
      </c>
      <c r="CQ87" s="9">
        <f t="shared" si="41"/>
        <v>0</v>
      </c>
      <c r="CR87" s="9">
        <f t="shared" si="42"/>
        <v>0</v>
      </c>
      <c r="CS87" s="9">
        <f t="shared" si="43"/>
        <v>0</v>
      </c>
      <c r="CT87" s="9">
        <f t="shared" si="44"/>
        <v>0</v>
      </c>
      <c r="CU87" s="9">
        <f t="shared" si="45"/>
        <v>0</v>
      </c>
      <c r="CV87" s="9">
        <f t="shared" si="46"/>
        <v>0</v>
      </c>
      <c r="CW87" s="9">
        <f t="shared" si="47"/>
        <v>0</v>
      </c>
      <c r="CX87" s="14">
        <f t="shared" si="48"/>
        <v>0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Rodrigo Gomez</v>
      </c>
      <c r="B88" s="9">
        <f t="shared" si="39"/>
        <v>23</v>
      </c>
      <c r="C88" s="19">
        <v>1</v>
      </c>
      <c r="D88" s="19" t="s">
        <v>62</v>
      </c>
      <c r="E88" s="19">
        <v>3</v>
      </c>
      <c r="F88" s="19">
        <v>2</v>
      </c>
      <c r="G88" s="19">
        <v>5</v>
      </c>
      <c r="H88" s="19">
        <v>5</v>
      </c>
      <c r="I88" s="19">
        <v>0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9</v>
      </c>
      <c r="CT88" s="9">
        <f t="shared" si="44"/>
        <v>3</v>
      </c>
      <c r="CU88" s="9">
        <f t="shared" si="45"/>
        <v>2</v>
      </c>
      <c r="CV88" s="9">
        <f t="shared" si="46"/>
        <v>5</v>
      </c>
      <c r="CW88" s="9">
        <f t="shared" si="47"/>
        <v>5</v>
      </c>
      <c r="CX88" s="14">
        <f t="shared" si="48"/>
        <v>6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Rodrigo Diaz</v>
      </c>
      <c r="B89" s="9">
        <f t="shared" si="39"/>
        <v>24</v>
      </c>
      <c r="C89" s="19">
        <v>0</v>
      </c>
      <c r="D89" s="19"/>
      <c r="E89" s="19"/>
      <c r="F89" s="19"/>
      <c r="G89" s="19"/>
      <c r="H89" s="19"/>
      <c r="I89" s="19">
        <v>0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0</v>
      </c>
      <c r="CQ89" s="9">
        <f t="shared" si="41"/>
        <v>0</v>
      </c>
      <c r="CR89" s="9">
        <f t="shared" si="42"/>
        <v>0</v>
      </c>
      <c r="CS89" s="9">
        <f t="shared" si="43"/>
        <v>0</v>
      </c>
      <c r="CT89" s="9">
        <f t="shared" si="44"/>
        <v>0</v>
      </c>
      <c r="CU89" s="9">
        <f t="shared" si="45"/>
        <v>0</v>
      </c>
      <c r="CV89" s="9">
        <f t="shared" si="46"/>
        <v>0</v>
      </c>
      <c r="CW89" s="9">
        <f t="shared" si="47"/>
        <v>0</v>
      </c>
      <c r="CX89" s="14">
        <f t="shared" si="48"/>
        <v>0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Rodrigo Reyes</v>
      </c>
      <c r="B90" s="9">
        <f t="shared" si="39"/>
        <v>25</v>
      </c>
      <c r="C90" s="19">
        <v>0</v>
      </c>
      <c r="D90" s="19"/>
      <c r="E90" s="19"/>
      <c r="F90" s="19"/>
      <c r="G90" s="19"/>
      <c r="H90" s="19"/>
      <c r="I90" s="19">
        <v>1</v>
      </c>
      <c r="J90" s="19" t="s">
        <v>62</v>
      </c>
      <c r="K90" s="19">
        <v>1.2</v>
      </c>
      <c r="L90" s="19">
        <v>4</v>
      </c>
      <c r="M90" s="19">
        <v>2</v>
      </c>
      <c r="N90" s="19">
        <v>4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1</v>
      </c>
      <c r="CQ90" s="9">
        <f t="shared" si="41"/>
        <v>1</v>
      </c>
      <c r="CR90" s="9">
        <f t="shared" si="42"/>
        <v>0</v>
      </c>
      <c r="CS90" s="9">
        <f t="shared" si="43"/>
        <v>5</v>
      </c>
      <c r="CT90" s="9">
        <f t="shared" si="44"/>
        <v>1.2</v>
      </c>
      <c r="CU90" s="9">
        <f t="shared" si="45"/>
        <v>4</v>
      </c>
      <c r="CV90" s="9">
        <f t="shared" si="46"/>
        <v>2</v>
      </c>
      <c r="CW90" s="9">
        <f t="shared" si="47"/>
        <v>4</v>
      </c>
      <c r="CX90" s="14">
        <f t="shared" si="48"/>
        <v>21.6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27</v>
      </c>
      <c r="CQ91" s="10">
        <f t="shared" si="49"/>
        <v>14</v>
      </c>
      <c r="CR91" s="10">
        <f t="shared" si="49"/>
        <v>13</v>
      </c>
      <c r="CS91" s="10">
        <f t="shared" si="49"/>
        <v>155</v>
      </c>
      <c r="CT91" s="10">
        <f t="shared" si="49"/>
        <v>48.400000000000006</v>
      </c>
      <c r="CU91" s="10">
        <f t="shared" si="49"/>
        <v>47</v>
      </c>
      <c r="CV91" s="10">
        <f t="shared" si="49"/>
        <v>107</v>
      </c>
      <c r="CW91" s="10">
        <f t="shared" si="49"/>
        <v>80</v>
      </c>
      <c r="CX91" s="10">
        <f t="shared" si="49"/>
        <v>192.26201298701298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8</v>
      </c>
      <c r="D96" s="19">
        <v>1</v>
      </c>
    </row>
    <row r="97" spans="1:7" x14ac:dyDescent="0.3">
      <c r="A97" s="9">
        <v>2</v>
      </c>
      <c r="B97" s="19" t="s">
        <v>62</v>
      </c>
      <c r="C97" s="19">
        <v>7</v>
      </c>
      <c r="D97" s="19">
        <v>2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2</v>
      </c>
      <c r="D111" s="10">
        <f>COUNTIF(B96:B110,"P")</f>
        <v>0</v>
      </c>
      <c r="E111" s="10">
        <f>COUNTIF(B96:B110,"E")</f>
        <v>0</v>
      </c>
      <c r="F111" s="10">
        <f>SUM(C96:C110)</f>
        <v>15</v>
      </c>
      <c r="G111" s="10">
        <f>SUM(D96:D110)</f>
        <v>3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V111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 activeCell="CY91" sqref="CY91"/>
    </sheetView>
  </sheetViews>
  <sheetFormatPr baseColWidth="10" defaultColWidth="8.88671875" defaultRowHeight="14.4" x14ac:dyDescent="0.3"/>
  <cols>
    <col min="1" max="1" width="26" customWidth="1"/>
    <col min="2" max="2" width="3" customWidth="1"/>
    <col min="3" max="18" width="13" customWidth="1"/>
    <col min="19" max="19" width="1.44140625" customWidth="1"/>
    <col min="20" max="35" width="13" customWidth="1"/>
    <col min="36" max="36" width="1.44140625" customWidth="1"/>
    <col min="37" max="52" width="13" customWidth="1"/>
    <col min="53" max="53" width="1.44140625" customWidth="1"/>
    <col min="54" max="69" width="13" customWidth="1"/>
    <col min="70" max="70" width="1.44140625" customWidth="1"/>
    <col min="71" max="86" width="13" customWidth="1"/>
    <col min="87" max="87" width="1.44140625" customWidth="1"/>
    <col min="88" max="103" width="13" customWidth="1"/>
    <col min="104" max="104" width="1.44140625" customWidth="1"/>
    <col min="105" max="120" width="13" customWidth="1"/>
    <col min="121" max="121" width="1.44140625" customWidth="1"/>
    <col min="122" max="137" width="13" customWidth="1"/>
    <col min="138" max="138" width="1.44140625" customWidth="1"/>
    <col min="139" max="154" width="13" customWidth="1"/>
    <col min="155" max="155" width="1.44140625" customWidth="1"/>
    <col min="156" max="171" width="13" customWidth="1"/>
    <col min="172" max="172" width="1.44140625" customWidth="1"/>
    <col min="173" max="188" width="13" customWidth="1"/>
    <col min="189" max="189" width="1.44140625" customWidth="1"/>
    <col min="190" max="205" width="13" customWidth="1"/>
    <col min="206" max="206" width="1.44140625" customWidth="1"/>
    <col min="207" max="222" width="13" customWidth="1"/>
    <col min="223" max="223" width="1.44140625" customWidth="1"/>
    <col min="224" max="239" width="13" customWidth="1"/>
    <col min="240" max="240" width="1.44140625" customWidth="1"/>
    <col min="241" max="256" width="13" customWidth="1"/>
    <col min="257" max="257" width="1.44140625" customWidth="1"/>
  </cols>
  <sheetData>
    <row r="1" spans="1:256" x14ac:dyDescent="0.3">
      <c r="A1" s="5" t="s">
        <v>0</v>
      </c>
    </row>
    <row r="2" spans="1:256" x14ac:dyDescent="0.3">
      <c r="A2" s="5" t="s">
        <v>1</v>
      </c>
    </row>
    <row r="4" spans="1:256" x14ac:dyDescent="0.3">
      <c r="B4" s="6" t="s">
        <v>2</v>
      </c>
    </row>
    <row r="6" spans="1:256" x14ac:dyDescent="0.3">
      <c r="A6" s="18" t="s">
        <v>537</v>
      </c>
      <c r="C6" s="7" t="s">
        <v>4</v>
      </c>
    </row>
    <row r="7" spans="1:256" x14ac:dyDescent="0.3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/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B7" s="8" t="s">
        <v>15</v>
      </c>
      <c r="AC7" s="8" t="s">
        <v>16</v>
      </c>
      <c r="AD7" s="8" t="s">
        <v>17</v>
      </c>
      <c r="AE7" s="8" t="s">
        <v>18</v>
      </c>
      <c r="AF7" s="8" t="s">
        <v>19</v>
      </c>
      <c r="AG7" s="8" t="s">
        <v>20</v>
      </c>
      <c r="AH7" s="8" t="s">
        <v>21</v>
      </c>
      <c r="AI7" s="8" t="s">
        <v>22</v>
      </c>
      <c r="AJ7" s="8"/>
      <c r="AK7" s="8" t="s">
        <v>7</v>
      </c>
      <c r="AL7" s="8" t="s">
        <v>8</v>
      </c>
      <c r="AM7" s="8" t="s">
        <v>9</v>
      </c>
      <c r="AN7" s="8" t="s">
        <v>10</v>
      </c>
      <c r="AO7" s="8" t="s">
        <v>11</v>
      </c>
      <c r="AP7" s="8" t="s">
        <v>12</v>
      </c>
      <c r="AQ7" s="8" t="s">
        <v>13</v>
      </c>
      <c r="AR7" s="8" t="s">
        <v>14</v>
      </c>
      <c r="AS7" s="8" t="s">
        <v>15</v>
      </c>
      <c r="AT7" s="8" t="s">
        <v>16</v>
      </c>
      <c r="AU7" s="8" t="s">
        <v>17</v>
      </c>
      <c r="AV7" s="8" t="s">
        <v>18</v>
      </c>
      <c r="AW7" s="8" t="s">
        <v>19</v>
      </c>
      <c r="AX7" s="8" t="s">
        <v>20</v>
      </c>
      <c r="AY7" s="8" t="s">
        <v>21</v>
      </c>
      <c r="AZ7" s="8" t="s">
        <v>22</v>
      </c>
      <c r="BA7" s="8"/>
      <c r="BB7" s="8" t="s">
        <v>7</v>
      </c>
      <c r="BC7" s="8" t="s">
        <v>8</v>
      </c>
      <c r="BD7" s="8" t="s">
        <v>9</v>
      </c>
      <c r="BE7" s="8" t="s">
        <v>10</v>
      </c>
      <c r="BF7" s="8" t="s">
        <v>11</v>
      </c>
      <c r="BG7" s="8" t="s">
        <v>12</v>
      </c>
      <c r="BH7" s="8" t="s">
        <v>13</v>
      </c>
      <c r="BI7" s="8" t="s">
        <v>14</v>
      </c>
      <c r="BJ7" s="8" t="s">
        <v>15</v>
      </c>
      <c r="BK7" s="8" t="s">
        <v>16</v>
      </c>
      <c r="BL7" s="8" t="s">
        <v>17</v>
      </c>
      <c r="BM7" s="8" t="s">
        <v>18</v>
      </c>
      <c r="BN7" s="8" t="s">
        <v>19</v>
      </c>
      <c r="BO7" s="8" t="s">
        <v>20</v>
      </c>
      <c r="BP7" s="8" t="s">
        <v>21</v>
      </c>
      <c r="BQ7" s="8" t="s">
        <v>22</v>
      </c>
      <c r="BR7" s="8"/>
      <c r="BS7" s="8" t="s">
        <v>7</v>
      </c>
      <c r="BT7" s="8" t="s">
        <v>8</v>
      </c>
      <c r="BU7" s="8" t="s">
        <v>9</v>
      </c>
      <c r="BV7" s="8" t="s">
        <v>10</v>
      </c>
      <c r="BW7" s="8" t="s">
        <v>11</v>
      </c>
      <c r="BX7" s="8" t="s">
        <v>12</v>
      </c>
      <c r="BY7" s="8" t="s">
        <v>13</v>
      </c>
      <c r="BZ7" s="8" t="s">
        <v>14</v>
      </c>
      <c r="CA7" s="8" t="s">
        <v>15</v>
      </c>
      <c r="CB7" s="8" t="s">
        <v>16</v>
      </c>
      <c r="CC7" s="8" t="s">
        <v>17</v>
      </c>
      <c r="CD7" s="8" t="s">
        <v>18</v>
      </c>
      <c r="CE7" s="8" t="s">
        <v>19</v>
      </c>
      <c r="CF7" s="8" t="s">
        <v>20</v>
      </c>
      <c r="CG7" s="8" t="s">
        <v>21</v>
      </c>
      <c r="CH7" s="8" t="s">
        <v>22</v>
      </c>
      <c r="CI7" s="8"/>
      <c r="CJ7" s="8" t="s">
        <v>7</v>
      </c>
      <c r="CK7" s="8" t="s">
        <v>8</v>
      </c>
      <c r="CL7" s="8" t="s">
        <v>9</v>
      </c>
      <c r="CM7" s="8" t="s">
        <v>10</v>
      </c>
      <c r="CN7" s="8" t="s">
        <v>11</v>
      </c>
      <c r="CO7" s="8" t="s">
        <v>12</v>
      </c>
      <c r="CP7" s="8" t="s">
        <v>13</v>
      </c>
      <c r="CQ7" s="8" t="s">
        <v>14</v>
      </c>
      <c r="CR7" s="8" t="s">
        <v>15</v>
      </c>
      <c r="CS7" s="8" t="s">
        <v>16</v>
      </c>
      <c r="CT7" s="8" t="s">
        <v>17</v>
      </c>
      <c r="CU7" s="8" t="s">
        <v>18</v>
      </c>
      <c r="CV7" s="8" t="s">
        <v>19</v>
      </c>
      <c r="CW7" s="8" t="s">
        <v>20</v>
      </c>
      <c r="CX7" s="8" t="s">
        <v>21</v>
      </c>
      <c r="CY7" s="8" t="s">
        <v>22</v>
      </c>
      <c r="CZ7" s="8"/>
      <c r="DA7" s="8" t="s">
        <v>7</v>
      </c>
      <c r="DB7" s="8" t="s">
        <v>8</v>
      </c>
      <c r="DC7" s="8" t="s">
        <v>9</v>
      </c>
      <c r="DD7" s="8" t="s">
        <v>10</v>
      </c>
      <c r="DE7" s="8" t="s">
        <v>11</v>
      </c>
      <c r="DF7" s="8" t="s">
        <v>12</v>
      </c>
      <c r="DG7" s="8" t="s">
        <v>13</v>
      </c>
      <c r="DH7" s="8" t="s">
        <v>14</v>
      </c>
      <c r="DI7" s="8" t="s">
        <v>15</v>
      </c>
      <c r="DJ7" s="8" t="s">
        <v>16</v>
      </c>
      <c r="DK7" s="8" t="s">
        <v>17</v>
      </c>
      <c r="DL7" s="8" t="s">
        <v>18</v>
      </c>
      <c r="DM7" s="8" t="s">
        <v>19</v>
      </c>
      <c r="DN7" s="8" t="s">
        <v>20</v>
      </c>
      <c r="DO7" s="8" t="s">
        <v>21</v>
      </c>
      <c r="DP7" s="8" t="s">
        <v>22</v>
      </c>
      <c r="DQ7" s="8"/>
      <c r="DR7" s="8" t="s">
        <v>7</v>
      </c>
      <c r="DS7" s="8" t="s">
        <v>8</v>
      </c>
      <c r="DT7" s="8" t="s">
        <v>9</v>
      </c>
      <c r="DU7" s="8" t="s">
        <v>10</v>
      </c>
      <c r="DV7" s="8" t="s">
        <v>11</v>
      </c>
      <c r="DW7" s="8" t="s">
        <v>12</v>
      </c>
      <c r="DX7" s="8" t="s">
        <v>13</v>
      </c>
      <c r="DY7" s="8" t="s">
        <v>14</v>
      </c>
      <c r="DZ7" s="8" t="s">
        <v>15</v>
      </c>
      <c r="EA7" s="8" t="s">
        <v>16</v>
      </c>
      <c r="EB7" s="8" t="s">
        <v>17</v>
      </c>
      <c r="EC7" s="8" t="s">
        <v>18</v>
      </c>
      <c r="ED7" s="8" t="s">
        <v>19</v>
      </c>
      <c r="EE7" s="8" t="s">
        <v>20</v>
      </c>
      <c r="EF7" s="8" t="s">
        <v>21</v>
      </c>
      <c r="EG7" s="8" t="s">
        <v>22</v>
      </c>
      <c r="EH7" s="8"/>
      <c r="EI7" s="8" t="s">
        <v>7</v>
      </c>
      <c r="EJ7" s="8" t="s">
        <v>8</v>
      </c>
      <c r="EK7" s="8" t="s">
        <v>9</v>
      </c>
      <c r="EL7" s="8" t="s">
        <v>10</v>
      </c>
      <c r="EM7" s="8" t="s">
        <v>11</v>
      </c>
      <c r="EN7" s="8" t="s">
        <v>12</v>
      </c>
      <c r="EO7" s="8" t="s">
        <v>13</v>
      </c>
      <c r="EP7" s="8" t="s">
        <v>14</v>
      </c>
      <c r="EQ7" s="8" t="s">
        <v>15</v>
      </c>
      <c r="ER7" s="8" t="s">
        <v>16</v>
      </c>
      <c r="ES7" s="8" t="s">
        <v>17</v>
      </c>
      <c r="ET7" s="8" t="s">
        <v>18</v>
      </c>
      <c r="EU7" s="8" t="s">
        <v>19</v>
      </c>
      <c r="EV7" s="8" t="s">
        <v>20</v>
      </c>
      <c r="EW7" s="8" t="s">
        <v>21</v>
      </c>
      <c r="EX7" s="8" t="s">
        <v>22</v>
      </c>
      <c r="EY7" s="8"/>
      <c r="EZ7" s="8" t="s">
        <v>7</v>
      </c>
      <c r="FA7" s="8" t="s">
        <v>8</v>
      </c>
      <c r="FB7" s="8" t="s">
        <v>9</v>
      </c>
      <c r="FC7" s="8" t="s">
        <v>10</v>
      </c>
      <c r="FD7" s="8" t="s">
        <v>11</v>
      </c>
      <c r="FE7" s="8" t="s">
        <v>12</v>
      </c>
      <c r="FF7" s="8" t="s">
        <v>13</v>
      </c>
      <c r="FG7" s="8" t="s">
        <v>14</v>
      </c>
      <c r="FH7" s="8" t="s">
        <v>15</v>
      </c>
      <c r="FI7" s="8" t="s">
        <v>16</v>
      </c>
      <c r="FJ7" s="8" t="s">
        <v>17</v>
      </c>
      <c r="FK7" s="8" t="s">
        <v>18</v>
      </c>
      <c r="FL7" s="8" t="s">
        <v>19</v>
      </c>
      <c r="FM7" s="8" t="s">
        <v>20</v>
      </c>
      <c r="FN7" s="8" t="s">
        <v>21</v>
      </c>
      <c r="FO7" s="8" t="s">
        <v>22</v>
      </c>
      <c r="FP7" s="8"/>
      <c r="FQ7" s="8" t="s">
        <v>7</v>
      </c>
      <c r="FR7" s="8" t="s">
        <v>8</v>
      </c>
      <c r="FS7" s="8" t="s">
        <v>9</v>
      </c>
      <c r="FT7" s="8" t="s">
        <v>10</v>
      </c>
      <c r="FU7" s="8" t="s">
        <v>11</v>
      </c>
      <c r="FV7" s="8" t="s">
        <v>12</v>
      </c>
      <c r="FW7" s="8" t="s">
        <v>13</v>
      </c>
      <c r="FX7" s="8" t="s">
        <v>14</v>
      </c>
      <c r="FY7" s="8" t="s">
        <v>15</v>
      </c>
      <c r="FZ7" s="8" t="s">
        <v>16</v>
      </c>
      <c r="GA7" s="8" t="s">
        <v>17</v>
      </c>
      <c r="GB7" s="8" t="s">
        <v>18</v>
      </c>
      <c r="GC7" s="8" t="s">
        <v>19</v>
      </c>
      <c r="GD7" s="8" t="s">
        <v>20</v>
      </c>
      <c r="GE7" s="8" t="s">
        <v>21</v>
      </c>
      <c r="GF7" s="8" t="s">
        <v>22</v>
      </c>
      <c r="GG7" s="8"/>
      <c r="GH7" s="8" t="s">
        <v>7</v>
      </c>
      <c r="GI7" s="8" t="s">
        <v>8</v>
      </c>
      <c r="GJ7" s="8" t="s">
        <v>9</v>
      </c>
      <c r="GK7" s="8" t="s">
        <v>10</v>
      </c>
      <c r="GL7" s="8" t="s">
        <v>11</v>
      </c>
      <c r="GM7" s="8" t="s">
        <v>12</v>
      </c>
      <c r="GN7" s="8" t="s">
        <v>13</v>
      </c>
      <c r="GO7" s="8" t="s">
        <v>14</v>
      </c>
      <c r="GP7" s="8" t="s">
        <v>15</v>
      </c>
      <c r="GQ7" s="8" t="s">
        <v>16</v>
      </c>
      <c r="GR7" s="8" t="s">
        <v>17</v>
      </c>
      <c r="GS7" s="8" t="s">
        <v>18</v>
      </c>
      <c r="GT7" s="8" t="s">
        <v>19</v>
      </c>
      <c r="GU7" s="8" t="s">
        <v>20</v>
      </c>
      <c r="GV7" s="8" t="s">
        <v>21</v>
      </c>
      <c r="GW7" s="8" t="s">
        <v>22</v>
      </c>
      <c r="GX7" s="8"/>
      <c r="GY7" s="8" t="s">
        <v>7</v>
      </c>
      <c r="GZ7" s="8" t="s">
        <v>8</v>
      </c>
      <c r="HA7" s="8" t="s">
        <v>9</v>
      </c>
      <c r="HB7" s="8" t="s">
        <v>10</v>
      </c>
      <c r="HC7" s="8" t="s">
        <v>11</v>
      </c>
      <c r="HD7" s="8" t="s">
        <v>12</v>
      </c>
      <c r="HE7" s="8" t="s">
        <v>13</v>
      </c>
      <c r="HF7" s="8" t="s">
        <v>14</v>
      </c>
      <c r="HG7" s="8" t="s">
        <v>15</v>
      </c>
      <c r="HH7" s="8" t="s">
        <v>16</v>
      </c>
      <c r="HI7" s="8" t="s">
        <v>17</v>
      </c>
      <c r="HJ7" s="8" t="s">
        <v>18</v>
      </c>
      <c r="HK7" s="8" t="s">
        <v>19</v>
      </c>
      <c r="HL7" s="8" t="s">
        <v>20</v>
      </c>
      <c r="HM7" s="8" t="s">
        <v>21</v>
      </c>
      <c r="HN7" s="8" t="s">
        <v>22</v>
      </c>
      <c r="HO7" s="8"/>
      <c r="HP7" s="8" t="s">
        <v>7</v>
      </c>
      <c r="HQ7" s="8" t="s">
        <v>8</v>
      </c>
      <c r="HR7" s="8" t="s">
        <v>9</v>
      </c>
      <c r="HS7" s="8" t="s">
        <v>10</v>
      </c>
      <c r="HT7" s="8" t="s">
        <v>11</v>
      </c>
      <c r="HU7" s="8" t="s">
        <v>12</v>
      </c>
      <c r="HV7" s="8" t="s">
        <v>13</v>
      </c>
      <c r="HW7" s="8" t="s">
        <v>14</v>
      </c>
      <c r="HX7" s="8" t="s">
        <v>15</v>
      </c>
      <c r="HY7" s="8" t="s">
        <v>16</v>
      </c>
      <c r="HZ7" s="8" t="s">
        <v>17</v>
      </c>
      <c r="IA7" s="8" t="s">
        <v>18</v>
      </c>
      <c r="IB7" s="8" t="s">
        <v>19</v>
      </c>
      <c r="IC7" s="8" t="s">
        <v>20</v>
      </c>
      <c r="ID7" s="8" t="s">
        <v>21</v>
      </c>
      <c r="IE7" s="8" t="s">
        <v>22</v>
      </c>
      <c r="IF7" s="8"/>
      <c r="IG7" s="8" t="s">
        <v>7</v>
      </c>
      <c r="IH7" s="8" t="s">
        <v>8</v>
      </c>
      <c r="II7" s="8" t="s">
        <v>9</v>
      </c>
      <c r="IJ7" s="8" t="s">
        <v>10</v>
      </c>
      <c r="IK7" s="8" t="s">
        <v>11</v>
      </c>
      <c r="IL7" s="8" t="s">
        <v>12</v>
      </c>
      <c r="IM7" s="8" t="s">
        <v>13</v>
      </c>
      <c r="IN7" s="8" t="s">
        <v>14</v>
      </c>
      <c r="IO7" s="8" t="s">
        <v>15</v>
      </c>
      <c r="IP7" s="8" t="s">
        <v>16</v>
      </c>
      <c r="IQ7" s="8" t="s">
        <v>17</v>
      </c>
      <c r="IR7" s="8" t="s">
        <v>18</v>
      </c>
      <c r="IS7" s="8" t="s">
        <v>19</v>
      </c>
      <c r="IT7" s="8" t="s">
        <v>20</v>
      </c>
      <c r="IU7" s="8" t="s">
        <v>21</v>
      </c>
      <c r="IV7" s="8" t="s">
        <v>22</v>
      </c>
    </row>
    <row r="8" spans="1:256" x14ac:dyDescent="0.3">
      <c r="A8" s="19" t="s">
        <v>538</v>
      </c>
      <c r="B8" s="19">
        <v>1</v>
      </c>
      <c r="C8" s="19">
        <v>5</v>
      </c>
      <c r="D8" s="19">
        <v>0</v>
      </c>
      <c r="E8" s="19">
        <v>5</v>
      </c>
      <c r="F8" s="19">
        <v>0</v>
      </c>
      <c r="G8" s="19">
        <v>0</v>
      </c>
      <c r="H8" s="19">
        <v>0</v>
      </c>
      <c r="I8" s="19">
        <v>6</v>
      </c>
      <c r="J8" s="19">
        <v>2</v>
      </c>
      <c r="K8" s="19">
        <v>1</v>
      </c>
      <c r="L8" s="19">
        <v>0</v>
      </c>
      <c r="M8" s="19">
        <v>0</v>
      </c>
      <c r="N8" s="19">
        <v>1</v>
      </c>
      <c r="O8" s="19">
        <v>1</v>
      </c>
      <c r="P8" s="19">
        <v>0</v>
      </c>
      <c r="Q8" s="9">
        <f t="shared" ref="Q8:Q32" si="0">(E8-(F8+G8+H8))+(F8*2)+(G8*3)+(H8*4)</f>
        <v>5</v>
      </c>
      <c r="R8" s="9">
        <f t="shared" ref="R8:R32" si="1">C8+K8+M8+N8+O8+P8</f>
        <v>8</v>
      </c>
      <c r="S8" s="9"/>
      <c r="T8" s="19">
        <v>4</v>
      </c>
      <c r="U8" s="19">
        <v>4</v>
      </c>
      <c r="V8" s="19">
        <v>0</v>
      </c>
      <c r="W8" s="19">
        <v>0</v>
      </c>
      <c r="X8" s="19">
        <v>0</v>
      </c>
      <c r="Y8" s="19">
        <v>0</v>
      </c>
      <c r="Z8" s="19">
        <v>1</v>
      </c>
      <c r="AA8" s="19">
        <v>1</v>
      </c>
      <c r="AB8" s="19">
        <v>0</v>
      </c>
      <c r="AC8" s="19">
        <v>0</v>
      </c>
      <c r="AD8" s="19">
        <v>1</v>
      </c>
      <c r="AE8" s="19">
        <v>1</v>
      </c>
      <c r="AF8" s="19">
        <v>0</v>
      </c>
      <c r="AG8" s="19">
        <v>0</v>
      </c>
      <c r="AH8" s="9">
        <f t="shared" ref="AH8:AH32" si="2">(V8-(W8+X8+Y8))+(W8*2)+(X8*3)+(Y8*4)</f>
        <v>0</v>
      </c>
      <c r="AI8" s="9">
        <f t="shared" ref="AI8:AI32" si="3">T8+AB8+AD8+AE8+AF8+AG8</f>
        <v>6</v>
      </c>
      <c r="AJ8" s="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9"/>
      <c r="AZ8" s="9"/>
      <c r="BA8" s="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9"/>
      <c r="BQ8" s="9"/>
      <c r="BR8" s="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9"/>
      <c r="CH8" s="9"/>
      <c r="CI8" s="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9"/>
      <c r="CY8" s="9"/>
      <c r="CZ8" s="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9"/>
      <c r="DP8" s="9"/>
      <c r="DQ8" s="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9"/>
      <c r="EG8" s="9"/>
      <c r="EH8" s="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9"/>
      <c r="EX8" s="9"/>
      <c r="EY8" s="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9"/>
      <c r="FO8" s="9"/>
      <c r="FP8" s="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9"/>
      <c r="GF8" s="9"/>
      <c r="GG8" s="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9"/>
      <c r="GW8" s="9"/>
      <c r="GX8" s="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9"/>
      <c r="HN8" s="9"/>
      <c r="HO8" s="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9"/>
      <c r="IE8" s="9"/>
      <c r="IF8" s="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9"/>
      <c r="IV8" s="9"/>
    </row>
    <row r="9" spans="1:256" x14ac:dyDescent="0.3">
      <c r="A9" s="19" t="s">
        <v>539</v>
      </c>
      <c r="B9" s="19">
        <v>2</v>
      </c>
      <c r="C9" s="19">
        <v>4</v>
      </c>
      <c r="D9" s="19">
        <v>1</v>
      </c>
      <c r="E9" s="19">
        <v>4</v>
      </c>
      <c r="F9" s="19">
        <v>0</v>
      </c>
      <c r="G9" s="19">
        <v>0</v>
      </c>
      <c r="H9" s="19">
        <v>0</v>
      </c>
      <c r="I9" s="19">
        <v>5</v>
      </c>
      <c r="J9" s="19">
        <v>0</v>
      </c>
      <c r="K9" s="19">
        <v>1</v>
      </c>
      <c r="L9" s="19">
        <v>0</v>
      </c>
      <c r="M9" s="19">
        <v>1</v>
      </c>
      <c r="N9" s="19">
        <v>0</v>
      </c>
      <c r="O9" s="19">
        <v>1</v>
      </c>
      <c r="P9" s="19">
        <v>0</v>
      </c>
      <c r="Q9" s="9">
        <f t="shared" si="0"/>
        <v>4</v>
      </c>
      <c r="R9" s="9">
        <f t="shared" si="1"/>
        <v>7</v>
      </c>
      <c r="S9" s="9"/>
      <c r="T9" s="19">
        <v>2</v>
      </c>
      <c r="U9" s="19">
        <v>0</v>
      </c>
      <c r="V9" s="19">
        <v>1</v>
      </c>
      <c r="W9" s="19">
        <v>0</v>
      </c>
      <c r="X9" s="19">
        <v>0</v>
      </c>
      <c r="Y9" s="19">
        <v>0</v>
      </c>
      <c r="Z9" s="19">
        <v>0</v>
      </c>
      <c r="AA9" s="19">
        <v>1</v>
      </c>
      <c r="AB9" s="19">
        <v>2</v>
      </c>
      <c r="AC9" s="19">
        <v>1</v>
      </c>
      <c r="AD9" s="19">
        <v>0</v>
      </c>
      <c r="AE9" s="19">
        <v>1</v>
      </c>
      <c r="AF9" s="19">
        <v>0</v>
      </c>
      <c r="AG9" s="19">
        <v>0</v>
      </c>
      <c r="AH9" s="9">
        <f t="shared" si="2"/>
        <v>1</v>
      </c>
      <c r="AI9" s="9">
        <f t="shared" si="3"/>
        <v>5</v>
      </c>
      <c r="AJ9" s="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9"/>
      <c r="AZ9" s="9"/>
      <c r="BA9" s="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9"/>
      <c r="BQ9" s="9"/>
      <c r="BR9" s="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9"/>
      <c r="CH9" s="9"/>
      <c r="CI9" s="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9"/>
      <c r="CY9" s="9"/>
      <c r="CZ9" s="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9"/>
      <c r="DP9" s="9"/>
      <c r="DQ9" s="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9"/>
      <c r="EG9" s="9"/>
      <c r="EH9" s="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9"/>
      <c r="EX9" s="9"/>
      <c r="EY9" s="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9"/>
      <c r="FO9" s="9"/>
      <c r="FP9" s="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9"/>
      <c r="GF9" s="9"/>
      <c r="GG9" s="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9"/>
      <c r="GW9" s="9"/>
      <c r="GX9" s="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9"/>
      <c r="HN9" s="9"/>
      <c r="HO9" s="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9"/>
      <c r="IE9" s="9"/>
      <c r="IF9" s="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9"/>
      <c r="IV9" s="9"/>
    </row>
    <row r="10" spans="1:256" x14ac:dyDescent="0.3">
      <c r="A10" s="19" t="s">
        <v>540</v>
      </c>
      <c r="B10" s="19">
        <v>3</v>
      </c>
      <c r="C10" s="19">
        <v>2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1</v>
      </c>
      <c r="J10" s="19">
        <v>1</v>
      </c>
      <c r="K10" s="19">
        <v>2</v>
      </c>
      <c r="L10" s="19">
        <v>1</v>
      </c>
      <c r="M10" s="19">
        <v>1</v>
      </c>
      <c r="N10" s="19">
        <v>0</v>
      </c>
      <c r="O10" s="19">
        <v>0</v>
      </c>
      <c r="P10" s="19">
        <v>0</v>
      </c>
      <c r="Q10" s="9">
        <f t="shared" si="0"/>
        <v>0</v>
      </c>
      <c r="R10" s="9">
        <f t="shared" si="1"/>
        <v>5</v>
      </c>
      <c r="S10" s="9"/>
      <c r="T10" s="19">
        <v>5</v>
      </c>
      <c r="U10" s="19">
        <v>4</v>
      </c>
      <c r="V10" s="19">
        <v>3</v>
      </c>
      <c r="W10" s="19">
        <v>1</v>
      </c>
      <c r="X10" s="19">
        <v>0</v>
      </c>
      <c r="Y10" s="19">
        <v>0</v>
      </c>
      <c r="Z10" s="19">
        <v>4</v>
      </c>
      <c r="AA10" s="19">
        <v>0</v>
      </c>
      <c r="AB10" s="19">
        <v>2</v>
      </c>
      <c r="AC10" s="19">
        <v>1</v>
      </c>
      <c r="AD10" s="19">
        <v>0</v>
      </c>
      <c r="AE10" s="19">
        <v>1</v>
      </c>
      <c r="AF10" s="19">
        <v>0</v>
      </c>
      <c r="AG10" s="19">
        <v>0</v>
      </c>
      <c r="AH10" s="9">
        <f t="shared" si="2"/>
        <v>4</v>
      </c>
      <c r="AI10" s="9">
        <f t="shared" si="3"/>
        <v>8</v>
      </c>
      <c r="AJ10" s="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9"/>
      <c r="AZ10" s="9"/>
      <c r="BA10" s="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9"/>
      <c r="BQ10" s="9"/>
      <c r="BR10" s="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9"/>
      <c r="CH10" s="9"/>
      <c r="CI10" s="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9"/>
      <c r="CY10" s="9"/>
      <c r="CZ10" s="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9"/>
      <c r="DP10" s="9"/>
      <c r="DQ10" s="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9"/>
      <c r="EG10" s="9"/>
      <c r="EH10" s="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9"/>
      <c r="EX10" s="9"/>
      <c r="EY10" s="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9"/>
      <c r="FO10" s="9"/>
      <c r="FP10" s="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9"/>
      <c r="GF10" s="9"/>
      <c r="GG10" s="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9"/>
      <c r="GW10" s="9"/>
      <c r="GX10" s="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9"/>
      <c r="HN10" s="9"/>
      <c r="HO10" s="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9"/>
      <c r="IE10" s="9"/>
      <c r="IF10" s="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9"/>
      <c r="IV10" s="9"/>
    </row>
    <row r="11" spans="1:256" x14ac:dyDescent="0.3">
      <c r="A11" s="19" t="s">
        <v>541</v>
      </c>
      <c r="B11" s="19">
        <v>4</v>
      </c>
      <c r="C11" s="19">
        <v>5</v>
      </c>
      <c r="D11" s="19">
        <v>3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2</v>
      </c>
      <c r="K11" s="19">
        <v>1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9">
        <f t="shared" si="0"/>
        <v>0</v>
      </c>
      <c r="R11" s="9">
        <f t="shared" si="1"/>
        <v>6</v>
      </c>
      <c r="S11" s="9"/>
      <c r="T11" s="19">
        <v>2</v>
      </c>
      <c r="U11" s="19">
        <v>1</v>
      </c>
      <c r="V11" s="19">
        <v>2</v>
      </c>
      <c r="W11" s="19">
        <v>1</v>
      </c>
      <c r="X11" s="19">
        <v>0</v>
      </c>
      <c r="Y11" s="19">
        <v>1</v>
      </c>
      <c r="Z11" s="19">
        <v>2</v>
      </c>
      <c r="AA11" s="19">
        <v>0</v>
      </c>
      <c r="AB11" s="19">
        <v>2</v>
      </c>
      <c r="AC11" s="19">
        <v>1</v>
      </c>
      <c r="AD11" s="19">
        <v>0</v>
      </c>
      <c r="AE11" s="19">
        <v>1</v>
      </c>
      <c r="AF11" s="19">
        <v>0</v>
      </c>
      <c r="AG11" s="19">
        <v>0</v>
      </c>
      <c r="AH11" s="9">
        <f t="shared" si="2"/>
        <v>6</v>
      </c>
      <c r="AI11" s="9">
        <f t="shared" si="3"/>
        <v>5</v>
      </c>
      <c r="AJ11" s="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9"/>
      <c r="AZ11" s="9"/>
      <c r="BA11" s="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9"/>
      <c r="BQ11" s="9"/>
      <c r="BR11" s="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9"/>
      <c r="CH11" s="9"/>
      <c r="CI11" s="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9"/>
      <c r="CY11" s="9"/>
      <c r="CZ11" s="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9"/>
      <c r="DP11" s="9"/>
      <c r="DQ11" s="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9"/>
      <c r="EG11" s="9"/>
      <c r="EH11" s="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9"/>
      <c r="EX11" s="9"/>
      <c r="EY11" s="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9"/>
      <c r="FO11" s="9"/>
      <c r="FP11" s="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9"/>
      <c r="GF11" s="9"/>
      <c r="GG11" s="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9"/>
      <c r="GW11" s="9"/>
      <c r="GX11" s="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9"/>
      <c r="HN11" s="9"/>
      <c r="HO11" s="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9"/>
      <c r="IE11" s="9"/>
      <c r="IF11" s="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9"/>
      <c r="IV11" s="9"/>
    </row>
    <row r="12" spans="1:256" x14ac:dyDescent="0.3">
      <c r="A12" s="19" t="s">
        <v>542</v>
      </c>
      <c r="B12" s="19">
        <v>5</v>
      </c>
      <c r="C12" s="19">
        <v>3</v>
      </c>
      <c r="D12" s="19">
        <v>0</v>
      </c>
      <c r="E12" s="19">
        <v>1</v>
      </c>
      <c r="F12" s="19">
        <v>0</v>
      </c>
      <c r="G12" s="19">
        <v>0</v>
      </c>
      <c r="H12" s="19">
        <v>1</v>
      </c>
      <c r="I12" s="19">
        <v>2</v>
      </c>
      <c r="J12" s="19">
        <v>1</v>
      </c>
      <c r="K12" s="19">
        <v>0</v>
      </c>
      <c r="L12" s="19">
        <v>1</v>
      </c>
      <c r="M12" s="19">
        <v>1</v>
      </c>
      <c r="N12" s="19">
        <v>0</v>
      </c>
      <c r="O12" s="19">
        <v>0</v>
      </c>
      <c r="P12" s="19">
        <v>0</v>
      </c>
      <c r="Q12" s="9">
        <f t="shared" si="0"/>
        <v>4</v>
      </c>
      <c r="R12" s="9">
        <f t="shared" si="1"/>
        <v>4</v>
      </c>
      <c r="S12" s="9"/>
      <c r="T12" s="19">
        <v>5</v>
      </c>
      <c r="U12" s="19">
        <v>0</v>
      </c>
      <c r="V12" s="19">
        <v>4</v>
      </c>
      <c r="W12" s="19">
        <v>0</v>
      </c>
      <c r="X12" s="19">
        <v>0</v>
      </c>
      <c r="Y12" s="19">
        <v>0</v>
      </c>
      <c r="Z12" s="19">
        <v>4</v>
      </c>
      <c r="AA12" s="19">
        <v>2</v>
      </c>
      <c r="AB12" s="19">
        <v>0</v>
      </c>
      <c r="AC12" s="19">
        <v>1</v>
      </c>
      <c r="AD12" s="19">
        <v>0</v>
      </c>
      <c r="AE12" s="19">
        <v>1</v>
      </c>
      <c r="AF12" s="19">
        <v>1</v>
      </c>
      <c r="AG12" s="19">
        <v>0</v>
      </c>
      <c r="AH12" s="9">
        <f t="shared" si="2"/>
        <v>4</v>
      </c>
      <c r="AI12" s="9">
        <f t="shared" si="3"/>
        <v>7</v>
      </c>
      <c r="AJ12" s="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9"/>
      <c r="AZ12" s="9"/>
      <c r="BA12" s="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9"/>
      <c r="BQ12" s="9"/>
      <c r="BR12" s="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9"/>
      <c r="CH12" s="9"/>
      <c r="CI12" s="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9"/>
      <c r="CY12" s="9"/>
      <c r="CZ12" s="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9"/>
      <c r="DP12" s="9"/>
      <c r="DQ12" s="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9"/>
      <c r="EG12" s="9"/>
      <c r="EH12" s="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9"/>
      <c r="EX12" s="9"/>
      <c r="EY12" s="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9"/>
      <c r="FO12" s="9"/>
      <c r="FP12" s="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9"/>
      <c r="GF12" s="9"/>
      <c r="GG12" s="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9"/>
      <c r="GW12" s="9"/>
      <c r="GX12" s="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9"/>
      <c r="HN12" s="9"/>
      <c r="HO12" s="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9"/>
      <c r="IE12" s="9"/>
      <c r="IF12" s="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9"/>
      <c r="IV12" s="9"/>
    </row>
    <row r="13" spans="1:256" x14ac:dyDescent="0.3">
      <c r="A13" s="19" t="s">
        <v>543</v>
      </c>
      <c r="B13" s="19">
        <v>6</v>
      </c>
      <c r="C13" s="19">
        <v>2</v>
      </c>
      <c r="D13" s="19">
        <v>2</v>
      </c>
      <c r="E13" s="19">
        <v>0</v>
      </c>
      <c r="F13" s="19">
        <v>0</v>
      </c>
      <c r="G13" s="19">
        <v>0</v>
      </c>
      <c r="H13" s="19">
        <v>0</v>
      </c>
      <c r="I13" s="19">
        <v>1</v>
      </c>
      <c r="J13" s="19">
        <v>1</v>
      </c>
      <c r="K13" s="19">
        <v>2</v>
      </c>
      <c r="L13" s="19">
        <v>0</v>
      </c>
      <c r="M13" s="19">
        <v>0</v>
      </c>
      <c r="N13" s="19">
        <v>0</v>
      </c>
      <c r="O13" s="19">
        <v>1</v>
      </c>
      <c r="P13" s="19">
        <v>0</v>
      </c>
      <c r="Q13" s="9">
        <f t="shared" si="0"/>
        <v>0</v>
      </c>
      <c r="R13" s="9">
        <f t="shared" si="1"/>
        <v>5</v>
      </c>
      <c r="S13" s="9"/>
      <c r="T13" s="19">
        <v>5</v>
      </c>
      <c r="U13" s="19">
        <v>3</v>
      </c>
      <c r="V13" s="19">
        <v>5</v>
      </c>
      <c r="W13" s="19">
        <v>1</v>
      </c>
      <c r="X13" s="19">
        <v>0</v>
      </c>
      <c r="Y13" s="19">
        <v>0</v>
      </c>
      <c r="Z13" s="19">
        <v>3</v>
      </c>
      <c r="AA13" s="19">
        <v>2</v>
      </c>
      <c r="AB13" s="19">
        <v>1</v>
      </c>
      <c r="AC13" s="19">
        <v>1</v>
      </c>
      <c r="AD13" s="19">
        <v>0</v>
      </c>
      <c r="AE13" s="19">
        <v>1</v>
      </c>
      <c r="AF13" s="19">
        <v>0</v>
      </c>
      <c r="AG13" s="19">
        <v>0</v>
      </c>
      <c r="AH13" s="9">
        <f t="shared" si="2"/>
        <v>6</v>
      </c>
      <c r="AI13" s="9">
        <f t="shared" si="3"/>
        <v>7</v>
      </c>
      <c r="AJ13" s="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9"/>
      <c r="AZ13" s="9"/>
      <c r="BA13" s="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9"/>
      <c r="BQ13" s="9"/>
      <c r="BR13" s="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9"/>
      <c r="CH13" s="9"/>
      <c r="CI13" s="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9"/>
      <c r="CY13" s="9"/>
      <c r="CZ13" s="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9"/>
      <c r="DP13" s="9"/>
      <c r="DQ13" s="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9"/>
      <c r="EG13" s="9"/>
      <c r="EH13" s="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9"/>
      <c r="EX13" s="9"/>
      <c r="EY13" s="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9"/>
      <c r="FO13" s="9"/>
      <c r="FP13" s="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9"/>
      <c r="GF13" s="9"/>
      <c r="GG13" s="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9"/>
      <c r="GW13" s="9"/>
      <c r="GX13" s="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9"/>
      <c r="HN13" s="9"/>
      <c r="HO13" s="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9"/>
      <c r="IE13" s="9"/>
      <c r="IF13" s="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9"/>
      <c r="IV13" s="9"/>
    </row>
    <row r="14" spans="1:256" x14ac:dyDescent="0.3">
      <c r="A14" s="19" t="s">
        <v>544</v>
      </c>
      <c r="B14" s="19">
        <v>7</v>
      </c>
      <c r="C14" s="19">
        <v>3</v>
      </c>
      <c r="D14" s="19">
        <v>2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1</v>
      </c>
      <c r="N14" s="19">
        <v>1</v>
      </c>
      <c r="O14" s="19">
        <v>0</v>
      </c>
      <c r="P14" s="19">
        <v>0</v>
      </c>
      <c r="Q14" s="9">
        <f t="shared" si="0"/>
        <v>0</v>
      </c>
      <c r="R14" s="9">
        <f t="shared" si="1"/>
        <v>5</v>
      </c>
      <c r="S14" s="9"/>
      <c r="T14" s="19">
        <v>4</v>
      </c>
      <c r="U14" s="19">
        <v>2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2</v>
      </c>
      <c r="AB14" s="19">
        <v>1</v>
      </c>
      <c r="AC14" s="19">
        <v>0</v>
      </c>
      <c r="AD14" s="19">
        <v>1</v>
      </c>
      <c r="AE14" s="19">
        <v>0</v>
      </c>
      <c r="AF14" s="19">
        <v>0</v>
      </c>
      <c r="AG14" s="19">
        <v>0</v>
      </c>
      <c r="AH14" s="9">
        <f t="shared" si="2"/>
        <v>0</v>
      </c>
      <c r="AI14" s="9">
        <f t="shared" si="3"/>
        <v>6</v>
      </c>
      <c r="AJ14" s="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9"/>
      <c r="AZ14" s="9"/>
      <c r="BA14" s="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9"/>
      <c r="BQ14" s="9"/>
      <c r="BR14" s="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9"/>
      <c r="CH14" s="9"/>
      <c r="CI14" s="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9"/>
      <c r="CY14" s="9"/>
      <c r="CZ14" s="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9"/>
      <c r="DP14" s="9"/>
      <c r="DQ14" s="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9"/>
      <c r="EG14" s="9"/>
      <c r="EH14" s="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9"/>
      <c r="EX14" s="9"/>
      <c r="EY14" s="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9"/>
      <c r="FO14" s="9"/>
      <c r="FP14" s="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9"/>
      <c r="GF14" s="9"/>
      <c r="GG14" s="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9"/>
      <c r="GW14" s="9"/>
      <c r="GX14" s="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9"/>
      <c r="HN14" s="9"/>
      <c r="HO14" s="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9"/>
      <c r="IE14" s="9"/>
      <c r="IF14" s="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9"/>
      <c r="IV14" s="9"/>
    </row>
    <row r="15" spans="1:256" x14ac:dyDescent="0.3">
      <c r="A15" s="19" t="s">
        <v>545</v>
      </c>
      <c r="B15" s="19">
        <v>8</v>
      </c>
      <c r="C15" s="19">
        <v>3</v>
      </c>
      <c r="D15" s="19">
        <v>0</v>
      </c>
      <c r="E15" s="19">
        <v>2</v>
      </c>
      <c r="F15" s="19">
        <v>0</v>
      </c>
      <c r="G15" s="19">
        <v>0</v>
      </c>
      <c r="H15" s="19">
        <v>0</v>
      </c>
      <c r="I15" s="19">
        <v>1</v>
      </c>
      <c r="J15" s="19">
        <v>2</v>
      </c>
      <c r="K15" s="19">
        <v>2</v>
      </c>
      <c r="L15" s="19">
        <v>1</v>
      </c>
      <c r="M15" s="19">
        <v>1</v>
      </c>
      <c r="N15" s="19">
        <v>1</v>
      </c>
      <c r="O15" s="19">
        <v>0</v>
      </c>
      <c r="P15" s="19">
        <v>0</v>
      </c>
      <c r="Q15" s="9">
        <f t="shared" si="0"/>
        <v>2</v>
      </c>
      <c r="R15" s="9">
        <f t="shared" si="1"/>
        <v>7</v>
      </c>
      <c r="S15" s="9"/>
      <c r="T15" s="19">
        <v>4</v>
      </c>
      <c r="U15" s="19">
        <v>1</v>
      </c>
      <c r="V15" s="19">
        <v>0</v>
      </c>
      <c r="W15" s="19">
        <v>0</v>
      </c>
      <c r="X15" s="19">
        <v>0</v>
      </c>
      <c r="Y15" s="19">
        <v>0</v>
      </c>
      <c r="Z15" s="19">
        <v>1</v>
      </c>
      <c r="AA15" s="19">
        <v>1</v>
      </c>
      <c r="AB15" s="19">
        <v>2</v>
      </c>
      <c r="AC15" s="19">
        <v>1</v>
      </c>
      <c r="AD15" s="19">
        <v>0</v>
      </c>
      <c r="AE15" s="19">
        <v>1</v>
      </c>
      <c r="AF15" s="19">
        <v>0</v>
      </c>
      <c r="AG15" s="19">
        <v>0</v>
      </c>
      <c r="AH15" s="9">
        <f t="shared" si="2"/>
        <v>0</v>
      </c>
      <c r="AI15" s="9">
        <f t="shared" si="3"/>
        <v>7</v>
      </c>
      <c r="AJ15" s="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9"/>
      <c r="AZ15" s="9"/>
      <c r="BA15" s="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9"/>
      <c r="BQ15" s="9"/>
      <c r="BR15" s="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9"/>
      <c r="CH15" s="9"/>
      <c r="CI15" s="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9"/>
      <c r="CY15" s="9"/>
      <c r="CZ15" s="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9"/>
      <c r="DP15" s="9"/>
      <c r="DQ15" s="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9"/>
      <c r="EG15" s="9"/>
      <c r="EH15" s="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9"/>
      <c r="EX15" s="9"/>
      <c r="EY15" s="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9"/>
      <c r="FO15" s="9"/>
      <c r="FP15" s="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9"/>
      <c r="GF15" s="9"/>
      <c r="GG15" s="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9"/>
      <c r="GW15" s="9"/>
      <c r="GX15" s="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9"/>
      <c r="HN15" s="9"/>
      <c r="HO15" s="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9"/>
      <c r="IE15" s="9"/>
      <c r="IF15" s="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9"/>
      <c r="IV15" s="9"/>
    </row>
    <row r="16" spans="1:256" x14ac:dyDescent="0.3">
      <c r="A16" s="19" t="s">
        <v>546</v>
      </c>
      <c r="B16" s="19">
        <v>9</v>
      </c>
      <c r="C16" s="19">
        <v>4</v>
      </c>
      <c r="D16" s="19">
        <v>0</v>
      </c>
      <c r="E16" s="19">
        <v>4</v>
      </c>
      <c r="F16" s="19">
        <v>0</v>
      </c>
      <c r="G16" s="19">
        <v>0</v>
      </c>
      <c r="H16" s="19">
        <v>0</v>
      </c>
      <c r="I16" s="19">
        <v>5</v>
      </c>
      <c r="J16" s="19">
        <v>1</v>
      </c>
      <c r="K16" s="19">
        <v>1</v>
      </c>
      <c r="L16" s="19">
        <v>1</v>
      </c>
      <c r="M16" s="19">
        <v>1</v>
      </c>
      <c r="N16" s="19">
        <v>1</v>
      </c>
      <c r="O16" s="19">
        <v>0</v>
      </c>
      <c r="P16" s="19">
        <v>0</v>
      </c>
      <c r="Q16" s="9">
        <f t="shared" si="0"/>
        <v>4</v>
      </c>
      <c r="R16" s="9">
        <f t="shared" si="1"/>
        <v>7</v>
      </c>
      <c r="S16" s="9"/>
      <c r="T16" s="19">
        <v>4</v>
      </c>
      <c r="U16" s="19">
        <v>1</v>
      </c>
      <c r="V16" s="19">
        <v>3</v>
      </c>
      <c r="W16" s="19">
        <v>0</v>
      </c>
      <c r="X16" s="19">
        <v>0</v>
      </c>
      <c r="Y16" s="19">
        <v>0</v>
      </c>
      <c r="Z16" s="19">
        <v>3</v>
      </c>
      <c r="AA16" s="19">
        <v>1</v>
      </c>
      <c r="AB16" s="19">
        <v>0</v>
      </c>
      <c r="AC16" s="19">
        <v>0</v>
      </c>
      <c r="AD16" s="19">
        <v>0</v>
      </c>
      <c r="AE16" s="19">
        <v>0</v>
      </c>
      <c r="AF16" s="19">
        <v>1</v>
      </c>
      <c r="AG16" s="19">
        <v>0</v>
      </c>
      <c r="AH16" s="9">
        <f t="shared" si="2"/>
        <v>3</v>
      </c>
      <c r="AI16" s="9">
        <f t="shared" si="3"/>
        <v>5</v>
      </c>
      <c r="AJ16" s="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9"/>
      <c r="AZ16" s="9"/>
      <c r="BA16" s="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9"/>
      <c r="BQ16" s="9"/>
      <c r="BR16" s="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9"/>
      <c r="CH16" s="9"/>
      <c r="CI16" s="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9"/>
      <c r="CY16" s="9"/>
      <c r="CZ16" s="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9"/>
      <c r="DP16" s="9"/>
      <c r="DQ16" s="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9"/>
      <c r="EG16" s="9"/>
      <c r="EH16" s="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9"/>
      <c r="EX16" s="9"/>
      <c r="EY16" s="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9"/>
      <c r="FO16" s="9"/>
      <c r="FP16" s="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9"/>
      <c r="GF16" s="9"/>
      <c r="GG16" s="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9"/>
      <c r="GW16" s="9"/>
      <c r="GX16" s="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9"/>
      <c r="HN16" s="9"/>
      <c r="HO16" s="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9"/>
      <c r="IE16" s="9"/>
      <c r="IF16" s="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9"/>
      <c r="IV16" s="9"/>
    </row>
    <row r="17" spans="1:256" x14ac:dyDescent="0.3">
      <c r="A17" s="19" t="s">
        <v>547</v>
      </c>
      <c r="B17" s="19">
        <v>10</v>
      </c>
      <c r="C17" s="19">
        <v>5</v>
      </c>
      <c r="D17" s="19">
        <v>4</v>
      </c>
      <c r="E17" s="19">
        <v>1</v>
      </c>
      <c r="F17" s="19">
        <v>0</v>
      </c>
      <c r="G17" s="19">
        <v>0</v>
      </c>
      <c r="H17" s="19">
        <v>0</v>
      </c>
      <c r="I17" s="19">
        <v>1</v>
      </c>
      <c r="J17" s="19">
        <v>1</v>
      </c>
      <c r="K17" s="19">
        <v>2</v>
      </c>
      <c r="L17" s="19">
        <v>0</v>
      </c>
      <c r="M17" s="19">
        <v>1</v>
      </c>
      <c r="N17" s="19">
        <v>0</v>
      </c>
      <c r="O17" s="19">
        <v>0</v>
      </c>
      <c r="P17" s="19">
        <v>0</v>
      </c>
      <c r="Q17" s="9">
        <f t="shared" si="0"/>
        <v>1</v>
      </c>
      <c r="R17" s="9">
        <f t="shared" si="1"/>
        <v>8</v>
      </c>
      <c r="S17" s="9"/>
      <c r="T17" s="19">
        <v>2</v>
      </c>
      <c r="U17" s="19">
        <v>1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2</v>
      </c>
      <c r="AB17" s="19">
        <v>2</v>
      </c>
      <c r="AC17" s="19">
        <v>0</v>
      </c>
      <c r="AD17" s="19">
        <v>1</v>
      </c>
      <c r="AE17" s="19">
        <v>1</v>
      </c>
      <c r="AF17" s="19">
        <v>0</v>
      </c>
      <c r="AG17" s="19">
        <v>0</v>
      </c>
      <c r="AH17" s="9">
        <f t="shared" si="2"/>
        <v>0</v>
      </c>
      <c r="AI17" s="9">
        <f t="shared" si="3"/>
        <v>6</v>
      </c>
      <c r="AJ17" s="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9"/>
      <c r="AZ17" s="9"/>
      <c r="BA17" s="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9"/>
      <c r="BQ17" s="9"/>
      <c r="BR17" s="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9"/>
      <c r="CH17" s="9"/>
      <c r="CI17" s="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9"/>
      <c r="CY17" s="9"/>
      <c r="CZ17" s="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9"/>
      <c r="DP17" s="9"/>
      <c r="DQ17" s="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9"/>
      <c r="EG17" s="9"/>
      <c r="EH17" s="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9"/>
      <c r="EX17" s="9"/>
      <c r="EY17" s="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9"/>
      <c r="FO17" s="9"/>
      <c r="FP17" s="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9"/>
      <c r="GF17" s="9"/>
      <c r="GG17" s="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9"/>
      <c r="GW17" s="9"/>
      <c r="GX17" s="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9"/>
      <c r="HN17" s="9"/>
      <c r="HO17" s="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9"/>
      <c r="IE17" s="9"/>
      <c r="IF17" s="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9"/>
      <c r="IV17" s="9"/>
    </row>
    <row r="18" spans="1:256" x14ac:dyDescent="0.3">
      <c r="A18" s="19" t="s">
        <v>548</v>
      </c>
      <c r="B18" s="19">
        <v>11</v>
      </c>
      <c r="C18" s="19">
        <v>4</v>
      </c>
      <c r="D18" s="19">
        <v>0</v>
      </c>
      <c r="E18" s="19">
        <v>2</v>
      </c>
      <c r="F18" s="19">
        <v>0</v>
      </c>
      <c r="G18" s="19">
        <v>0</v>
      </c>
      <c r="H18" s="19">
        <v>0</v>
      </c>
      <c r="I18" s="19">
        <v>1</v>
      </c>
      <c r="J18" s="19">
        <v>1</v>
      </c>
      <c r="K18" s="19">
        <v>1</v>
      </c>
      <c r="L18" s="19">
        <v>0</v>
      </c>
      <c r="M18" s="19">
        <v>0</v>
      </c>
      <c r="N18" s="19">
        <v>0</v>
      </c>
      <c r="O18" s="19">
        <v>1</v>
      </c>
      <c r="P18" s="19">
        <v>0</v>
      </c>
      <c r="Q18" s="9">
        <f t="shared" si="0"/>
        <v>2</v>
      </c>
      <c r="R18" s="9">
        <f t="shared" si="1"/>
        <v>6</v>
      </c>
      <c r="S18" s="9"/>
      <c r="T18" s="19">
        <v>2</v>
      </c>
      <c r="U18" s="19">
        <v>2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2</v>
      </c>
      <c r="AB18" s="19">
        <v>0</v>
      </c>
      <c r="AC18" s="19">
        <v>1</v>
      </c>
      <c r="AD18" s="19">
        <v>0</v>
      </c>
      <c r="AE18" s="19">
        <v>1</v>
      </c>
      <c r="AF18" s="19">
        <v>0</v>
      </c>
      <c r="AG18" s="19">
        <v>0</v>
      </c>
      <c r="AH18" s="9">
        <f t="shared" si="2"/>
        <v>0</v>
      </c>
      <c r="AI18" s="9">
        <f t="shared" si="3"/>
        <v>3</v>
      </c>
      <c r="AJ18" s="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9"/>
      <c r="AZ18" s="9"/>
      <c r="BA18" s="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9"/>
      <c r="BQ18" s="9"/>
      <c r="BR18" s="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9"/>
      <c r="CH18" s="9"/>
      <c r="CI18" s="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9"/>
      <c r="CY18" s="9"/>
      <c r="CZ18" s="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9"/>
      <c r="DP18" s="9"/>
      <c r="DQ18" s="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9"/>
      <c r="EG18" s="9"/>
      <c r="EH18" s="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9"/>
      <c r="EX18" s="9"/>
      <c r="EY18" s="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9"/>
      <c r="FO18" s="9"/>
      <c r="FP18" s="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9"/>
      <c r="GF18" s="9"/>
      <c r="GG18" s="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9"/>
      <c r="GW18" s="9"/>
      <c r="GX18" s="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9"/>
      <c r="HN18" s="9"/>
      <c r="HO18" s="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9"/>
      <c r="IE18" s="9"/>
      <c r="IF18" s="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9"/>
      <c r="IV18" s="9"/>
    </row>
    <row r="19" spans="1:256" x14ac:dyDescent="0.3">
      <c r="A19" s="19" t="s">
        <v>549</v>
      </c>
      <c r="B19" s="19">
        <v>12</v>
      </c>
      <c r="C19" s="19">
        <v>2</v>
      </c>
      <c r="D19" s="19">
        <v>2</v>
      </c>
      <c r="E19" s="19">
        <v>1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1</v>
      </c>
      <c r="L19" s="19">
        <v>0</v>
      </c>
      <c r="M19" s="19">
        <v>0</v>
      </c>
      <c r="N19" s="19">
        <v>1</v>
      </c>
      <c r="O19" s="19">
        <v>1</v>
      </c>
      <c r="P19" s="19">
        <v>0</v>
      </c>
      <c r="Q19" s="9">
        <f t="shared" si="0"/>
        <v>1</v>
      </c>
      <c r="R19" s="9">
        <f t="shared" si="1"/>
        <v>5</v>
      </c>
      <c r="S19" s="9"/>
      <c r="T19" s="19">
        <v>3</v>
      </c>
      <c r="U19" s="19">
        <v>0</v>
      </c>
      <c r="V19" s="19">
        <v>1</v>
      </c>
      <c r="W19" s="19">
        <v>1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1</v>
      </c>
      <c r="AE19" s="19">
        <v>0</v>
      </c>
      <c r="AF19" s="19">
        <v>0</v>
      </c>
      <c r="AG19" s="19">
        <v>0</v>
      </c>
      <c r="AH19" s="9">
        <f t="shared" si="2"/>
        <v>2</v>
      </c>
      <c r="AI19" s="9">
        <f t="shared" si="3"/>
        <v>4</v>
      </c>
      <c r="AJ19" s="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9"/>
      <c r="AZ19" s="9"/>
      <c r="BA19" s="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9"/>
      <c r="BQ19" s="9"/>
      <c r="BR19" s="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9"/>
      <c r="CH19" s="9"/>
      <c r="CI19" s="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9"/>
      <c r="CY19" s="9"/>
      <c r="CZ19" s="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9"/>
      <c r="DP19" s="9"/>
      <c r="DQ19" s="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9"/>
      <c r="EG19" s="9"/>
      <c r="EH19" s="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9"/>
      <c r="EX19" s="9"/>
      <c r="EY19" s="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9"/>
      <c r="FO19" s="9"/>
      <c r="FP19" s="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9"/>
      <c r="GF19" s="9"/>
      <c r="GG19" s="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9"/>
      <c r="GW19" s="9"/>
      <c r="GX19" s="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9"/>
      <c r="HN19" s="9"/>
      <c r="HO19" s="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9"/>
      <c r="IE19" s="9"/>
      <c r="IF19" s="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9"/>
      <c r="IV19" s="9"/>
    </row>
    <row r="20" spans="1:256" x14ac:dyDescent="0.3">
      <c r="A20" s="19" t="s">
        <v>550</v>
      </c>
      <c r="B20" s="19">
        <v>13</v>
      </c>
      <c r="C20" s="19">
        <v>4</v>
      </c>
      <c r="D20" s="19">
        <v>3</v>
      </c>
      <c r="E20" s="19">
        <v>2</v>
      </c>
      <c r="F20" s="19">
        <v>0</v>
      </c>
      <c r="G20" s="19">
        <v>0</v>
      </c>
      <c r="H20" s="19">
        <v>0</v>
      </c>
      <c r="I20" s="19">
        <v>3</v>
      </c>
      <c r="J20" s="19">
        <v>0</v>
      </c>
      <c r="K20" s="19">
        <v>1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9">
        <f t="shared" si="0"/>
        <v>2</v>
      </c>
      <c r="R20" s="9">
        <f t="shared" si="1"/>
        <v>5</v>
      </c>
      <c r="S20" s="9"/>
      <c r="T20" s="19">
        <v>3</v>
      </c>
      <c r="U20" s="19">
        <v>0</v>
      </c>
      <c r="V20" s="19">
        <v>2</v>
      </c>
      <c r="W20" s="19">
        <v>0</v>
      </c>
      <c r="X20" s="19">
        <v>0</v>
      </c>
      <c r="Y20" s="19">
        <v>1</v>
      </c>
      <c r="Z20" s="19">
        <v>3</v>
      </c>
      <c r="AA20" s="19">
        <v>1</v>
      </c>
      <c r="AB20" s="19">
        <v>0</v>
      </c>
      <c r="AC20" s="19">
        <v>0</v>
      </c>
      <c r="AD20" s="19">
        <v>0</v>
      </c>
      <c r="AE20" s="19">
        <v>0</v>
      </c>
      <c r="AF20" s="19">
        <v>1</v>
      </c>
      <c r="AG20" s="19">
        <v>0</v>
      </c>
      <c r="AH20" s="9">
        <f t="shared" si="2"/>
        <v>5</v>
      </c>
      <c r="AI20" s="9">
        <f t="shared" si="3"/>
        <v>4</v>
      </c>
      <c r="AJ20" s="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9"/>
      <c r="AZ20" s="9"/>
      <c r="BA20" s="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9"/>
      <c r="BQ20" s="9"/>
      <c r="BR20" s="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9"/>
      <c r="CH20" s="9"/>
      <c r="CI20" s="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9"/>
      <c r="CY20" s="9"/>
      <c r="CZ20" s="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9"/>
      <c r="DP20" s="9"/>
      <c r="DQ20" s="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9"/>
      <c r="EG20" s="9"/>
      <c r="EH20" s="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9"/>
      <c r="EX20" s="9"/>
      <c r="EY20" s="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9"/>
      <c r="FO20" s="9"/>
      <c r="FP20" s="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9"/>
      <c r="GF20" s="9"/>
      <c r="GG20" s="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9"/>
      <c r="GW20" s="9"/>
      <c r="GX20" s="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9"/>
      <c r="HN20" s="9"/>
      <c r="HO20" s="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9"/>
      <c r="IE20" s="9"/>
      <c r="IF20" s="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9"/>
      <c r="IV20" s="9"/>
    </row>
    <row r="21" spans="1:256" x14ac:dyDescent="0.3">
      <c r="A21" s="19" t="s">
        <v>551</v>
      </c>
      <c r="B21" s="19">
        <v>14</v>
      </c>
      <c r="C21" s="19">
        <v>3</v>
      </c>
      <c r="D21" s="19">
        <v>0</v>
      </c>
      <c r="E21" s="19">
        <v>2</v>
      </c>
      <c r="F21" s="19">
        <v>0</v>
      </c>
      <c r="G21" s="19">
        <v>0</v>
      </c>
      <c r="H21" s="19">
        <v>0</v>
      </c>
      <c r="I21" s="19">
        <v>3</v>
      </c>
      <c r="J21" s="19">
        <v>2</v>
      </c>
      <c r="K21" s="19">
        <v>1</v>
      </c>
      <c r="L21" s="19">
        <v>1</v>
      </c>
      <c r="M21" s="19">
        <v>1</v>
      </c>
      <c r="N21" s="19">
        <v>0</v>
      </c>
      <c r="O21" s="19">
        <v>1</v>
      </c>
      <c r="P21" s="19">
        <v>0</v>
      </c>
      <c r="Q21" s="9">
        <f t="shared" si="0"/>
        <v>2</v>
      </c>
      <c r="R21" s="9">
        <f t="shared" si="1"/>
        <v>6</v>
      </c>
      <c r="S21" s="9"/>
      <c r="T21" s="19">
        <v>3</v>
      </c>
      <c r="U21" s="19">
        <v>3</v>
      </c>
      <c r="V21" s="19">
        <v>1</v>
      </c>
      <c r="W21" s="19">
        <v>0</v>
      </c>
      <c r="X21" s="19">
        <v>0</v>
      </c>
      <c r="Y21" s="19">
        <v>0</v>
      </c>
      <c r="Z21" s="19">
        <v>1</v>
      </c>
      <c r="AA21" s="19">
        <v>2</v>
      </c>
      <c r="AB21" s="19">
        <v>0</v>
      </c>
      <c r="AC21" s="19">
        <v>1</v>
      </c>
      <c r="AD21" s="19">
        <v>0</v>
      </c>
      <c r="AE21" s="19">
        <v>0</v>
      </c>
      <c r="AF21" s="19">
        <v>0</v>
      </c>
      <c r="AG21" s="19">
        <v>0</v>
      </c>
      <c r="AH21" s="9">
        <f t="shared" si="2"/>
        <v>1</v>
      </c>
      <c r="AI21" s="9">
        <f t="shared" si="3"/>
        <v>3</v>
      </c>
      <c r="AJ21" s="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9"/>
      <c r="AZ21" s="9"/>
      <c r="BA21" s="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9"/>
      <c r="BQ21" s="9"/>
      <c r="BR21" s="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9"/>
      <c r="CH21" s="9"/>
      <c r="CI21" s="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9"/>
      <c r="CY21" s="9"/>
      <c r="CZ21" s="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9"/>
      <c r="DP21" s="9"/>
      <c r="DQ21" s="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9"/>
      <c r="EG21" s="9"/>
      <c r="EH21" s="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9"/>
      <c r="EX21" s="9"/>
      <c r="EY21" s="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9"/>
      <c r="FO21" s="9"/>
      <c r="FP21" s="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9"/>
      <c r="GF21" s="9"/>
      <c r="GG21" s="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9"/>
      <c r="GW21" s="9"/>
      <c r="GX21" s="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9"/>
      <c r="HN21" s="9"/>
      <c r="HO21" s="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9"/>
      <c r="IE21" s="9"/>
      <c r="IF21" s="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9"/>
      <c r="IV21" s="9"/>
    </row>
    <row r="22" spans="1:256" x14ac:dyDescent="0.3">
      <c r="A22" s="19" t="s">
        <v>552</v>
      </c>
      <c r="B22" s="19">
        <v>15</v>
      </c>
      <c r="C22" s="19">
        <v>2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1</v>
      </c>
      <c r="J22" s="19">
        <v>0</v>
      </c>
      <c r="K22" s="19">
        <v>2</v>
      </c>
      <c r="L22" s="19">
        <v>0</v>
      </c>
      <c r="M22" s="19">
        <v>1</v>
      </c>
      <c r="N22" s="19">
        <v>1</v>
      </c>
      <c r="O22" s="19">
        <v>1</v>
      </c>
      <c r="P22" s="19">
        <v>0</v>
      </c>
      <c r="Q22" s="9">
        <f t="shared" si="0"/>
        <v>0</v>
      </c>
      <c r="R22" s="9">
        <f t="shared" si="1"/>
        <v>7</v>
      </c>
      <c r="S22" s="9"/>
      <c r="T22" s="19">
        <v>3</v>
      </c>
      <c r="U22" s="19">
        <v>2</v>
      </c>
      <c r="V22" s="19">
        <v>0</v>
      </c>
      <c r="W22" s="19">
        <v>0</v>
      </c>
      <c r="X22" s="19">
        <v>0</v>
      </c>
      <c r="Y22" s="19">
        <v>0</v>
      </c>
      <c r="Z22" s="19">
        <v>1</v>
      </c>
      <c r="AA22" s="19">
        <v>1</v>
      </c>
      <c r="AB22" s="19">
        <v>2</v>
      </c>
      <c r="AC22" s="19">
        <v>1</v>
      </c>
      <c r="AD22" s="19">
        <v>0</v>
      </c>
      <c r="AE22" s="19">
        <v>1</v>
      </c>
      <c r="AF22" s="19">
        <v>0</v>
      </c>
      <c r="AG22" s="19">
        <v>0</v>
      </c>
      <c r="AH22" s="9">
        <f t="shared" si="2"/>
        <v>0</v>
      </c>
      <c r="AI22" s="9">
        <f t="shared" si="3"/>
        <v>6</v>
      </c>
      <c r="AJ22" s="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9"/>
      <c r="AZ22" s="9"/>
      <c r="BA22" s="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9"/>
      <c r="BQ22" s="9"/>
      <c r="BR22" s="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9"/>
      <c r="CH22" s="9"/>
      <c r="CI22" s="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9"/>
      <c r="CY22" s="9"/>
      <c r="CZ22" s="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9"/>
      <c r="DP22" s="9"/>
      <c r="DQ22" s="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9"/>
      <c r="EG22" s="9"/>
      <c r="EH22" s="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9"/>
      <c r="EX22" s="9"/>
      <c r="EY22" s="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9"/>
      <c r="FO22" s="9"/>
      <c r="FP22" s="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9"/>
      <c r="GF22" s="9"/>
      <c r="GG22" s="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9"/>
      <c r="GW22" s="9"/>
      <c r="GX22" s="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9"/>
      <c r="HN22" s="9"/>
      <c r="HO22" s="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9"/>
      <c r="IE22" s="9"/>
      <c r="IF22" s="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9"/>
      <c r="IV22" s="9"/>
    </row>
    <row r="23" spans="1:256" x14ac:dyDescent="0.3">
      <c r="A23" s="19" t="s">
        <v>553</v>
      </c>
      <c r="B23" s="19">
        <v>16</v>
      </c>
      <c r="C23" s="19">
        <v>3</v>
      </c>
      <c r="D23" s="19">
        <v>1</v>
      </c>
      <c r="E23" s="19">
        <v>1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1</v>
      </c>
      <c r="L23" s="19">
        <v>1</v>
      </c>
      <c r="M23" s="19">
        <v>0</v>
      </c>
      <c r="N23" s="19">
        <v>0</v>
      </c>
      <c r="O23" s="19">
        <v>1</v>
      </c>
      <c r="P23" s="19">
        <v>0</v>
      </c>
      <c r="Q23" s="9">
        <f t="shared" si="0"/>
        <v>1</v>
      </c>
      <c r="R23" s="9">
        <f t="shared" si="1"/>
        <v>5</v>
      </c>
      <c r="S23" s="9"/>
      <c r="T23" s="19">
        <v>3</v>
      </c>
      <c r="U23" s="19">
        <v>3</v>
      </c>
      <c r="V23" s="19">
        <v>1</v>
      </c>
      <c r="W23" s="19">
        <v>0</v>
      </c>
      <c r="X23" s="19">
        <v>0</v>
      </c>
      <c r="Y23" s="19">
        <v>0</v>
      </c>
      <c r="Z23" s="19">
        <v>1</v>
      </c>
      <c r="AA23" s="19">
        <v>1</v>
      </c>
      <c r="AB23" s="19">
        <v>1</v>
      </c>
      <c r="AC23" s="19">
        <v>1</v>
      </c>
      <c r="AD23" s="19">
        <v>0</v>
      </c>
      <c r="AE23" s="19">
        <v>0</v>
      </c>
      <c r="AF23" s="19">
        <v>1</v>
      </c>
      <c r="AG23" s="19">
        <v>0</v>
      </c>
      <c r="AH23" s="9">
        <f t="shared" si="2"/>
        <v>1</v>
      </c>
      <c r="AI23" s="9">
        <f t="shared" si="3"/>
        <v>5</v>
      </c>
      <c r="AJ23" s="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9"/>
      <c r="AZ23" s="9"/>
      <c r="BA23" s="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9"/>
      <c r="BQ23" s="9"/>
      <c r="BR23" s="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9"/>
      <c r="CH23" s="9"/>
      <c r="CI23" s="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9"/>
      <c r="CY23" s="9"/>
      <c r="CZ23" s="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9"/>
      <c r="DP23" s="9"/>
      <c r="DQ23" s="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9"/>
      <c r="EG23" s="9"/>
      <c r="EH23" s="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9"/>
      <c r="EX23" s="9"/>
      <c r="EY23" s="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9"/>
      <c r="FO23" s="9"/>
      <c r="FP23" s="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9"/>
      <c r="GF23" s="9"/>
      <c r="GG23" s="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9"/>
      <c r="GW23" s="9"/>
      <c r="GX23" s="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9"/>
      <c r="HN23" s="9"/>
      <c r="HO23" s="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9"/>
      <c r="IE23" s="9"/>
      <c r="IF23" s="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9"/>
      <c r="IV23" s="9"/>
    </row>
    <row r="24" spans="1:256" x14ac:dyDescent="0.3">
      <c r="A24" s="19" t="s">
        <v>554</v>
      </c>
      <c r="B24" s="19">
        <v>17</v>
      </c>
      <c r="C24" s="19">
        <v>4</v>
      </c>
      <c r="D24" s="19">
        <v>2</v>
      </c>
      <c r="E24" s="19">
        <v>1</v>
      </c>
      <c r="F24" s="19">
        <v>0</v>
      </c>
      <c r="G24" s="19">
        <v>0</v>
      </c>
      <c r="H24" s="19">
        <v>0</v>
      </c>
      <c r="I24" s="19">
        <v>2</v>
      </c>
      <c r="J24" s="19">
        <v>2</v>
      </c>
      <c r="K24" s="19">
        <v>1</v>
      </c>
      <c r="L24" s="19">
        <v>1</v>
      </c>
      <c r="M24" s="19">
        <v>0</v>
      </c>
      <c r="N24" s="19">
        <v>0</v>
      </c>
      <c r="O24" s="19">
        <v>1</v>
      </c>
      <c r="P24" s="19">
        <v>0</v>
      </c>
      <c r="Q24" s="9">
        <f t="shared" si="0"/>
        <v>1</v>
      </c>
      <c r="R24" s="9">
        <f t="shared" si="1"/>
        <v>6</v>
      </c>
      <c r="S24" s="9"/>
      <c r="T24" s="19">
        <v>2</v>
      </c>
      <c r="U24" s="19">
        <v>1</v>
      </c>
      <c r="V24" s="19">
        <v>0</v>
      </c>
      <c r="W24" s="19">
        <v>0</v>
      </c>
      <c r="X24" s="19">
        <v>0</v>
      </c>
      <c r="Y24" s="19">
        <v>0</v>
      </c>
      <c r="Z24" s="19">
        <v>1</v>
      </c>
      <c r="AA24" s="19">
        <v>2</v>
      </c>
      <c r="AB24" s="19">
        <v>1</v>
      </c>
      <c r="AC24" s="19">
        <v>1</v>
      </c>
      <c r="AD24" s="19">
        <v>0</v>
      </c>
      <c r="AE24" s="19">
        <v>0</v>
      </c>
      <c r="AF24" s="19">
        <v>0</v>
      </c>
      <c r="AG24" s="19">
        <v>0</v>
      </c>
      <c r="AH24" s="9">
        <f t="shared" si="2"/>
        <v>0</v>
      </c>
      <c r="AI24" s="9">
        <f t="shared" si="3"/>
        <v>3</v>
      </c>
      <c r="AJ24" s="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9"/>
      <c r="AZ24" s="9"/>
      <c r="BA24" s="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9"/>
      <c r="BQ24" s="9"/>
      <c r="BR24" s="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9"/>
      <c r="CH24" s="9"/>
      <c r="CI24" s="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9"/>
      <c r="CY24" s="9"/>
      <c r="CZ24" s="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9"/>
      <c r="DP24" s="9"/>
      <c r="DQ24" s="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9"/>
      <c r="EG24" s="9"/>
      <c r="EH24" s="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9"/>
      <c r="EX24" s="9"/>
      <c r="EY24" s="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9"/>
      <c r="FO24" s="9"/>
      <c r="FP24" s="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9"/>
      <c r="GF24" s="9"/>
      <c r="GG24" s="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9"/>
      <c r="GW24" s="9"/>
      <c r="GX24" s="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9"/>
      <c r="HN24" s="9"/>
      <c r="HO24" s="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9"/>
      <c r="IE24" s="9"/>
      <c r="IF24" s="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9"/>
      <c r="IV24" s="9"/>
    </row>
    <row r="25" spans="1:256" x14ac:dyDescent="0.3">
      <c r="A25" s="19" t="s">
        <v>555</v>
      </c>
      <c r="B25" s="19">
        <v>18</v>
      </c>
      <c r="C25" s="19">
        <v>5</v>
      </c>
      <c r="D25" s="19">
        <v>5</v>
      </c>
      <c r="E25" s="19">
        <v>5</v>
      </c>
      <c r="F25" s="19">
        <v>1</v>
      </c>
      <c r="G25" s="19">
        <v>0</v>
      </c>
      <c r="H25" s="19">
        <v>0</v>
      </c>
      <c r="I25" s="19">
        <v>2</v>
      </c>
      <c r="J25" s="19">
        <v>2</v>
      </c>
      <c r="K25" s="19">
        <v>0</v>
      </c>
      <c r="L25" s="19">
        <v>1</v>
      </c>
      <c r="M25" s="19">
        <v>1</v>
      </c>
      <c r="N25" s="19">
        <v>1</v>
      </c>
      <c r="O25" s="19">
        <v>1</v>
      </c>
      <c r="P25" s="19">
        <v>0</v>
      </c>
      <c r="Q25" s="9">
        <f t="shared" si="0"/>
        <v>6</v>
      </c>
      <c r="R25" s="9">
        <f t="shared" si="1"/>
        <v>8</v>
      </c>
      <c r="S25" s="9"/>
      <c r="T25" s="19">
        <v>4</v>
      </c>
      <c r="U25" s="19">
        <v>4</v>
      </c>
      <c r="V25" s="19">
        <v>3</v>
      </c>
      <c r="W25" s="19">
        <v>1</v>
      </c>
      <c r="X25" s="19">
        <v>0</v>
      </c>
      <c r="Y25" s="19">
        <v>0</v>
      </c>
      <c r="Z25" s="19">
        <v>1</v>
      </c>
      <c r="AA25" s="19">
        <v>2</v>
      </c>
      <c r="AB25" s="19">
        <v>2</v>
      </c>
      <c r="AC25" s="19">
        <v>1</v>
      </c>
      <c r="AD25" s="19">
        <v>0</v>
      </c>
      <c r="AE25" s="19">
        <v>1</v>
      </c>
      <c r="AF25" s="19">
        <v>1</v>
      </c>
      <c r="AG25" s="19">
        <v>0</v>
      </c>
      <c r="AH25" s="9">
        <f t="shared" si="2"/>
        <v>4</v>
      </c>
      <c r="AI25" s="9">
        <f t="shared" si="3"/>
        <v>8</v>
      </c>
      <c r="AJ25" s="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9"/>
      <c r="AZ25" s="9"/>
      <c r="BA25" s="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9"/>
      <c r="BQ25" s="9"/>
      <c r="BR25" s="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9"/>
      <c r="CH25" s="9"/>
      <c r="CI25" s="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9"/>
      <c r="CY25" s="9"/>
      <c r="CZ25" s="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9"/>
      <c r="DP25" s="9"/>
      <c r="DQ25" s="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9"/>
      <c r="EG25" s="9"/>
      <c r="EH25" s="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9"/>
      <c r="EX25" s="9"/>
      <c r="EY25" s="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9"/>
      <c r="FO25" s="9"/>
      <c r="FP25" s="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9"/>
      <c r="GF25" s="9"/>
      <c r="GG25" s="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9"/>
      <c r="GW25" s="9"/>
      <c r="GX25" s="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9"/>
      <c r="HN25" s="9"/>
      <c r="HO25" s="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9"/>
      <c r="IE25" s="9"/>
      <c r="IF25" s="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9"/>
      <c r="IV25" s="9"/>
    </row>
    <row r="26" spans="1:256" x14ac:dyDescent="0.3">
      <c r="A26" s="19" t="s">
        <v>556</v>
      </c>
      <c r="B26" s="19">
        <v>19</v>
      </c>
      <c r="C26" s="19">
        <v>4</v>
      </c>
      <c r="D26" s="19">
        <v>1</v>
      </c>
      <c r="E26" s="19">
        <v>0</v>
      </c>
      <c r="F26" s="19">
        <v>0</v>
      </c>
      <c r="G26" s="19">
        <v>0</v>
      </c>
      <c r="H26" s="19">
        <v>0</v>
      </c>
      <c r="I26" s="19">
        <v>1</v>
      </c>
      <c r="J26" s="19">
        <v>1</v>
      </c>
      <c r="K26" s="19">
        <v>0</v>
      </c>
      <c r="L26" s="19">
        <v>1</v>
      </c>
      <c r="M26" s="19">
        <v>0</v>
      </c>
      <c r="N26" s="19">
        <v>1</v>
      </c>
      <c r="O26" s="19">
        <v>0</v>
      </c>
      <c r="P26" s="19">
        <v>0</v>
      </c>
      <c r="Q26" s="9">
        <f t="shared" si="0"/>
        <v>0</v>
      </c>
      <c r="R26" s="9">
        <f t="shared" si="1"/>
        <v>5</v>
      </c>
      <c r="S26" s="9"/>
      <c r="T26" s="19">
        <v>3</v>
      </c>
      <c r="U26" s="19">
        <v>1</v>
      </c>
      <c r="V26" s="19">
        <v>1</v>
      </c>
      <c r="W26" s="19">
        <v>1</v>
      </c>
      <c r="X26" s="19">
        <v>0</v>
      </c>
      <c r="Y26" s="19">
        <v>0</v>
      </c>
      <c r="Z26" s="19">
        <v>1</v>
      </c>
      <c r="AA26" s="19">
        <v>0</v>
      </c>
      <c r="AB26" s="19">
        <v>1</v>
      </c>
      <c r="AC26" s="19">
        <v>0</v>
      </c>
      <c r="AD26" s="19">
        <v>1</v>
      </c>
      <c r="AE26" s="19">
        <v>1</v>
      </c>
      <c r="AF26" s="19">
        <v>0</v>
      </c>
      <c r="AG26" s="19">
        <v>0</v>
      </c>
      <c r="AH26" s="9">
        <f t="shared" si="2"/>
        <v>2</v>
      </c>
      <c r="AI26" s="9">
        <f t="shared" si="3"/>
        <v>6</v>
      </c>
      <c r="AJ26" s="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9"/>
      <c r="AZ26" s="9"/>
      <c r="BA26" s="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9"/>
      <c r="BQ26" s="9"/>
      <c r="BR26" s="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9"/>
      <c r="CH26" s="9"/>
      <c r="CI26" s="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9"/>
      <c r="CY26" s="9"/>
      <c r="CZ26" s="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9"/>
      <c r="DP26" s="9"/>
      <c r="DQ26" s="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9"/>
      <c r="EG26" s="9"/>
      <c r="EH26" s="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9"/>
      <c r="EX26" s="9"/>
      <c r="EY26" s="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9"/>
      <c r="FO26" s="9"/>
      <c r="FP26" s="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9"/>
      <c r="GF26" s="9"/>
      <c r="GG26" s="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9"/>
      <c r="GW26" s="9"/>
      <c r="GX26" s="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9"/>
      <c r="HN26" s="9"/>
      <c r="HO26" s="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9"/>
      <c r="IE26" s="9"/>
      <c r="IF26" s="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9"/>
      <c r="IV26" s="9"/>
    </row>
    <row r="27" spans="1:256" x14ac:dyDescent="0.3">
      <c r="A27" s="19" t="s">
        <v>557</v>
      </c>
      <c r="B27" s="19">
        <v>20</v>
      </c>
      <c r="C27" s="19">
        <v>4</v>
      </c>
      <c r="D27" s="19">
        <v>2</v>
      </c>
      <c r="E27" s="19">
        <v>1</v>
      </c>
      <c r="F27" s="19">
        <v>0</v>
      </c>
      <c r="G27" s="19">
        <v>0</v>
      </c>
      <c r="H27" s="19">
        <v>0</v>
      </c>
      <c r="I27" s="19">
        <v>1</v>
      </c>
      <c r="J27" s="19">
        <v>2</v>
      </c>
      <c r="K27" s="19">
        <v>1</v>
      </c>
      <c r="L27" s="19">
        <v>1</v>
      </c>
      <c r="M27" s="19">
        <v>0</v>
      </c>
      <c r="N27" s="19">
        <v>0</v>
      </c>
      <c r="O27" s="19">
        <v>0</v>
      </c>
      <c r="P27" s="19">
        <v>0</v>
      </c>
      <c r="Q27" s="9">
        <f t="shared" si="0"/>
        <v>1</v>
      </c>
      <c r="R27" s="9">
        <f t="shared" si="1"/>
        <v>5</v>
      </c>
      <c r="S27" s="9"/>
      <c r="T27" s="19">
        <v>3</v>
      </c>
      <c r="U27" s="19">
        <v>2</v>
      </c>
      <c r="V27" s="19">
        <v>2</v>
      </c>
      <c r="W27" s="19">
        <v>1</v>
      </c>
      <c r="X27" s="19">
        <v>0</v>
      </c>
      <c r="Y27" s="19">
        <v>0</v>
      </c>
      <c r="Z27" s="19">
        <v>1</v>
      </c>
      <c r="AA27" s="19">
        <v>1</v>
      </c>
      <c r="AB27" s="19">
        <v>2</v>
      </c>
      <c r="AC27" s="19">
        <v>0</v>
      </c>
      <c r="AD27" s="19">
        <v>1</v>
      </c>
      <c r="AE27" s="19">
        <v>0</v>
      </c>
      <c r="AF27" s="19">
        <v>0</v>
      </c>
      <c r="AG27" s="19">
        <v>0</v>
      </c>
      <c r="AH27" s="9">
        <f t="shared" si="2"/>
        <v>3</v>
      </c>
      <c r="AI27" s="9">
        <f t="shared" si="3"/>
        <v>6</v>
      </c>
      <c r="AJ27" s="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9"/>
      <c r="AZ27" s="9"/>
      <c r="BA27" s="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9"/>
      <c r="BQ27" s="9"/>
      <c r="BR27" s="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9"/>
      <c r="CH27" s="9"/>
      <c r="CI27" s="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9"/>
      <c r="CY27" s="9"/>
      <c r="CZ27" s="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9"/>
      <c r="DP27" s="9"/>
      <c r="DQ27" s="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9"/>
      <c r="EG27" s="9"/>
      <c r="EH27" s="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9"/>
      <c r="EX27" s="9"/>
      <c r="EY27" s="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9"/>
      <c r="FO27" s="9"/>
      <c r="FP27" s="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9"/>
      <c r="GF27" s="9"/>
      <c r="GG27" s="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9"/>
      <c r="GW27" s="9"/>
      <c r="GX27" s="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9"/>
      <c r="HN27" s="9"/>
      <c r="HO27" s="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9"/>
      <c r="IE27" s="9"/>
      <c r="IF27" s="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9"/>
      <c r="IV27" s="9"/>
    </row>
    <row r="28" spans="1:256" x14ac:dyDescent="0.3">
      <c r="A28" s="19" t="s">
        <v>558</v>
      </c>
      <c r="B28" s="19">
        <v>21</v>
      </c>
      <c r="C28" s="19">
        <v>4</v>
      </c>
      <c r="D28" s="19">
        <v>2</v>
      </c>
      <c r="E28" s="19">
        <v>2</v>
      </c>
      <c r="F28" s="19">
        <v>0</v>
      </c>
      <c r="G28" s="19">
        <v>0</v>
      </c>
      <c r="H28" s="19">
        <v>0</v>
      </c>
      <c r="I28" s="19">
        <v>2</v>
      </c>
      <c r="J28" s="19">
        <v>2</v>
      </c>
      <c r="K28" s="19">
        <v>1</v>
      </c>
      <c r="L28" s="19">
        <v>1</v>
      </c>
      <c r="M28" s="19">
        <v>1</v>
      </c>
      <c r="N28" s="19">
        <v>0</v>
      </c>
      <c r="O28" s="19">
        <v>0</v>
      </c>
      <c r="P28" s="19">
        <v>0</v>
      </c>
      <c r="Q28" s="9">
        <f t="shared" si="0"/>
        <v>2</v>
      </c>
      <c r="R28" s="9">
        <f t="shared" si="1"/>
        <v>6</v>
      </c>
      <c r="S28" s="9"/>
      <c r="T28" s="19">
        <v>5</v>
      </c>
      <c r="U28" s="19">
        <v>3</v>
      </c>
      <c r="V28" s="19">
        <v>2</v>
      </c>
      <c r="W28" s="19">
        <v>0</v>
      </c>
      <c r="X28" s="19">
        <v>0</v>
      </c>
      <c r="Y28" s="19">
        <v>0</v>
      </c>
      <c r="Z28" s="19">
        <v>3</v>
      </c>
      <c r="AA28" s="19">
        <v>2</v>
      </c>
      <c r="AB28" s="19">
        <v>2</v>
      </c>
      <c r="AC28" s="19">
        <v>1</v>
      </c>
      <c r="AD28" s="19">
        <v>1</v>
      </c>
      <c r="AE28" s="19">
        <v>1</v>
      </c>
      <c r="AF28" s="19">
        <v>0</v>
      </c>
      <c r="AG28" s="19">
        <v>0</v>
      </c>
      <c r="AH28" s="9">
        <f t="shared" si="2"/>
        <v>2</v>
      </c>
      <c r="AI28" s="9">
        <f t="shared" si="3"/>
        <v>9</v>
      </c>
      <c r="AJ28" s="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9"/>
      <c r="AZ28" s="9"/>
      <c r="BA28" s="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9"/>
      <c r="BQ28" s="9"/>
      <c r="BR28" s="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9"/>
      <c r="CH28" s="9"/>
      <c r="CI28" s="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9"/>
      <c r="CY28" s="9"/>
      <c r="CZ28" s="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9"/>
      <c r="DP28" s="9"/>
      <c r="DQ28" s="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9"/>
      <c r="EG28" s="9"/>
      <c r="EH28" s="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9"/>
      <c r="EX28" s="9"/>
      <c r="EY28" s="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9"/>
      <c r="FO28" s="9"/>
      <c r="FP28" s="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9"/>
      <c r="GF28" s="9"/>
      <c r="GG28" s="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9"/>
      <c r="GW28" s="9"/>
      <c r="GX28" s="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9"/>
      <c r="HN28" s="9"/>
      <c r="HO28" s="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9"/>
      <c r="IE28" s="9"/>
      <c r="IF28" s="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9"/>
      <c r="IV28" s="9"/>
    </row>
    <row r="29" spans="1:256" x14ac:dyDescent="0.3">
      <c r="A29" s="19" t="s">
        <v>559</v>
      </c>
      <c r="B29" s="19">
        <v>22</v>
      </c>
      <c r="C29" s="19">
        <v>4</v>
      </c>
      <c r="D29" s="19">
        <v>2</v>
      </c>
      <c r="E29" s="19">
        <v>3</v>
      </c>
      <c r="F29" s="19">
        <v>0</v>
      </c>
      <c r="G29" s="19">
        <v>0</v>
      </c>
      <c r="H29" s="19">
        <v>0</v>
      </c>
      <c r="I29" s="19">
        <v>2</v>
      </c>
      <c r="J29" s="19">
        <v>2</v>
      </c>
      <c r="K29" s="19">
        <v>1</v>
      </c>
      <c r="L29" s="19">
        <v>1</v>
      </c>
      <c r="M29" s="19">
        <v>0</v>
      </c>
      <c r="N29" s="19">
        <v>1</v>
      </c>
      <c r="O29" s="19">
        <v>1</v>
      </c>
      <c r="P29" s="19">
        <v>0</v>
      </c>
      <c r="Q29" s="9">
        <f t="shared" si="0"/>
        <v>3</v>
      </c>
      <c r="R29" s="9">
        <f t="shared" si="1"/>
        <v>7</v>
      </c>
      <c r="S29" s="9"/>
      <c r="T29" s="19">
        <v>2</v>
      </c>
      <c r="U29" s="19">
        <v>1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2</v>
      </c>
      <c r="AC29" s="19">
        <v>0</v>
      </c>
      <c r="AD29" s="19">
        <v>1</v>
      </c>
      <c r="AE29" s="19">
        <v>0</v>
      </c>
      <c r="AF29" s="19">
        <v>0</v>
      </c>
      <c r="AG29" s="19">
        <v>0</v>
      </c>
      <c r="AH29" s="9">
        <f t="shared" si="2"/>
        <v>0</v>
      </c>
      <c r="AI29" s="9">
        <f t="shared" si="3"/>
        <v>5</v>
      </c>
      <c r="AJ29" s="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9"/>
      <c r="AZ29" s="9"/>
      <c r="BA29" s="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9"/>
      <c r="BQ29" s="9"/>
      <c r="BR29" s="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9"/>
      <c r="CH29" s="9"/>
      <c r="CI29" s="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9"/>
      <c r="CY29" s="9"/>
      <c r="CZ29" s="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9"/>
      <c r="DP29" s="9"/>
      <c r="DQ29" s="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9"/>
      <c r="EG29" s="9"/>
      <c r="EH29" s="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9"/>
      <c r="EX29" s="9"/>
      <c r="EY29" s="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9"/>
      <c r="FO29" s="9"/>
      <c r="FP29" s="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9"/>
      <c r="GF29" s="9"/>
      <c r="GG29" s="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9"/>
      <c r="GW29" s="9"/>
      <c r="GX29" s="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9"/>
      <c r="HN29" s="9"/>
      <c r="HO29" s="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9"/>
      <c r="IE29" s="9"/>
      <c r="IF29" s="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9"/>
      <c r="IV29" s="9"/>
    </row>
    <row r="30" spans="1:256" x14ac:dyDescent="0.3">
      <c r="A30" s="19" t="s">
        <v>560</v>
      </c>
      <c r="B30" s="19">
        <v>23</v>
      </c>
      <c r="C30" s="19">
        <v>4</v>
      </c>
      <c r="D30" s="19">
        <v>1</v>
      </c>
      <c r="E30" s="19">
        <v>0</v>
      </c>
      <c r="F30" s="19">
        <v>0</v>
      </c>
      <c r="G30" s="19">
        <v>0</v>
      </c>
      <c r="H30" s="19">
        <v>0</v>
      </c>
      <c r="I30" s="19">
        <v>1</v>
      </c>
      <c r="J30" s="19">
        <v>1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9">
        <f t="shared" si="0"/>
        <v>0</v>
      </c>
      <c r="R30" s="9">
        <f t="shared" si="1"/>
        <v>4</v>
      </c>
      <c r="S30" s="9"/>
      <c r="T30" s="19">
        <v>5</v>
      </c>
      <c r="U30" s="19">
        <v>3</v>
      </c>
      <c r="V30" s="19">
        <v>3</v>
      </c>
      <c r="W30" s="19">
        <v>0</v>
      </c>
      <c r="X30" s="19">
        <v>0</v>
      </c>
      <c r="Y30" s="19">
        <v>1</v>
      </c>
      <c r="Z30" s="19">
        <v>1</v>
      </c>
      <c r="AA30" s="19">
        <v>1</v>
      </c>
      <c r="AB30" s="19">
        <v>2</v>
      </c>
      <c r="AC30" s="19">
        <v>1</v>
      </c>
      <c r="AD30" s="19">
        <v>0</v>
      </c>
      <c r="AE30" s="19">
        <v>0</v>
      </c>
      <c r="AF30" s="19">
        <v>0</v>
      </c>
      <c r="AG30" s="19">
        <v>0</v>
      </c>
      <c r="AH30" s="9">
        <f t="shared" si="2"/>
        <v>6</v>
      </c>
      <c r="AI30" s="9">
        <f t="shared" si="3"/>
        <v>7</v>
      </c>
      <c r="AJ30" s="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9"/>
      <c r="AZ30" s="9"/>
      <c r="BA30" s="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9"/>
      <c r="BQ30" s="9"/>
      <c r="BR30" s="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9"/>
      <c r="CH30" s="9"/>
      <c r="CI30" s="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9"/>
      <c r="CY30" s="9"/>
      <c r="CZ30" s="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9"/>
      <c r="DP30" s="9"/>
      <c r="DQ30" s="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9"/>
      <c r="EG30" s="9"/>
      <c r="EH30" s="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9"/>
      <c r="EX30" s="9"/>
      <c r="EY30" s="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9"/>
      <c r="FO30" s="9"/>
      <c r="FP30" s="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9"/>
      <c r="GF30" s="9"/>
      <c r="GG30" s="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9"/>
      <c r="GW30" s="9"/>
      <c r="GX30" s="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9"/>
      <c r="HN30" s="9"/>
      <c r="HO30" s="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9"/>
      <c r="IE30" s="9"/>
      <c r="IF30" s="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9"/>
      <c r="IV30" s="9"/>
    </row>
    <row r="31" spans="1:256" x14ac:dyDescent="0.3">
      <c r="A31" s="19" t="s">
        <v>561</v>
      </c>
      <c r="B31" s="19">
        <v>24</v>
      </c>
      <c r="C31" s="19">
        <v>3</v>
      </c>
      <c r="D31" s="19">
        <v>2</v>
      </c>
      <c r="E31" s="19">
        <v>3</v>
      </c>
      <c r="F31" s="19">
        <v>1</v>
      </c>
      <c r="G31" s="19">
        <v>0</v>
      </c>
      <c r="H31" s="19">
        <v>0</v>
      </c>
      <c r="I31" s="19">
        <v>3</v>
      </c>
      <c r="J31" s="19">
        <v>0</v>
      </c>
      <c r="K31" s="19">
        <v>0</v>
      </c>
      <c r="L31" s="19">
        <v>0</v>
      </c>
      <c r="M31" s="19">
        <v>1</v>
      </c>
      <c r="N31" s="19">
        <v>0</v>
      </c>
      <c r="O31" s="19">
        <v>0</v>
      </c>
      <c r="P31" s="19">
        <v>0</v>
      </c>
      <c r="Q31" s="9">
        <f t="shared" si="0"/>
        <v>4</v>
      </c>
      <c r="R31" s="9">
        <f t="shared" si="1"/>
        <v>4</v>
      </c>
      <c r="S31" s="9"/>
      <c r="T31" s="19">
        <v>3</v>
      </c>
      <c r="U31" s="19">
        <v>2</v>
      </c>
      <c r="V31" s="19">
        <v>1</v>
      </c>
      <c r="W31" s="19">
        <v>0</v>
      </c>
      <c r="X31" s="19">
        <v>0</v>
      </c>
      <c r="Y31" s="19">
        <v>0</v>
      </c>
      <c r="Z31" s="19">
        <v>2</v>
      </c>
      <c r="AA31" s="19">
        <v>1</v>
      </c>
      <c r="AB31" s="19">
        <v>1</v>
      </c>
      <c r="AC31" s="19">
        <v>0</v>
      </c>
      <c r="AD31" s="19">
        <v>1</v>
      </c>
      <c r="AE31" s="19">
        <v>1</v>
      </c>
      <c r="AF31" s="19">
        <v>0</v>
      </c>
      <c r="AG31" s="19">
        <v>0</v>
      </c>
      <c r="AH31" s="9">
        <f t="shared" si="2"/>
        <v>1</v>
      </c>
      <c r="AI31" s="9">
        <f t="shared" si="3"/>
        <v>6</v>
      </c>
      <c r="AJ31" s="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9"/>
      <c r="AZ31" s="9"/>
      <c r="BA31" s="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9"/>
      <c r="BQ31" s="9"/>
      <c r="BR31" s="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9"/>
      <c r="CH31" s="9"/>
      <c r="CI31" s="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9"/>
      <c r="CY31" s="9"/>
      <c r="CZ31" s="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9"/>
      <c r="DP31" s="9"/>
      <c r="DQ31" s="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9"/>
      <c r="EG31" s="9"/>
      <c r="EH31" s="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9"/>
      <c r="EX31" s="9"/>
      <c r="EY31" s="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9"/>
      <c r="FO31" s="9"/>
      <c r="FP31" s="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9"/>
      <c r="GF31" s="9"/>
      <c r="GG31" s="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9"/>
      <c r="GW31" s="9"/>
      <c r="GX31" s="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9"/>
      <c r="HN31" s="9"/>
      <c r="HO31" s="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9"/>
      <c r="IE31" s="9"/>
      <c r="IF31" s="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9"/>
      <c r="IV31" s="9"/>
    </row>
    <row r="32" spans="1:256" x14ac:dyDescent="0.3">
      <c r="A32" s="19" t="s">
        <v>562</v>
      </c>
      <c r="B32" s="19">
        <v>25</v>
      </c>
      <c r="C32" s="19">
        <v>2</v>
      </c>
      <c r="D32" s="19">
        <v>1</v>
      </c>
      <c r="E32" s="19">
        <v>1</v>
      </c>
      <c r="F32" s="19">
        <v>0</v>
      </c>
      <c r="G32" s="19">
        <v>0</v>
      </c>
      <c r="H32" s="19">
        <v>0</v>
      </c>
      <c r="I32" s="19">
        <v>1</v>
      </c>
      <c r="J32" s="19">
        <v>1</v>
      </c>
      <c r="K32" s="19">
        <v>2</v>
      </c>
      <c r="L32" s="19">
        <v>0</v>
      </c>
      <c r="M32" s="19">
        <v>1</v>
      </c>
      <c r="N32" s="19">
        <v>0</v>
      </c>
      <c r="O32" s="19">
        <v>0</v>
      </c>
      <c r="P32" s="19">
        <v>0</v>
      </c>
      <c r="Q32" s="9">
        <f t="shared" si="0"/>
        <v>1</v>
      </c>
      <c r="R32" s="9">
        <f t="shared" si="1"/>
        <v>5</v>
      </c>
      <c r="S32" s="9"/>
      <c r="T32" s="19">
        <v>3</v>
      </c>
      <c r="U32" s="19">
        <v>3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2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9">
        <f t="shared" si="2"/>
        <v>0</v>
      </c>
      <c r="AI32" s="9">
        <f t="shared" si="3"/>
        <v>5</v>
      </c>
      <c r="AJ32" s="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9"/>
      <c r="AZ32" s="9"/>
      <c r="BA32" s="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9"/>
      <c r="BQ32" s="9"/>
      <c r="BR32" s="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9"/>
      <c r="CH32" s="9"/>
      <c r="CI32" s="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9"/>
      <c r="CY32" s="9"/>
      <c r="CZ32" s="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9"/>
      <c r="DP32" s="9"/>
      <c r="DQ32" s="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9"/>
      <c r="EG32" s="9"/>
      <c r="EH32" s="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9"/>
      <c r="EX32" s="9"/>
      <c r="EY32" s="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9"/>
      <c r="FO32" s="9"/>
      <c r="FP32" s="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9"/>
      <c r="GF32" s="9"/>
      <c r="GG32" s="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9"/>
      <c r="GW32" s="9"/>
      <c r="GX32" s="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9"/>
      <c r="HN32" s="9"/>
      <c r="HO32" s="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9"/>
      <c r="IE32" s="9"/>
      <c r="IF32" s="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9"/>
      <c r="IV32" s="9"/>
    </row>
    <row r="33" spans="1:256" x14ac:dyDescent="0.3">
      <c r="A33" s="10" t="s">
        <v>48</v>
      </c>
      <c r="B33" s="10"/>
      <c r="C33" s="10">
        <f t="shared" ref="C33:R33" si="4">SUM(C8:C32)</f>
        <v>88</v>
      </c>
      <c r="D33" s="10">
        <f t="shared" si="4"/>
        <v>36</v>
      </c>
      <c r="E33" s="10">
        <f t="shared" si="4"/>
        <v>41</v>
      </c>
      <c r="F33" s="10">
        <f t="shared" si="4"/>
        <v>2</v>
      </c>
      <c r="G33" s="10">
        <f t="shared" si="4"/>
        <v>0</v>
      </c>
      <c r="H33" s="10">
        <f t="shared" si="4"/>
        <v>1</v>
      </c>
      <c r="I33" s="10">
        <f t="shared" si="4"/>
        <v>45</v>
      </c>
      <c r="J33" s="10">
        <f t="shared" si="4"/>
        <v>27</v>
      </c>
      <c r="K33" s="10">
        <f t="shared" si="4"/>
        <v>25</v>
      </c>
      <c r="L33" s="10">
        <f t="shared" si="4"/>
        <v>12</v>
      </c>
      <c r="M33" s="10">
        <f t="shared" si="4"/>
        <v>13</v>
      </c>
      <c r="N33" s="10">
        <f t="shared" si="4"/>
        <v>9</v>
      </c>
      <c r="O33" s="10">
        <f t="shared" si="4"/>
        <v>11</v>
      </c>
      <c r="P33" s="10">
        <f t="shared" si="4"/>
        <v>0</v>
      </c>
      <c r="Q33" s="10">
        <f t="shared" si="4"/>
        <v>46</v>
      </c>
      <c r="R33" s="10">
        <f t="shared" si="4"/>
        <v>146</v>
      </c>
      <c r="S33" s="10"/>
      <c r="T33" s="10">
        <f t="shared" ref="T33:AI33" si="5">SUM(T8:T32)</f>
        <v>84</v>
      </c>
      <c r="U33" s="10">
        <f t="shared" si="5"/>
        <v>47</v>
      </c>
      <c r="V33" s="10">
        <f t="shared" si="5"/>
        <v>35</v>
      </c>
      <c r="W33" s="10">
        <f t="shared" si="5"/>
        <v>7</v>
      </c>
      <c r="X33" s="10">
        <f t="shared" si="5"/>
        <v>0</v>
      </c>
      <c r="Y33" s="10">
        <f t="shared" si="5"/>
        <v>3</v>
      </c>
      <c r="Z33" s="10">
        <f t="shared" si="5"/>
        <v>34</v>
      </c>
      <c r="AA33" s="10">
        <f t="shared" si="5"/>
        <v>28</v>
      </c>
      <c r="AB33" s="10">
        <f t="shared" si="5"/>
        <v>30</v>
      </c>
      <c r="AC33" s="10">
        <f t="shared" si="5"/>
        <v>14</v>
      </c>
      <c r="AD33" s="10">
        <f t="shared" si="5"/>
        <v>9</v>
      </c>
      <c r="AE33" s="10">
        <f t="shared" si="5"/>
        <v>14</v>
      </c>
      <c r="AF33" s="10">
        <f t="shared" si="5"/>
        <v>5</v>
      </c>
      <c r="AG33" s="10">
        <f t="shared" si="5"/>
        <v>0</v>
      </c>
      <c r="AH33" s="10">
        <f t="shared" si="5"/>
        <v>51</v>
      </c>
      <c r="AI33" s="10">
        <f t="shared" si="5"/>
        <v>142</v>
      </c>
      <c r="AJ33" s="10"/>
      <c r="AK33" s="10">
        <f t="shared" ref="AK33:AZ33" si="6">SUM(AK8:AK32)</f>
        <v>0</v>
      </c>
      <c r="AL33" s="10">
        <f t="shared" si="6"/>
        <v>0</v>
      </c>
      <c r="AM33" s="10">
        <f t="shared" si="6"/>
        <v>0</v>
      </c>
      <c r="AN33" s="10">
        <f t="shared" si="6"/>
        <v>0</v>
      </c>
      <c r="AO33" s="10">
        <f t="shared" si="6"/>
        <v>0</v>
      </c>
      <c r="AP33" s="10">
        <f t="shared" si="6"/>
        <v>0</v>
      </c>
      <c r="AQ33" s="10">
        <f t="shared" si="6"/>
        <v>0</v>
      </c>
      <c r="AR33" s="10">
        <f t="shared" si="6"/>
        <v>0</v>
      </c>
      <c r="AS33" s="10">
        <f t="shared" si="6"/>
        <v>0</v>
      </c>
      <c r="AT33" s="10">
        <f t="shared" si="6"/>
        <v>0</v>
      </c>
      <c r="AU33" s="10">
        <f t="shared" si="6"/>
        <v>0</v>
      </c>
      <c r="AV33" s="10">
        <f t="shared" si="6"/>
        <v>0</v>
      </c>
      <c r="AW33" s="10">
        <f t="shared" si="6"/>
        <v>0</v>
      </c>
      <c r="AX33" s="10">
        <f t="shared" si="6"/>
        <v>0</v>
      </c>
      <c r="AY33" s="10">
        <f t="shared" si="6"/>
        <v>0</v>
      </c>
      <c r="AZ33" s="10">
        <f t="shared" si="6"/>
        <v>0</v>
      </c>
      <c r="BA33" s="10"/>
      <c r="BB33" s="10">
        <f t="shared" ref="BB33:BQ33" si="7">SUM(BB8:BB32)</f>
        <v>0</v>
      </c>
      <c r="BC33" s="10">
        <f t="shared" si="7"/>
        <v>0</v>
      </c>
      <c r="BD33" s="10">
        <f t="shared" si="7"/>
        <v>0</v>
      </c>
      <c r="BE33" s="10">
        <f t="shared" si="7"/>
        <v>0</v>
      </c>
      <c r="BF33" s="10">
        <f t="shared" si="7"/>
        <v>0</v>
      </c>
      <c r="BG33" s="10">
        <f t="shared" si="7"/>
        <v>0</v>
      </c>
      <c r="BH33" s="10">
        <f t="shared" si="7"/>
        <v>0</v>
      </c>
      <c r="BI33" s="10">
        <f t="shared" si="7"/>
        <v>0</v>
      </c>
      <c r="BJ33" s="10">
        <f t="shared" si="7"/>
        <v>0</v>
      </c>
      <c r="BK33" s="10">
        <f t="shared" si="7"/>
        <v>0</v>
      </c>
      <c r="BL33" s="10">
        <f t="shared" si="7"/>
        <v>0</v>
      </c>
      <c r="BM33" s="10">
        <f t="shared" si="7"/>
        <v>0</v>
      </c>
      <c r="BN33" s="10">
        <f t="shared" si="7"/>
        <v>0</v>
      </c>
      <c r="BO33" s="10">
        <f t="shared" si="7"/>
        <v>0</v>
      </c>
      <c r="BP33" s="10">
        <f t="shared" si="7"/>
        <v>0</v>
      </c>
      <c r="BQ33" s="10">
        <f t="shared" si="7"/>
        <v>0</v>
      </c>
      <c r="BR33" s="10"/>
      <c r="BS33" s="10">
        <f t="shared" ref="BS33:CH33" si="8">SUM(BS8:BS32)</f>
        <v>0</v>
      </c>
      <c r="BT33" s="10">
        <f t="shared" si="8"/>
        <v>0</v>
      </c>
      <c r="BU33" s="10">
        <f t="shared" si="8"/>
        <v>0</v>
      </c>
      <c r="BV33" s="10">
        <f t="shared" si="8"/>
        <v>0</v>
      </c>
      <c r="BW33" s="10">
        <f t="shared" si="8"/>
        <v>0</v>
      </c>
      <c r="BX33" s="10">
        <f t="shared" si="8"/>
        <v>0</v>
      </c>
      <c r="BY33" s="10">
        <f t="shared" si="8"/>
        <v>0</v>
      </c>
      <c r="BZ33" s="10">
        <f t="shared" si="8"/>
        <v>0</v>
      </c>
      <c r="CA33" s="10">
        <f t="shared" si="8"/>
        <v>0</v>
      </c>
      <c r="CB33" s="10">
        <f t="shared" si="8"/>
        <v>0</v>
      </c>
      <c r="CC33" s="10">
        <f t="shared" si="8"/>
        <v>0</v>
      </c>
      <c r="CD33" s="10">
        <f t="shared" si="8"/>
        <v>0</v>
      </c>
      <c r="CE33" s="10">
        <f t="shared" si="8"/>
        <v>0</v>
      </c>
      <c r="CF33" s="10">
        <f t="shared" si="8"/>
        <v>0</v>
      </c>
      <c r="CG33" s="10">
        <f t="shared" si="8"/>
        <v>0</v>
      </c>
      <c r="CH33" s="10">
        <f t="shared" si="8"/>
        <v>0</v>
      </c>
      <c r="CI33" s="10"/>
      <c r="CJ33" s="10">
        <f t="shared" ref="CJ33:CY33" si="9">SUM(CJ8:CJ32)</f>
        <v>0</v>
      </c>
      <c r="CK33" s="10">
        <f t="shared" si="9"/>
        <v>0</v>
      </c>
      <c r="CL33" s="10">
        <f t="shared" si="9"/>
        <v>0</v>
      </c>
      <c r="CM33" s="10">
        <f t="shared" si="9"/>
        <v>0</v>
      </c>
      <c r="CN33" s="10">
        <f t="shared" si="9"/>
        <v>0</v>
      </c>
      <c r="CO33" s="10">
        <f t="shared" si="9"/>
        <v>0</v>
      </c>
      <c r="CP33" s="10">
        <f t="shared" si="9"/>
        <v>0</v>
      </c>
      <c r="CQ33" s="10">
        <f t="shared" si="9"/>
        <v>0</v>
      </c>
      <c r="CR33" s="10">
        <f t="shared" si="9"/>
        <v>0</v>
      </c>
      <c r="CS33" s="10">
        <f t="shared" si="9"/>
        <v>0</v>
      </c>
      <c r="CT33" s="10">
        <f t="shared" si="9"/>
        <v>0</v>
      </c>
      <c r="CU33" s="10">
        <f t="shared" si="9"/>
        <v>0</v>
      </c>
      <c r="CV33" s="10">
        <f t="shared" si="9"/>
        <v>0</v>
      </c>
      <c r="CW33" s="10">
        <f t="shared" si="9"/>
        <v>0</v>
      </c>
      <c r="CX33" s="10">
        <f t="shared" si="9"/>
        <v>0</v>
      </c>
      <c r="CY33" s="10">
        <f t="shared" si="9"/>
        <v>0</v>
      </c>
      <c r="CZ33" s="10"/>
      <c r="DA33" s="10">
        <f t="shared" ref="DA33:DP33" si="10">SUM(DA8:DA32)</f>
        <v>0</v>
      </c>
      <c r="DB33" s="10">
        <f t="shared" si="10"/>
        <v>0</v>
      </c>
      <c r="DC33" s="10">
        <f t="shared" si="10"/>
        <v>0</v>
      </c>
      <c r="DD33" s="10">
        <f t="shared" si="10"/>
        <v>0</v>
      </c>
      <c r="DE33" s="10">
        <f t="shared" si="10"/>
        <v>0</v>
      </c>
      <c r="DF33" s="10">
        <f t="shared" si="10"/>
        <v>0</v>
      </c>
      <c r="DG33" s="10">
        <f t="shared" si="10"/>
        <v>0</v>
      </c>
      <c r="DH33" s="10">
        <f t="shared" si="10"/>
        <v>0</v>
      </c>
      <c r="DI33" s="10">
        <f t="shared" si="10"/>
        <v>0</v>
      </c>
      <c r="DJ33" s="10">
        <f t="shared" si="10"/>
        <v>0</v>
      </c>
      <c r="DK33" s="10">
        <f t="shared" si="10"/>
        <v>0</v>
      </c>
      <c r="DL33" s="10">
        <f t="shared" si="10"/>
        <v>0</v>
      </c>
      <c r="DM33" s="10">
        <f t="shared" si="10"/>
        <v>0</v>
      </c>
      <c r="DN33" s="10">
        <f t="shared" si="10"/>
        <v>0</v>
      </c>
      <c r="DO33" s="10">
        <f t="shared" si="10"/>
        <v>0</v>
      </c>
      <c r="DP33" s="10">
        <f t="shared" si="10"/>
        <v>0</v>
      </c>
      <c r="DQ33" s="10"/>
      <c r="DR33" s="10">
        <f t="shared" ref="DR33:EG33" si="11">SUM(DR8:DR32)</f>
        <v>0</v>
      </c>
      <c r="DS33" s="10">
        <f t="shared" si="11"/>
        <v>0</v>
      </c>
      <c r="DT33" s="10">
        <f t="shared" si="11"/>
        <v>0</v>
      </c>
      <c r="DU33" s="10">
        <f t="shared" si="11"/>
        <v>0</v>
      </c>
      <c r="DV33" s="10">
        <f t="shared" si="11"/>
        <v>0</v>
      </c>
      <c r="DW33" s="10">
        <f t="shared" si="11"/>
        <v>0</v>
      </c>
      <c r="DX33" s="10">
        <f t="shared" si="11"/>
        <v>0</v>
      </c>
      <c r="DY33" s="10">
        <f t="shared" si="11"/>
        <v>0</v>
      </c>
      <c r="DZ33" s="10">
        <f t="shared" si="11"/>
        <v>0</v>
      </c>
      <c r="EA33" s="10">
        <f t="shared" si="11"/>
        <v>0</v>
      </c>
      <c r="EB33" s="10">
        <f t="shared" si="11"/>
        <v>0</v>
      </c>
      <c r="EC33" s="10">
        <f t="shared" si="11"/>
        <v>0</v>
      </c>
      <c r="ED33" s="10">
        <f t="shared" si="11"/>
        <v>0</v>
      </c>
      <c r="EE33" s="10">
        <f t="shared" si="11"/>
        <v>0</v>
      </c>
      <c r="EF33" s="10">
        <f t="shared" si="11"/>
        <v>0</v>
      </c>
      <c r="EG33" s="10">
        <f t="shared" si="11"/>
        <v>0</v>
      </c>
      <c r="EH33" s="10"/>
      <c r="EI33" s="10">
        <f t="shared" ref="EI33:EX33" si="12">SUM(EI8:EI32)</f>
        <v>0</v>
      </c>
      <c r="EJ33" s="10">
        <f t="shared" si="12"/>
        <v>0</v>
      </c>
      <c r="EK33" s="10">
        <f t="shared" si="12"/>
        <v>0</v>
      </c>
      <c r="EL33" s="10">
        <f t="shared" si="12"/>
        <v>0</v>
      </c>
      <c r="EM33" s="10">
        <f t="shared" si="12"/>
        <v>0</v>
      </c>
      <c r="EN33" s="10">
        <f t="shared" si="12"/>
        <v>0</v>
      </c>
      <c r="EO33" s="10">
        <f t="shared" si="12"/>
        <v>0</v>
      </c>
      <c r="EP33" s="10">
        <f t="shared" si="12"/>
        <v>0</v>
      </c>
      <c r="EQ33" s="10">
        <f t="shared" si="12"/>
        <v>0</v>
      </c>
      <c r="ER33" s="10">
        <f t="shared" si="12"/>
        <v>0</v>
      </c>
      <c r="ES33" s="10">
        <f t="shared" si="12"/>
        <v>0</v>
      </c>
      <c r="ET33" s="10">
        <f t="shared" si="12"/>
        <v>0</v>
      </c>
      <c r="EU33" s="10">
        <f t="shared" si="12"/>
        <v>0</v>
      </c>
      <c r="EV33" s="10">
        <f t="shared" si="12"/>
        <v>0</v>
      </c>
      <c r="EW33" s="10">
        <f t="shared" si="12"/>
        <v>0</v>
      </c>
      <c r="EX33" s="10">
        <f t="shared" si="12"/>
        <v>0</v>
      </c>
      <c r="EY33" s="10"/>
      <c r="EZ33" s="10">
        <f t="shared" ref="EZ33:FO33" si="13">SUM(EZ8:EZ32)</f>
        <v>0</v>
      </c>
      <c r="FA33" s="10">
        <f t="shared" si="13"/>
        <v>0</v>
      </c>
      <c r="FB33" s="10">
        <f t="shared" si="13"/>
        <v>0</v>
      </c>
      <c r="FC33" s="10">
        <f t="shared" si="13"/>
        <v>0</v>
      </c>
      <c r="FD33" s="10">
        <f t="shared" si="13"/>
        <v>0</v>
      </c>
      <c r="FE33" s="10">
        <f t="shared" si="13"/>
        <v>0</v>
      </c>
      <c r="FF33" s="10">
        <f t="shared" si="13"/>
        <v>0</v>
      </c>
      <c r="FG33" s="10">
        <f t="shared" si="13"/>
        <v>0</v>
      </c>
      <c r="FH33" s="10">
        <f t="shared" si="13"/>
        <v>0</v>
      </c>
      <c r="FI33" s="10">
        <f t="shared" si="13"/>
        <v>0</v>
      </c>
      <c r="FJ33" s="10">
        <f t="shared" si="13"/>
        <v>0</v>
      </c>
      <c r="FK33" s="10">
        <f t="shared" si="13"/>
        <v>0</v>
      </c>
      <c r="FL33" s="10">
        <f t="shared" si="13"/>
        <v>0</v>
      </c>
      <c r="FM33" s="10">
        <f t="shared" si="13"/>
        <v>0</v>
      </c>
      <c r="FN33" s="10">
        <f t="shared" si="13"/>
        <v>0</v>
      </c>
      <c r="FO33" s="10">
        <f t="shared" si="13"/>
        <v>0</v>
      </c>
      <c r="FP33" s="10"/>
      <c r="FQ33" s="10">
        <f t="shared" ref="FQ33:GF33" si="14">SUM(FQ8:FQ32)</f>
        <v>0</v>
      </c>
      <c r="FR33" s="10">
        <f t="shared" si="14"/>
        <v>0</v>
      </c>
      <c r="FS33" s="10">
        <f t="shared" si="14"/>
        <v>0</v>
      </c>
      <c r="FT33" s="10">
        <f t="shared" si="14"/>
        <v>0</v>
      </c>
      <c r="FU33" s="10">
        <f t="shared" si="14"/>
        <v>0</v>
      </c>
      <c r="FV33" s="10">
        <f t="shared" si="14"/>
        <v>0</v>
      </c>
      <c r="FW33" s="10">
        <f t="shared" si="14"/>
        <v>0</v>
      </c>
      <c r="FX33" s="10">
        <f t="shared" si="14"/>
        <v>0</v>
      </c>
      <c r="FY33" s="10">
        <f t="shared" si="14"/>
        <v>0</v>
      </c>
      <c r="FZ33" s="10">
        <f t="shared" si="14"/>
        <v>0</v>
      </c>
      <c r="GA33" s="10">
        <f t="shared" si="14"/>
        <v>0</v>
      </c>
      <c r="GB33" s="10">
        <f t="shared" si="14"/>
        <v>0</v>
      </c>
      <c r="GC33" s="10">
        <f t="shared" si="14"/>
        <v>0</v>
      </c>
      <c r="GD33" s="10">
        <f t="shared" si="14"/>
        <v>0</v>
      </c>
      <c r="GE33" s="10">
        <f t="shared" si="14"/>
        <v>0</v>
      </c>
      <c r="GF33" s="10">
        <f t="shared" si="14"/>
        <v>0</v>
      </c>
      <c r="GG33" s="10"/>
      <c r="GH33" s="10">
        <f t="shared" ref="GH33:GW33" si="15">SUM(GH8:GH32)</f>
        <v>0</v>
      </c>
      <c r="GI33" s="10">
        <f t="shared" si="15"/>
        <v>0</v>
      </c>
      <c r="GJ33" s="10">
        <f t="shared" si="15"/>
        <v>0</v>
      </c>
      <c r="GK33" s="10">
        <f t="shared" si="15"/>
        <v>0</v>
      </c>
      <c r="GL33" s="10">
        <f t="shared" si="15"/>
        <v>0</v>
      </c>
      <c r="GM33" s="10">
        <f t="shared" si="15"/>
        <v>0</v>
      </c>
      <c r="GN33" s="10">
        <f t="shared" si="15"/>
        <v>0</v>
      </c>
      <c r="GO33" s="10">
        <f t="shared" si="15"/>
        <v>0</v>
      </c>
      <c r="GP33" s="10">
        <f t="shared" si="15"/>
        <v>0</v>
      </c>
      <c r="GQ33" s="10">
        <f t="shared" si="15"/>
        <v>0</v>
      </c>
      <c r="GR33" s="10">
        <f t="shared" si="15"/>
        <v>0</v>
      </c>
      <c r="GS33" s="10">
        <f t="shared" si="15"/>
        <v>0</v>
      </c>
      <c r="GT33" s="10">
        <f t="shared" si="15"/>
        <v>0</v>
      </c>
      <c r="GU33" s="10">
        <f t="shared" si="15"/>
        <v>0</v>
      </c>
      <c r="GV33" s="10">
        <f t="shared" si="15"/>
        <v>0</v>
      </c>
      <c r="GW33" s="10">
        <f t="shared" si="15"/>
        <v>0</v>
      </c>
      <c r="GX33" s="10"/>
      <c r="GY33" s="10">
        <f t="shared" ref="GY33:HN33" si="16">SUM(GY8:GY32)</f>
        <v>0</v>
      </c>
      <c r="GZ33" s="10">
        <f t="shared" si="16"/>
        <v>0</v>
      </c>
      <c r="HA33" s="10">
        <f t="shared" si="16"/>
        <v>0</v>
      </c>
      <c r="HB33" s="10">
        <f t="shared" si="16"/>
        <v>0</v>
      </c>
      <c r="HC33" s="10">
        <f t="shared" si="16"/>
        <v>0</v>
      </c>
      <c r="HD33" s="10">
        <f t="shared" si="16"/>
        <v>0</v>
      </c>
      <c r="HE33" s="10">
        <f t="shared" si="16"/>
        <v>0</v>
      </c>
      <c r="HF33" s="10">
        <f t="shared" si="16"/>
        <v>0</v>
      </c>
      <c r="HG33" s="10">
        <f t="shared" si="16"/>
        <v>0</v>
      </c>
      <c r="HH33" s="10">
        <f t="shared" si="16"/>
        <v>0</v>
      </c>
      <c r="HI33" s="10">
        <f t="shared" si="16"/>
        <v>0</v>
      </c>
      <c r="HJ33" s="10">
        <f t="shared" si="16"/>
        <v>0</v>
      </c>
      <c r="HK33" s="10">
        <f t="shared" si="16"/>
        <v>0</v>
      </c>
      <c r="HL33" s="10">
        <f t="shared" si="16"/>
        <v>0</v>
      </c>
      <c r="HM33" s="10">
        <f t="shared" si="16"/>
        <v>0</v>
      </c>
      <c r="HN33" s="10">
        <f t="shared" si="16"/>
        <v>0</v>
      </c>
      <c r="HO33" s="10"/>
      <c r="HP33" s="10">
        <f t="shared" ref="HP33:IE33" si="17">SUM(HP8:HP32)</f>
        <v>0</v>
      </c>
      <c r="HQ33" s="10">
        <f t="shared" si="17"/>
        <v>0</v>
      </c>
      <c r="HR33" s="10">
        <f t="shared" si="17"/>
        <v>0</v>
      </c>
      <c r="HS33" s="10">
        <f t="shared" si="17"/>
        <v>0</v>
      </c>
      <c r="HT33" s="10">
        <f t="shared" si="17"/>
        <v>0</v>
      </c>
      <c r="HU33" s="10">
        <f t="shared" si="17"/>
        <v>0</v>
      </c>
      <c r="HV33" s="10">
        <f t="shared" si="17"/>
        <v>0</v>
      </c>
      <c r="HW33" s="10">
        <f t="shared" si="17"/>
        <v>0</v>
      </c>
      <c r="HX33" s="10">
        <f t="shared" si="17"/>
        <v>0</v>
      </c>
      <c r="HY33" s="10">
        <f t="shared" si="17"/>
        <v>0</v>
      </c>
      <c r="HZ33" s="10">
        <f t="shared" si="17"/>
        <v>0</v>
      </c>
      <c r="IA33" s="10">
        <f t="shared" si="17"/>
        <v>0</v>
      </c>
      <c r="IB33" s="10">
        <f t="shared" si="17"/>
        <v>0</v>
      </c>
      <c r="IC33" s="10">
        <f t="shared" si="17"/>
        <v>0</v>
      </c>
      <c r="ID33" s="10">
        <f t="shared" si="17"/>
        <v>0</v>
      </c>
      <c r="IE33" s="10">
        <f t="shared" si="17"/>
        <v>0</v>
      </c>
      <c r="IF33" s="10"/>
      <c r="IG33" s="10">
        <f t="shared" ref="IG33:IV33" si="18">SUM(IG8:IG32)</f>
        <v>0</v>
      </c>
      <c r="IH33" s="10">
        <f t="shared" si="18"/>
        <v>0</v>
      </c>
      <c r="II33" s="10">
        <f t="shared" si="18"/>
        <v>0</v>
      </c>
      <c r="IJ33" s="10">
        <f t="shared" si="18"/>
        <v>0</v>
      </c>
      <c r="IK33" s="10">
        <f t="shared" si="18"/>
        <v>0</v>
      </c>
      <c r="IL33" s="10">
        <f t="shared" si="18"/>
        <v>0</v>
      </c>
      <c r="IM33" s="10">
        <f t="shared" si="18"/>
        <v>0</v>
      </c>
      <c r="IN33" s="10">
        <f t="shared" si="18"/>
        <v>0</v>
      </c>
      <c r="IO33" s="10">
        <f t="shared" si="18"/>
        <v>0</v>
      </c>
      <c r="IP33" s="10">
        <f t="shared" si="18"/>
        <v>0</v>
      </c>
      <c r="IQ33" s="10">
        <f t="shared" si="18"/>
        <v>0</v>
      </c>
      <c r="IR33" s="10">
        <f t="shared" si="18"/>
        <v>0</v>
      </c>
      <c r="IS33" s="10">
        <f t="shared" si="18"/>
        <v>0</v>
      </c>
      <c r="IT33" s="10">
        <f t="shared" si="18"/>
        <v>0</v>
      </c>
      <c r="IU33" s="10">
        <f t="shared" si="18"/>
        <v>0</v>
      </c>
      <c r="IV33" s="10">
        <f t="shared" si="18"/>
        <v>0</v>
      </c>
    </row>
    <row r="35" spans="1:256" x14ac:dyDescent="0.3">
      <c r="A35" s="7" t="s">
        <v>49</v>
      </c>
    </row>
    <row r="36" spans="1:256" x14ac:dyDescent="0.3">
      <c r="A36" s="8" t="s">
        <v>5</v>
      </c>
      <c r="B36" s="8" t="s">
        <v>6</v>
      </c>
      <c r="C36" s="8" t="s">
        <v>7</v>
      </c>
      <c r="D36" s="8" t="s">
        <v>8</v>
      </c>
      <c r="E36" s="8" t="s">
        <v>9</v>
      </c>
      <c r="F36" s="8" t="s">
        <v>10</v>
      </c>
      <c r="G36" s="8" t="s">
        <v>11</v>
      </c>
      <c r="H36" s="8" t="s">
        <v>12</v>
      </c>
      <c r="I36" s="8" t="s">
        <v>13</v>
      </c>
      <c r="J36" s="8" t="s">
        <v>14</v>
      </c>
      <c r="K36" s="8" t="s">
        <v>15</v>
      </c>
      <c r="L36" s="8" t="s">
        <v>16</v>
      </c>
      <c r="M36" s="8" t="s">
        <v>17</v>
      </c>
      <c r="N36" s="8" t="s">
        <v>18</v>
      </c>
      <c r="O36" s="8" t="s">
        <v>19</v>
      </c>
      <c r="P36" s="8" t="s">
        <v>20</v>
      </c>
      <c r="Q36" s="8" t="s">
        <v>21</v>
      </c>
      <c r="R36" s="8" t="s">
        <v>22</v>
      </c>
      <c r="S36" s="8"/>
      <c r="T36" s="8" t="s">
        <v>50</v>
      </c>
      <c r="U36" s="8" t="s">
        <v>51</v>
      </c>
    </row>
    <row r="37" spans="1:256" x14ac:dyDescent="0.3">
      <c r="A37" s="9" t="str">
        <f t="shared" ref="A37:B61" si="19">IF(A8="","",A8)</f>
        <v>Rodrigo Morales</v>
      </c>
      <c r="B37" s="9">
        <f t="shared" si="19"/>
        <v>1</v>
      </c>
      <c r="C37" s="9">
        <f t="shared" ref="C37:C61" si="20">C8+T8+AK8+BB8+BS8+CJ8+DA8+DR8+EI8+EZ8+FQ8+GH8+GY8+HP8+IG8</f>
        <v>9</v>
      </c>
      <c r="D37" s="9">
        <f t="shared" ref="D37:D61" si="21">D8+U8+AL8+BC8+BT8+CK8+DB8+DS8+EJ8+FA8+FR8+GI8+GZ8+HQ8+IH8</f>
        <v>4</v>
      </c>
      <c r="E37" s="9">
        <f t="shared" ref="E37:E61" si="22">E8+V8+AM8+BD8+BU8+CL8+DC8+DT8+EK8+FB8+FS8+GJ8+HA8+HR8+II8</f>
        <v>5</v>
      </c>
      <c r="F37" s="9">
        <f t="shared" ref="F37:F61" si="23">F8+W8+AN8+BE8+BV8+CM8+DD8+DU8+EL8+FC8+FT8+GK8+HB8+HS8+IJ8</f>
        <v>0</v>
      </c>
      <c r="G37" s="9">
        <f t="shared" ref="G37:G61" si="24">G8+X8+AO8+BF8+BW8+CN8+DE8+DV8+EM8+FD8+FU8+GL8+HC8+HT8+IK8</f>
        <v>0</v>
      </c>
      <c r="H37" s="9">
        <f t="shared" ref="H37:H61" si="25">H8+Y8+AP8+BG8+BX8+CO8+DF8+DW8+EN8+FE8+FV8+GM8+HD8+HU8+IL8</f>
        <v>0</v>
      </c>
      <c r="I37" s="9">
        <f t="shared" ref="I37:I61" si="26">I8+Z8+AQ8+BH8+BY8+CP8+DG8+DX8+EO8+FF8+FW8+GN8+HE8+HV8+IM8</f>
        <v>7</v>
      </c>
      <c r="J37" s="9">
        <f t="shared" ref="J37:J61" si="27">J8+AA8+AR8+BI8+BZ8+CQ8+DH8+DY8+EP8+FG8+FX8+GO8+HF8+HW8+IN8</f>
        <v>3</v>
      </c>
      <c r="K37" s="9">
        <f t="shared" ref="K37:K61" si="28">K8+AB8+AS8+BJ8+CA8+CR8+DI8+DZ8+EQ8+FH8+FY8+GP8+HG8+HX8+IO8</f>
        <v>1</v>
      </c>
      <c r="L37" s="9">
        <f t="shared" ref="L37:L61" si="29">L8+AC8+AT8+BK8+CB8+CS8+DJ8+EA8+ER8+FI8+FZ8+GQ8+HH8+HY8+IP8</f>
        <v>0</v>
      </c>
      <c r="M37" s="9">
        <f t="shared" ref="M37:M61" si="30">M8+AD8+AU8+BL8+CC8+CT8+DK8+EB8+ES8+FJ8+GA8+GR8+HI8+HZ8+IQ8</f>
        <v>1</v>
      </c>
      <c r="N37" s="9">
        <f t="shared" ref="N37:N61" si="31">N8+AE8+AV8+BM8+CD8+CU8+DL8+EC8+ET8+FK8+GB8+GS8+HJ8+IA8+IR8</f>
        <v>2</v>
      </c>
      <c r="O37" s="9">
        <f t="shared" ref="O37:O61" si="32">O8+AF8+AW8+BN8+CE8+CV8+DM8+ED8+EU8+FL8+GC8+GT8+HK8+IB8+IS8</f>
        <v>1</v>
      </c>
      <c r="P37" s="9">
        <f t="shared" ref="P37:P61" si="33">P8+AG8+AX8+BO8+CF8+CW8+DN8+EE8+EV8+FM8+GD8+GU8+HL8+IC8+IT8</f>
        <v>0</v>
      </c>
      <c r="Q37" s="9">
        <f t="shared" ref="Q37:Q61" si="34">Q8+AH8+AY8+BP8+CG8+CX8+DO8+EF8+EW8+FN8+GE8+GV8+HM8+ID8+IU8</f>
        <v>5</v>
      </c>
      <c r="R37" s="9">
        <f t="shared" ref="R37:R61" si="35">R8+AI8+AZ8+BQ8+CH8+CY8+DP8+EG8+EX8+FO8+GF8+GW8+HN8+IE8+IV8</f>
        <v>14</v>
      </c>
      <c r="S37" s="9"/>
      <c r="T37" s="11">
        <f t="shared" ref="T37:T62" si="36">IFERROR(E37/C37,0)</f>
        <v>0.55555555555555558</v>
      </c>
      <c r="U37" s="11">
        <f t="shared" ref="U37:U62" si="37">IFERROR(Q37/C37,0)</f>
        <v>0.55555555555555558</v>
      </c>
    </row>
    <row r="38" spans="1:256" x14ac:dyDescent="0.3">
      <c r="A38" s="9" t="str">
        <f t="shared" si="19"/>
        <v>Rodrigo Cruz</v>
      </c>
      <c r="B38" s="9">
        <f t="shared" si="19"/>
        <v>2</v>
      </c>
      <c r="C38" s="9">
        <f t="shared" si="20"/>
        <v>6</v>
      </c>
      <c r="D38" s="9">
        <f t="shared" si="21"/>
        <v>1</v>
      </c>
      <c r="E38" s="9">
        <f t="shared" si="22"/>
        <v>5</v>
      </c>
      <c r="F38" s="9">
        <f t="shared" si="23"/>
        <v>0</v>
      </c>
      <c r="G38" s="9">
        <f t="shared" si="24"/>
        <v>0</v>
      </c>
      <c r="H38" s="9">
        <f t="shared" si="25"/>
        <v>0</v>
      </c>
      <c r="I38" s="9">
        <f t="shared" si="26"/>
        <v>5</v>
      </c>
      <c r="J38" s="9">
        <f t="shared" si="27"/>
        <v>1</v>
      </c>
      <c r="K38" s="9">
        <f t="shared" si="28"/>
        <v>3</v>
      </c>
      <c r="L38" s="9">
        <f t="shared" si="29"/>
        <v>1</v>
      </c>
      <c r="M38" s="9">
        <f t="shared" si="30"/>
        <v>1</v>
      </c>
      <c r="N38" s="9">
        <f t="shared" si="31"/>
        <v>1</v>
      </c>
      <c r="O38" s="9">
        <f t="shared" si="32"/>
        <v>1</v>
      </c>
      <c r="P38" s="9">
        <f t="shared" si="33"/>
        <v>0</v>
      </c>
      <c r="Q38" s="9">
        <f t="shared" si="34"/>
        <v>5</v>
      </c>
      <c r="R38" s="9">
        <f t="shared" si="35"/>
        <v>12</v>
      </c>
      <c r="S38" s="9"/>
      <c r="T38" s="11">
        <f t="shared" si="36"/>
        <v>0.83333333333333337</v>
      </c>
      <c r="U38" s="11">
        <f t="shared" si="37"/>
        <v>0.83333333333333337</v>
      </c>
    </row>
    <row r="39" spans="1:256" x14ac:dyDescent="0.3">
      <c r="A39" s="9" t="str">
        <f t="shared" si="19"/>
        <v>Rodrigo Ortiz</v>
      </c>
      <c r="B39" s="9">
        <f t="shared" si="19"/>
        <v>3</v>
      </c>
      <c r="C39" s="9">
        <f t="shared" si="20"/>
        <v>7</v>
      </c>
      <c r="D39" s="9">
        <f t="shared" si="21"/>
        <v>4</v>
      </c>
      <c r="E39" s="9">
        <f t="shared" si="22"/>
        <v>3</v>
      </c>
      <c r="F39" s="9">
        <f t="shared" si="23"/>
        <v>1</v>
      </c>
      <c r="G39" s="9">
        <f t="shared" si="24"/>
        <v>0</v>
      </c>
      <c r="H39" s="9">
        <f t="shared" si="25"/>
        <v>0</v>
      </c>
      <c r="I39" s="9">
        <f t="shared" si="26"/>
        <v>5</v>
      </c>
      <c r="J39" s="9">
        <f t="shared" si="27"/>
        <v>1</v>
      </c>
      <c r="K39" s="9">
        <f t="shared" si="28"/>
        <v>4</v>
      </c>
      <c r="L39" s="9">
        <f t="shared" si="29"/>
        <v>2</v>
      </c>
      <c r="M39" s="9">
        <f t="shared" si="30"/>
        <v>1</v>
      </c>
      <c r="N39" s="9">
        <f t="shared" si="31"/>
        <v>1</v>
      </c>
      <c r="O39" s="9">
        <f t="shared" si="32"/>
        <v>0</v>
      </c>
      <c r="P39" s="9">
        <f t="shared" si="33"/>
        <v>0</v>
      </c>
      <c r="Q39" s="9">
        <f t="shared" si="34"/>
        <v>4</v>
      </c>
      <c r="R39" s="9">
        <f t="shared" si="35"/>
        <v>13</v>
      </c>
      <c r="S39" s="9"/>
      <c r="T39" s="11">
        <f t="shared" si="36"/>
        <v>0.42857142857142855</v>
      </c>
      <c r="U39" s="11">
        <f t="shared" si="37"/>
        <v>0.5714285714285714</v>
      </c>
    </row>
    <row r="40" spans="1:256" x14ac:dyDescent="0.3">
      <c r="A40" s="9" t="str">
        <f t="shared" si="19"/>
        <v>Rodrigo Gutierrez</v>
      </c>
      <c r="B40" s="9">
        <f t="shared" si="19"/>
        <v>4</v>
      </c>
      <c r="C40" s="9">
        <f t="shared" si="20"/>
        <v>7</v>
      </c>
      <c r="D40" s="9">
        <f t="shared" si="21"/>
        <v>4</v>
      </c>
      <c r="E40" s="9">
        <f t="shared" si="22"/>
        <v>2</v>
      </c>
      <c r="F40" s="9">
        <f t="shared" si="23"/>
        <v>1</v>
      </c>
      <c r="G40" s="9">
        <f t="shared" si="24"/>
        <v>0</v>
      </c>
      <c r="H40" s="9">
        <f t="shared" si="25"/>
        <v>1</v>
      </c>
      <c r="I40" s="9">
        <f t="shared" si="26"/>
        <v>2</v>
      </c>
      <c r="J40" s="9">
        <f t="shared" si="27"/>
        <v>2</v>
      </c>
      <c r="K40" s="9">
        <f t="shared" si="28"/>
        <v>3</v>
      </c>
      <c r="L40" s="9">
        <f t="shared" si="29"/>
        <v>1</v>
      </c>
      <c r="M40" s="9">
        <f t="shared" si="30"/>
        <v>0</v>
      </c>
      <c r="N40" s="9">
        <f t="shared" si="31"/>
        <v>1</v>
      </c>
      <c r="O40" s="9">
        <f t="shared" si="32"/>
        <v>0</v>
      </c>
      <c r="P40" s="9">
        <f t="shared" si="33"/>
        <v>0</v>
      </c>
      <c r="Q40" s="9">
        <f t="shared" si="34"/>
        <v>6</v>
      </c>
      <c r="R40" s="9">
        <f t="shared" si="35"/>
        <v>11</v>
      </c>
      <c r="S40" s="9"/>
      <c r="T40" s="11">
        <f t="shared" si="36"/>
        <v>0.2857142857142857</v>
      </c>
      <c r="U40" s="11">
        <f t="shared" si="37"/>
        <v>0.8571428571428571</v>
      </c>
    </row>
    <row r="41" spans="1:256" x14ac:dyDescent="0.3">
      <c r="A41" s="9" t="str">
        <f t="shared" si="19"/>
        <v>Rodrigo Castillo</v>
      </c>
      <c r="B41" s="9">
        <f t="shared" si="19"/>
        <v>5</v>
      </c>
      <c r="C41" s="9">
        <f t="shared" si="20"/>
        <v>8</v>
      </c>
      <c r="D41" s="9">
        <f t="shared" si="21"/>
        <v>0</v>
      </c>
      <c r="E41" s="9">
        <f t="shared" si="22"/>
        <v>5</v>
      </c>
      <c r="F41" s="9">
        <f t="shared" si="23"/>
        <v>0</v>
      </c>
      <c r="G41" s="9">
        <f t="shared" si="24"/>
        <v>0</v>
      </c>
      <c r="H41" s="9">
        <f t="shared" si="25"/>
        <v>1</v>
      </c>
      <c r="I41" s="9">
        <f t="shared" si="26"/>
        <v>6</v>
      </c>
      <c r="J41" s="9">
        <f t="shared" si="27"/>
        <v>3</v>
      </c>
      <c r="K41" s="9">
        <f t="shared" si="28"/>
        <v>0</v>
      </c>
      <c r="L41" s="9">
        <f t="shared" si="29"/>
        <v>2</v>
      </c>
      <c r="M41" s="9">
        <f t="shared" si="30"/>
        <v>1</v>
      </c>
      <c r="N41" s="9">
        <f t="shared" si="31"/>
        <v>1</v>
      </c>
      <c r="O41" s="9">
        <f t="shared" si="32"/>
        <v>1</v>
      </c>
      <c r="P41" s="9">
        <f t="shared" si="33"/>
        <v>0</v>
      </c>
      <c r="Q41" s="9">
        <f t="shared" si="34"/>
        <v>8</v>
      </c>
      <c r="R41" s="9">
        <f t="shared" si="35"/>
        <v>11</v>
      </c>
      <c r="S41" s="9"/>
      <c r="T41" s="11">
        <f t="shared" si="36"/>
        <v>0.625</v>
      </c>
      <c r="U41" s="11">
        <f t="shared" si="37"/>
        <v>1</v>
      </c>
    </row>
    <row r="42" spans="1:256" x14ac:dyDescent="0.3">
      <c r="A42" s="9" t="str">
        <f t="shared" si="19"/>
        <v>Emilio Garcia</v>
      </c>
      <c r="B42" s="9">
        <f t="shared" si="19"/>
        <v>6</v>
      </c>
      <c r="C42" s="9">
        <f t="shared" si="20"/>
        <v>7</v>
      </c>
      <c r="D42" s="9">
        <f t="shared" si="21"/>
        <v>5</v>
      </c>
      <c r="E42" s="9">
        <f t="shared" si="22"/>
        <v>5</v>
      </c>
      <c r="F42" s="9">
        <f t="shared" si="23"/>
        <v>1</v>
      </c>
      <c r="G42" s="9">
        <f t="shared" si="24"/>
        <v>0</v>
      </c>
      <c r="H42" s="9">
        <f t="shared" si="25"/>
        <v>0</v>
      </c>
      <c r="I42" s="9">
        <f t="shared" si="26"/>
        <v>4</v>
      </c>
      <c r="J42" s="9">
        <f t="shared" si="27"/>
        <v>3</v>
      </c>
      <c r="K42" s="9">
        <f t="shared" si="28"/>
        <v>3</v>
      </c>
      <c r="L42" s="9">
        <f t="shared" si="29"/>
        <v>1</v>
      </c>
      <c r="M42" s="9">
        <f t="shared" si="30"/>
        <v>0</v>
      </c>
      <c r="N42" s="9">
        <f t="shared" si="31"/>
        <v>1</v>
      </c>
      <c r="O42" s="9">
        <f t="shared" si="32"/>
        <v>1</v>
      </c>
      <c r="P42" s="9">
        <f t="shared" si="33"/>
        <v>0</v>
      </c>
      <c r="Q42" s="9">
        <f t="shared" si="34"/>
        <v>6</v>
      </c>
      <c r="R42" s="9">
        <f t="shared" si="35"/>
        <v>12</v>
      </c>
      <c r="S42" s="9"/>
      <c r="T42" s="11">
        <f t="shared" si="36"/>
        <v>0.7142857142857143</v>
      </c>
      <c r="U42" s="11">
        <f t="shared" si="37"/>
        <v>0.8571428571428571</v>
      </c>
    </row>
    <row r="43" spans="1:256" x14ac:dyDescent="0.3">
      <c r="A43" s="9" t="str">
        <f t="shared" si="19"/>
        <v>Emilio Rodriguez</v>
      </c>
      <c r="B43" s="9">
        <f t="shared" si="19"/>
        <v>7</v>
      </c>
      <c r="C43" s="9">
        <f t="shared" si="20"/>
        <v>7</v>
      </c>
      <c r="D43" s="9">
        <f t="shared" si="21"/>
        <v>4</v>
      </c>
      <c r="E43" s="9">
        <f t="shared" si="22"/>
        <v>0</v>
      </c>
      <c r="F43" s="9">
        <f t="shared" si="23"/>
        <v>0</v>
      </c>
      <c r="G43" s="9">
        <f t="shared" si="24"/>
        <v>0</v>
      </c>
      <c r="H43" s="9">
        <f t="shared" si="25"/>
        <v>0</v>
      </c>
      <c r="I43" s="9">
        <f t="shared" si="26"/>
        <v>0</v>
      </c>
      <c r="J43" s="9">
        <f t="shared" si="27"/>
        <v>2</v>
      </c>
      <c r="K43" s="9">
        <f t="shared" si="28"/>
        <v>1</v>
      </c>
      <c r="L43" s="9">
        <f t="shared" si="29"/>
        <v>0</v>
      </c>
      <c r="M43" s="9">
        <f t="shared" si="30"/>
        <v>2</v>
      </c>
      <c r="N43" s="9">
        <f t="shared" si="31"/>
        <v>1</v>
      </c>
      <c r="O43" s="9">
        <f t="shared" si="32"/>
        <v>0</v>
      </c>
      <c r="P43" s="9">
        <f t="shared" si="33"/>
        <v>0</v>
      </c>
      <c r="Q43" s="9">
        <f t="shared" si="34"/>
        <v>0</v>
      </c>
      <c r="R43" s="9">
        <f t="shared" si="35"/>
        <v>11</v>
      </c>
      <c r="S43" s="9"/>
      <c r="T43" s="11">
        <f t="shared" si="36"/>
        <v>0</v>
      </c>
      <c r="U43" s="11">
        <f t="shared" si="37"/>
        <v>0</v>
      </c>
    </row>
    <row r="44" spans="1:256" x14ac:dyDescent="0.3">
      <c r="A44" s="9" t="str">
        <f t="shared" si="19"/>
        <v>Emilio Martinez</v>
      </c>
      <c r="B44" s="9">
        <f t="shared" si="19"/>
        <v>8</v>
      </c>
      <c r="C44" s="9">
        <f t="shared" si="20"/>
        <v>7</v>
      </c>
      <c r="D44" s="9">
        <f t="shared" si="21"/>
        <v>1</v>
      </c>
      <c r="E44" s="9">
        <f t="shared" si="22"/>
        <v>2</v>
      </c>
      <c r="F44" s="9">
        <f t="shared" si="23"/>
        <v>0</v>
      </c>
      <c r="G44" s="9">
        <f t="shared" si="24"/>
        <v>0</v>
      </c>
      <c r="H44" s="9">
        <f t="shared" si="25"/>
        <v>0</v>
      </c>
      <c r="I44" s="9">
        <f t="shared" si="26"/>
        <v>2</v>
      </c>
      <c r="J44" s="9">
        <f t="shared" si="27"/>
        <v>3</v>
      </c>
      <c r="K44" s="9">
        <f t="shared" si="28"/>
        <v>4</v>
      </c>
      <c r="L44" s="9">
        <f t="shared" si="29"/>
        <v>2</v>
      </c>
      <c r="M44" s="9">
        <f t="shared" si="30"/>
        <v>1</v>
      </c>
      <c r="N44" s="9">
        <f t="shared" si="31"/>
        <v>2</v>
      </c>
      <c r="O44" s="9">
        <f t="shared" si="32"/>
        <v>0</v>
      </c>
      <c r="P44" s="9">
        <f t="shared" si="33"/>
        <v>0</v>
      </c>
      <c r="Q44" s="9">
        <f t="shared" si="34"/>
        <v>2</v>
      </c>
      <c r="R44" s="9">
        <f t="shared" si="35"/>
        <v>14</v>
      </c>
      <c r="S44" s="9"/>
      <c r="T44" s="11">
        <f t="shared" si="36"/>
        <v>0.2857142857142857</v>
      </c>
      <c r="U44" s="11">
        <f t="shared" si="37"/>
        <v>0.2857142857142857</v>
      </c>
    </row>
    <row r="45" spans="1:256" x14ac:dyDescent="0.3">
      <c r="A45" s="9" t="str">
        <f t="shared" si="19"/>
        <v>Emilio Hernandez</v>
      </c>
      <c r="B45" s="9">
        <f t="shared" si="19"/>
        <v>9</v>
      </c>
      <c r="C45" s="9">
        <f t="shared" si="20"/>
        <v>8</v>
      </c>
      <c r="D45" s="9">
        <f t="shared" si="21"/>
        <v>1</v>
      </c>
      <c r="E45" s="9">
        <f t="shared" si="22"/>
        <v>7</v>
      </c>
      <c r="F45" s="9">
        <f t="shared" si="23"/>
        <v>0</v>
      </c>
      <c r="G45" s="9">
        <f t="shared" si="24"/>
        <v>0</v>
      </c>
      <c r="H45" s="9">
        <f t="shared" si="25"/>
        <v>0</v>
      </c>
      <c r="I45" s="9">
        <f t="shared" si="26"/>
        <v>8</v>
      </c>
      <c r="J45" s="9">
        <f t="shared" si="27"/>
        <v>2</v>
      </c>
      <c r="K45" s="9">
        <f t="shared" si="28"/>
        <v>1</v>
      </c>
      <c r="L45" s="9">
        <f t="shared" si="29"/>
        <v>1</v>
      </c>
      <c r="M45" s="9">
        <f t="shared" si="30"/>
        <v>1</v>
      </c>
      <c r="N45" s="9">
        <f t="shared" si="31"/>
        <v>1</v>
      </c>
      <c r="O45" s="9">
        <f t="shared" si="32"/>
        <v>1</v>
      </c>
      <c r="P45" s="9">
        <f t="shared" si="33"/>
        <v>0</v>
      </c>
      <c r="Q45" s="9">
        <f t="shared" si="34"/>
        <v>7</v>
      </c>
      <c r="R45" s="9">
        <f t="shared" si="35"/>
        <v>12</v>
      </c>
      <c r="S45" s="9"/>
      <c r="T45" s="11">
        <f t="shared" si="36"/>
        <v>0.875</v>
      </c>
      <c r="U45" s="11">
        <f t="shared" si="37"/>
        <v>0.875</v>
      </c>
    </row>
    <row r="46" spans="1:256" x14ac:dyDescent="0.3">
      <c r="A46" s="9" t="str">
        <f t="shared" si="19"/>
        <v>Emilio Lopez</v>
      </c>
      <c r="B46" s="9">
        <f t="shared" si="19"/>
        <v>10</v>
      </c>
      <c r="C46" s="9">
        <f t="shared" si="20"/>
        <v>7</v>
      </c>
      <c r="D46" s="9">
        <f t="shared" si="21"/>
        <v>5</v>
      </c>
      <c r="E46" s="9">
        <f t="shared" si="22"/>
        <v>1</v>
      </c>
      <c r="F46" s="9">
        <f t="shared" si="23"/>
        <v>0</v>
      </c>
      <c r="G46" s="9">
        <f t="shared" si="24"/>
        <v>0</v>
      </c>
      <c r="H46" s="9">
        <f t="shared" si="25"/>
        <v>0</v>
      </c>
      <c r="I46" s="9">
        <f t="shared" si="26"/>
        <v>1</v>
      </c>
      <c r="J46" s="9">
        <f t="shared" si="27"/>
        <v>3</v>
      </c>
      <c r="K46" s="9">
        <f t="shared" si="28"/>
        <v>4</v>
      </c>
      <c r="L46" s="9">
        <f t="shared" si="29"/>
        <v>0</v>
      </c>
      <c r="M46" s="9">
        <f t="shared" si="30"/>
        <v>2</v>
      </c>
      <c r="N46" s="9">
        <f t="shared" si="31"/>
        <v>1</v>
      </c>
      <c r="O46" s="9">
        <f t="shared" si="32"/>
        <v>0</v>
      </c>
      <c r="P46" s="9">
        <f t="shared" si="33"/>
        <v>0</v>
      </c>
      <c r="Q46" s="9">
        <f t="shared" si="34"/>
        <v>1</v>
      </c>
      <c r="R46" s="9">
        <f t="shared" si="35"/>
        <v>14</v>
      </c>
      <c r="S46" s="9"/>
      <c r="T46" s="11">
        <f t="shared" si="36"/>
        <v>0.14285714285714285</v>
      </c>
      <c r="U46" s="11">
        <f t="shared" si="37"/>
        <v>0.14285714285714285</v>
      </c>
    </row>
    <row r="47" spans="1:256" x14ac:dyDescent="0.3">
      <c r="A47" s="9" t="str">
        <f t="shared" si="19"/>
        <v>Emilio Gonzalez</v>
      </c>
      <c r="B47" s="9">
        <f t="shared" si="19"/>
        <v>11</v>
      </c>
      <c r="C47" s="9">
        <f t="shared" si="20"/>
        <v>6</v>
      </c>
      <c r="D47" s="9">
        <f t="shared" si="21"/>
        <v>2</v>
      </c>
      <c r="E47" s="9">
        <f t="shared" si="22"/>
        <v>2</v>
      </c>
      <c r="F47" s="9">
        <f t="shared" si="23"/>
        <v>0</v>
      </c>
      <c r="G47" s="9">
        <f t="shared" si="24"/>
        <v>0</v>
      </c>
      <c r="H47" s="9">
        <f t="shared" si="25"/>
        <v>0</v>
      </c>
      <c r="I47" s="9">
        <f t="shared" si="26"/>
        <v>1</v>
      </c>
      <c r="J47" s="9">
        <f t="shared" si="27"/>
        <v>3</v>
      </c>
      <c r="K47" s="9">
        <f t="shared" si="28"/>
        <v>1</v>
      </c>
      <c r="L47" s="9">
        <f t="shared" si="29"/>
        <v>1</v>
      </c>
      <c r="M47" s="9">
        <f t="shared" si="30"/>
        <v>0</v>
      </c>
      <c r="N47" s="9">
        <f t="shared" si="31"/>
        <v>1</v>
      </c>
      <c r="O47" s="9">
        <f t="shared" si="32"/>
        <v>1</v>
      </c>
      <c r="P47" s="9">
        <f t="shared" si="33"/>
        <v>0</v>
      </c>
      <c r="Q47" s="9">
        <f t="shared" si="34"/>
        <v>2</v>
      </c>
      <c r="R47" s="9">
        <f t="shared" si="35"/>
        <v>9</v>
      </c>
      <c r="S47" s="9"/>
      <c r="T47" s="11">
        <f t="shared" si="36"/>
        <v>0.33333333333333331</v>
      </c>
      <c r="U47" s="11">
        <f t="shared" si="37"/>
        <v>0.33333333333333331</v>
      </c>
    </row>
    <row r="48" spans="1:256" x14ac:dyDescent="0.3">
      <c r="A48" s="9" t="str">
        <f t="shared" si="19"/>
        <v>Emilio Perez</v>
      </c>
      <c r="B48" s="9">
        <f t="shared" si="19"/>
        <v>12</v>
      </c>
      <c r="C48" s="9">
        <f t="shared" si="20"/>
        <v>5</v>
      </c>
      <c r="D48" s="9">
        <f t="shared" si="21"/>
        <v>2</v>
      </c>
      <c r="E48" s="9">
        <f t="shared" si="22"/>
        <v>2</v>
      </c>
      <c r="F48" s="9">
        <f t="shared" si="23"/>
        <v>1</v>
      </c>
      <c r="G48" s="9">
        <f t="shared" si="24"/>
        <v>0</v>
      </c>
      <c r="H48" s="9">
        <f t="shared" si="25"/>
        <v>0</v>
      </c>
      <c r="I48" s="9">
        <f t="shared" si="26"/>
        <v>0</v>
      </c>
      <c r="J48" s="9">
        <f t="shared" si="27"/>
        <v>0</v>
      </c>
      <c r="K48" s="9">
        <f t="shared" si="28"/>
        <v>1</v>
      </c>
      <c r="L48" s="9">
        <f t="shared" si="29"/>
        <v>0</v>
      </c>
      <c r="M48" s="9">
        <f t="shared" si="30"/>
        <v>1</v>
      </c>
      <c r="N48" s="9">
        <f t="shared" si="31"/>
        <v>1</v>
      </c>
      <c r="O48" s="9">
        <f t="shared" si="32"/>
        <v>1</v>
      </c>
      <c r="P48" s="9">
        <f t="shared" si="33"/>
        <v>0</v>
      </c>
      <c r="Q48" s="9">
        <f t="shared" si="34"/>
        <v>3</v>
      </c>
      <c r="R48" s="9">
        <f t="shared" si="35"/>
        <v>9</v>
      </c>
      <c r="S48" s="9"/>
      <c r="T48" s="11">
        <f t="shared" si="36"/>
        <v>0.4</v>
      </c>
      <c r="U48" s="11">
        <f t="shared" si="37"/>
        <v>0.6</v>
      </c>
    </row>
    <row r="49" spans="1:21" x14ac:dyDescent="0.3">
      <c r="A49" s="9" t="str">
        <f t="shared" si="19"/>
        <v>Emilio Sanchez</v>
      </c>
      <c r="B49" s="9">
        <f t="shared" si="19"/>
        <v>13</v>
      </c>
      <c r="C49" s="9">
        <f t="shared" si="20"/>
        <v>7</v>
      </c>
      <c r="D49" s="9">
        <f t="shared" si="21"/>
        <v>3</v>
      </c>
      <c r="E49" s="9">
        <f t="shared" si="22"/>
        <v>4</v>
      </c>
      <c r="F49" s="9">
        <f t="shared" si="23"/>
        <v>0</v>
      </c>
      <c r="G49" s="9">
        <f t="shared" si="24"/>
        <v>0</v>
      </c>
      <c r="H49" s="9">
        <f t="shared" si="25"/>
        <v>1</v>
      </c>
      <c r="I49" s="9">
        <f t="shared" si="26"/>
        <v>6</v>
      </c>
      <c r="J49" s="9">
        <f t="shared" si="27"/>
        <v>1</v>
      </c>
      <c r="K49" s="9">
        <f t="shared" si="28"/>
        <v>1</v>
      </c>
      <c r="L49" s="9">
        <f t="shared" si="29"/>
        <v>0</v>
      </c>
      <c r="M49" s="9">
        <f t="shared" si="30"/>
        <v>0</v>
      </c>
      <c r="N49" s="9">
        <f t="shared" si="31"/>
        <v>0</v>
      </c>
      <c r="O49" s="9">
        <f t="shared" si="32"/>
        <v>1</v>
      </c>
      <c r="P49" s="9">
        <f t="shared" si="33"/>
        <v>0</v>
      </c>
      <c r="Q49" s="9">
        <f t="shared" si="34"/>
        <v>7</v>
      </c>
      <c r="R49" s="9">
        <f t="shared" si="35"/>
        <v>9</v>
      </c>
      <c r="S49" s="9"/>
      <c r="T49" s="11">
        <f t="shared" si="36"/>
        <v>0.5714285714285714</v>
      </c>
      <c r="U49" s="11">
        <f t="shared" si="37"/>
        <v>1</v>
      </c>
    </row>
    <row r="50" spans="1:21" x14ac:dyDescent="0.3">
      <c r="A50" s="9" t="str">
        <f t="shared" si="19"/>
        <v>Emilio Ramirez</v>
      </c>
      <c r="B50" s="9">
        <f t="shared" si="19"/>
        <v>14</v>
      </c>
      <c r="C50" s="9">
        <f t="shared" si="20"/>
        <v>6</v>
      </c>
      <c r="D50" s="9">
        <f t="shared" si="21"/>
        <v>3</v>
      </c>
      <c r="E50" s="9">
        <f t="shared" si="22"/>
        <v>3</v>
      </c>
      <c r="F50" s="9">
        <f t="shared" si="23"/>
        <v>0</v>
      </c>
      <c r="G50" s="9">
        <f t="shared" si="24"/>
        <v>0</v>
      </c>
      <c r="H50" s="9">
        <f t="shared" si="25"/>
        <v>0</v>
      </c>
      <c r="I50" s="9">
        <f t="shared" si="26"/>
        <v>4</v>
      </c>
      <c r="J50" s="9">
        <f t="shared" si="27"/>
        <v>4</v>
      </c>
      <c r="K50" s="9">
        <f t="shared" si="28"/>
        <v>1</v>
      </c>
      <c r="L50" s="9">
        <f t="shared" si="29"/>
        <v>2</v>
      </c>
      <c r="M50" s="9">
        <f t="shared" si="30"/>
        <v>1</v>
      </c>
      <c r="N50" s="9">
        <f t="shared" si="31"/>
        <v>0</v>
      </c>
      <c r="O50" s="9">
        <f t="shared" si="32"/>
        <v>1</v>
      </c>
      <c r="P50" s="9">
        <f t="shared" si="33"/>
        <v>0</v>
      </c>
      <c r="Q50" s="9">
        <f t="shared" si="34"/>
        <v>3</v>
      </c>
      <c r="R50" s="9">
        <f t="shared" si="35"/>
        <v>9</v>
      </c>
      <c r="S50" s="9"/>
      <c r="T50" s="11">
        <f t="shared" si="36"/>
        <v>0.5</v>
      </c>
      <c r="U50" s="11">
        <f t="shared" si="37"/>
        <v>0.5</v>
      </c>
    </row>
    <row r="51" spans="1:21" x14ac:dyDescent="0.3">
      <c r="A51" s="9" t="str">
        <f t="shared" si="19"/>
        <v>Emilio Torres</v>
      </c>
      <c r="B51" s="9">
        <f t="shared" si="19"/>
        <v>15</v>
      </c>
      <c r="C51" s="9">
        <f t="shared" si="20"/>
        <v>5</v>
      </c>
      <c r="D51" s="9">
        <f t="shared" si="21"/>
        <v>2</v>
      </c>
      <c r="E51" s="9">
        <f t="shared" si="22"/>
        <v>0</v>
      </c>
      <c r="F51" s="9">
        <f t="shared" si="23"/>
        <v>0</v>
      </c>
      <c r="G51" s="9">
        <f t="shared" si="24"/>
        <v>0</v>
      </c>
      <c r="H51" s="9">
        <f t="shared" si="25"/>
        <v>0</v>
      </c>
      <c r="I51" s="9">
        <f t="shared" si="26"/>
        <v>2</v>
      </c>
      <c r="J51" s="9">
        <f t="shared" si="27"/>
        <v>1</v>
      </c>
      <c r="K51" s="9">
        <f t="shared" si="28"/>
        <v>4</v>
      </c>
      <c r="L51" s="9">
        <f t="shared" si="29"/>
        <v>1</v>
      </c>
      <c r="M51" s="9">
        <f t="shared" si="30"/>
        <v>1</v>
      </c>
      <c r="N51" s="9">
        <f t="shared" si="31"/>
        <v>2</v>
      </c>
      <c r="O51" s="9">
        <f t="shared" si="32"/>
        <v>1</v>
      </c>
      <c r="P51" s="9">
        <f t="shared" si="33"/>
        <v>0</v>
      </c>
      <c r="Q51" s="9">
        <f t="shared" si="34"/>
        <v>0</v>
      </c>
      <c r="R51" s="9">
        <f t="shared" si="35"/>
        <v>13</v>
      </c>
      <c r="S51" s="9"/>
      <c r="T51" s="11">
        <f t="shared" si="36"/>
        <v>0</v>
      </c>
      <c r="U51" s="11">
        <f t="shared" si="37"/>
        <v>0</v>
      </c>
    </row>
    <row r="52" spans="1:21" x14ac:dyDescent="0.3">
      <c r="A52" s="9" t="str">
        <f t="shared" si="19"/>
        <v>Emilio Flores</v>
      </c>
      <c r="B52" s="9">
        <f t="shared" si="19"/>
        <v>16</v>
      </c>
      <c r="C52" s="9">
        <f t="shared" si="20"/>
        <v>6</v>
      </c>
      <c r="D52" s="9">
        <f t="shared" si="21"/>
        <v>4</v>
      </c>
      <c r="E52" s="9">
        <f t="shared" si="22"/>
        <v>2</v>
      </c>
      <c r="F52" s="9">
        <f t="shared" si="23"/>
        <v>0</v>
      </c>
      <c r="G52" s="9">
        <f t="shared" si="24"/>
        <v>0</v>
      </c>
      <c r="H52" s="9">
        <f t="shared" si="25"/>
        <v>0</v>
      </c>
      <c r="I52" s="9">
        <f t="shared" si="26"/>
        <v>1</v>
      </c>
      <c r="J52" s="9">
        <f t="shared" si="27"/>
        <v>1</v>
      </c>
      <c r="K52" s="9">
        <f t="shared" si="28"/>
        <v>2</v>
      </c>
      <c r="L52" s="9">
        <f t="shared" si="29"/>
        <v>2</v>
      </c>
      <c r="M52" s="9">
        <f t="shared" si="30"/>
        <v>0</v>
      </c>
      <c r="N52" s="9">
        <f t="shared" si="31"/>
        <v>0</v>
      </c>
      <c r="O52" s="9">
        <f t="shared" si="32"/>
        <v>2</v>
      </c>
      <c r="P52" s="9">
        <f t="shared" si="33"/>
        <v>0</v>
      </c>
      <c r="Q52" s="9">
        <f t="shared" si="34"/>
        <v>2</v>
      </c>
      <c r="R52" s="9">
        <f t="shared" si="35"/>
        <v>10</v>
      </c>
      <c r="S52" s="9"/>
      <c r="T52" s="11">
        <f t="shared" si="36"/>
        <v>0.33333333333333331</v>
      </c>
      <c r="U52" s="11">
        <f t="shared" si="37"/>
        <v>0.33333333333333331</v>
      </c>
    </row>
    <row r="53" spans="1:21" x14ac:dyDescent="0.3">
      <c r="A53" s="9" t="str">
        <f t="shared" si="19"/>
        <v>Emilio Rivera</v>
      </c>
      <c r="B53" s="9">
        <f t="shared" si="19"/>
        <v>17</v>
      </c>
      <c r="C53" s="9">
        <f t="shared" si="20"/>
        <v>6</v>
      </c>
      <c r="D53" s="9">
        <f t="shared" si="21"/>
        <v>3</v>
      </c>
      <c r="E53" s="9">
        <f t="shared" si="22"/>
        <v>1</v>
      </c>
      <c r="F53" s="9">
        <f t="shared" si="23"/>
        <v>0</v>
      </c>
      <c r="G53" s="9">
        <f t="shared" si="24"/>
        <v>0</v>
      </c>
      <c r="H53" s="9">
        <f t="shared" si="25"/>
        <v>0</v>
      </c>
      <c r="I53" s="9">
        <f t="shared" si="26"/>
        <v>3</v>
      </c>
      <c r="J53" s="9">
        <f t="shared" si="27"/>
        <v>4</v>
      </c>
      <c r="K53" s="9">
        <f t="shared" si="28"/>
        <v>2</v>
      </c>
      <c r="L53" s="9">
        <f t="shared" si="29"/>
        <v>2</v>
      </c>
      <c r="M53" s="9">
        <f t="shared" si="30"/>
        <v>0</v>
      </c>
      <c r="N53" s="9">
        <f t="shared" si="31"/>
        <v>0</v>
      </c>
      <c r="O53" s="9">
        <f t="shared" si="32"/>
        <v>1</v>
      </c>
      <c r="P53" s="9">
        <f t="shared" si="33"/>
        <v>0</v>
      </c>
      <c r="Q53" s="9">
        <f t="shared" si="34"/>
        <v>1</v>
      </c>
      <c r="R53" s="9">
        <f t="shared" si="35"/>
        <v>9</v>
      </c>
      <c r="S53" s="9"/>
      <c r="T53" s="11">
        <f t="shared" si="36"/>
        <v>0.16666666666666666</v>
      </c>
      <c r="U53" s="11">
        <f t="shared" si="37"/>
        <v>0.16666666666666666</v>
      </c>
    </row>
    <row r="54" spans="1:21" x14ac:dyDescent="0.3">
      <c r="A54" s="9" t="str">
        <f t="shared" si="19"/>
        <v>Emilio Gomez</v>
      </c>
      <c r="B54" s="9">
        <f t="shared" si="19"/>
        <v>18</v>
      </c>
      <c r="C54" s="9">
        <f t="shared" si="20"/>
        <v>9</v>
      </c>
      <c r="D54" s="9">
        <f t="shared" si="21"/>
        <v>9</v>
      </c>
      <c r="E54" s="9">
        <f t="shared" si="22"/>
        <v>8</v>
      </c>
      <c r="F54" s="9">
        <f t="shared" si="23"/>
        <v>2</v>
      </c>
      <c r="G54" s="9">
        <f t="shared" si="24"/>
        <v>0</v>
      </c>
      <c r="H54" s="9">
        <f t="shared" si="25"/>
        <v>0</v>
      </c>
      <c r="I54" s="9">
        <f t="shared" si="26"/>
        <v>3</v>
      </c>
      <c r="J54" s="9">
        <f t="shared" si="27"/>
        <v>4</v>
      </c>
      <c r="K54" s="9">
        <f t="shared" si="28"/>
        <v>2</v>
      </c>
      <c r="L54" s="9">
        <f t="shared" si="29"/>
        <v>2</v>
      </c>
      <c r="M54" s="9">
        <f t="shared" si="30"/>
        <v>1</v>
      </c>
      <c r="N54" s="9">
        <f t="shared" si="31"/>
        <v>2</v>
      </c>
      <c r="O54" s="9">
        <f t="shared" si="32"/>
        <v>2</v>
      </c>
      <c r="P54" s="9">
        <f t="shared" si="33"/>
        <v>0</v>
      </c>
      <c r="Q54" s="9">
        <f t="shared" si="34"/>
        <v>10</v>
      </c>
      <c r="R54" s="9">
        <f t="shared" si="35"/>
        <v>16</v>
      </c>
      <c r="S54" s="9"/>
      <c r="T54" s="11">
        <f t="shared" si="36"/>
        <v>0.88888888888888884</v>
      </c>
      <c r="U54" s="11">
        <f t="shared" si="37"/>
        <v>1.1111111111111112</v>
      </c>
    </row>
    <row r="55" spans="1:21" x14ac:dyDescent="0.3">
      <c r="A55" s="9" t="str">
        <f t="shared" si="19"/>
        <v>Emilio Diaz</v>
      </c>
      <c r="B55" s="9">
        <f t="shared" si="19"/>
        <v>19</v>
      </c>
      <c r="C55" s="9">
        <f t="shared" si="20"/>
        <v>7</v>
      </c>
      <c r="D55" s="9">
        <f t="shared" si="21"/>
        <v>2</v>
      </c>
      <c r="E55" s="9">
        <f t="shared" si="22"/>
        <v>1</v>
      </c>
      <c r="F55" s="9">
        <f t="shared" si="23"/>
        <v>1</v>
      </c>
      <c r="G55" s="9">
        <f t="shared" si="24"/>
        <v>0</v>
      </c>
      <c r="H55" s="9">
        <f t="shared" si="25"/>
        <v>0</v>
      </c>
      <c r="I55" s="9">
        <f t="shared" si="26"/>
        <v>2</v>
      </c>
      <c r="J55" s="9">
        <f t="shared" si="27"/>
        <v>1</v>
      </c>
      <c r="K55" s="9">
        <f t="shared" si="28"/>
        <v>1</v>
      </c>
      <c r="L55" s="9">
        <f t="shared" si="29"/>
        <v>1</v>
      </c>
      <c r="M55" s="9">
        <f t="shared" si="30"/>
        <v>1</v>
      </c>
      <c r="N55" s="9">
        <f t="shared" si="31"/>
        <v>2</v>
      </c>
      <c r="O55" s="9">
        <f t="shared" si="32"/>
        <v>0</v>
      </c>
      <c r="P55" s="9">
        <f t="shared" si="33"/>
        <v>0</v>
      </c>
      <c r="Q55" s="9">
        <f t="shared" si="34"/>
        <v>2</v>
      </c>
      <c r="R55" s="9">
        <f t="shared" si="35"/>
        <v>11</v>
      </c>
      <c r="S55" s="9"/>
      <c r="T55" s="11">
        <f t="shared" si="36"/>
        <v>0.14285714285714285</v>
      </c>
      <c r="U55" s="11">
        <f t="shared" si="37"/>
        <v>0.2857142857142857</v>
      </c>
    </row>
    <row r="56" spans="1:21" x14ac:dyDescent="0.3">
      <c r="A56" s="9" t="str">
        <f t="shared" si="19"/>
        <v>Emilio Reyes</v>
      </c>
      <c r="B56" s="9">
        <f t="shared" si="19"/>
        <v>20</v>
      </c>
      <c r="C56" s="9">
        <f t="shared" si="20"/>
        <v>7</v>
      </c>
      <c r="D56" s="9">
        <f t="shared" si="21"/>
        <v>4</v>
      </c>
      <c r="E56" s="9">
        <f t="shared" si="22"/>
        <v>3</v>
      </c>
      <c r="F56" s="9">
        <f t="shared" si="23"/>
        <v>1</v>
      </c>
      <c r="G56" s="9">
        <f t="shared" si="24"/>
        <v>0</v>
      </c>
      <c r="H56" s="9">
        <f t="shared" si="25"/>
        <v>0</v>
      </c>
      <c r="I56" s="9">
        <f t="shared" si="26"/>
        <v>2</v>
      </c>
      <c r="J56" s="9">
        <f t="shared" si="27"/>
        <v>3</v>
      </c>
      <c r="K56" s="9">
        <f t="shared" si="28"/>
        <v>3</v>
      </c>
      <c r="L56" s="9">
        <f t="shared" si="29"/>
        <v>1</v>
      </c>
      <c r="M56" s="9">
        <f t="shared" si="30"/>
        <v>1</v>
      </c>
      <c r="N56" s="9">
        <f t="shared" si="31"/>
        <v>0</v>
      </c>
      <c r="O56" s="9">
        <f t="shared" si="32"/>
        <v>0</v>
      </c>
      <c r="P56" s="9">
        <f t="shared" si="33"/>
        <v>0</v>
      </c>
      <c r="Q56" s="9">
        <f t="shared" si="34"/>
        <v>4</v>
      </c>
      <c r="R56" s="9">
        <f t="shared" si="35"/>
        <v>11</v>
      </c>
      <c r="S56" s="9"/>
      <c r="T56" s="11">
        <f t="shared" si="36"/>
        <v>0.42857142857142855</v>
      </c>
      <c r="U56" s="11">
        <f t="shared" si="37"/>
        <v>0.5714285714285714</v>
      </c>
    </row>
    <row r="57" spans="1:21" x14ac:dyDescent="0.3">
      <c r="A57" s="9" t="str">
        <f t="shared" si="19"/>
        <v>Emilio Morales</v>
      </c>
      <c r="B57" s="9">
        <f t="shared" si="19"/>
        <v>21</v>
      </c>
      <c r="C57" s="9">
        <f t="shared" si="20"/>
        <v>9</v>
      </c>
      <c r="D57" s="9">
        <f t="shared" si="21"/>
        <v>5</v>
      </c>
      <c r="E57" s="9">
        <f t="shared" si="22"/>
        <v>4</v>
      </c>
      <c r="F57" s="9">
        <f t="shared" si="23"/>
        <v>0</v>
      </c>
      <c r="G57" s="9">
        <f t="shared" si="24"/>
        <v>0</v>
      </c>
      <c r="H57" s="9">
        <f t="shared" si="25"/>
        <v>0</v>
      </c>
      <c r="I57" s="9">
        <f t="shared" si="26"/>
        <v>5</v>
      </c>
      <c r="J57" s="9">
        <f t="shared" si="27"/>
        <v>4</v>
      </c>
      <c r="K57" s="9">
        <f t="shared" si="28"/>
        <v>3</v>
      </c>
      <c r="L57" s="9">
        <f t="shared" si="29"/>
        <v>2</v>
      </c>
      <c r="M57" s="9">
        <f t="shared" si="30"/>
        <v>2</v>
      </c>
      <c r="N57" s="9">
        <f t="shared" si="31"/>
        <v>1</v>
      </c>
      <c r="O57" s="9">
        <f t="shared" si="32"/>
        <v>0</v>
      </c>
      <c r="P57" s="9">
        <f t="shared" si="33"/>
        <v>0</v>
      </c>
      <c r="Q57" s="9">
        <f t="shared" si="34"/>
        <v>4</v>
      </c>
      <c r="R57" s="9">
        <f t="shared" si="35"/>
        <v>15</v>
      </c>
      <c r="S57" s="9"/>
      <c r="T57" s="11">
        <f t="shared" si="36"/>
        <v>0.44444444444444442</v>
      </c>
      <c r="U57" s="11">
        <f t="shared" si="37"/>
        <v>0.44444444444444442</v>
      </c>
    </row>
    <row r="58" spans="1:21" x14ac:dyDescent="0.3">
      <c r="A58" s="9" t="str">
        <f t="shared" si="19"/>
        <v>Emilio Cruz</v>
      </c>
      <c r="B58" s="9">
        <f t="shared" si="19"/>
        <v>22</v>
      </c>
      <c r="C58" s="9">
        <f t="shared" si="20"/>
        <v>6</v>
      </c>
      <c r="D58" s="9">
        <f t="shared" si="21"/>
        <v>3</v>
      </c>
      <c r="E58" s="9">
        <f t="shared" si="22"/>
        <v>3</v>
      </c>
      <c r="F58" s="9">
        <f t="shared" si="23"/>
        <v>0</v>
      </c>
      <c r="G58" s="9">
        <f t="shared" si="24"/>
        <v>0</v>
      </c>
      <c r="H58" s="9">
        <f t="shared" si="25"/>
        <v>0</v>
      </c>
      <c r="I58" s="9">
        <f t="shared" si="26"/>
        <v>2</v>
      </c>
      <c r="J58" s="9">
        <f t="shared" si="27"/>
        <v>2</v>
      </c>
      <c r="K58" s="9">
        <f t="shared" si="28"/>
        <v>3</v>
      </c>
      <c r="L58" s="9">
        <f t="shared" si="29"/>
        <v>1</v>
      </c>
      <c r="M58" s="9">
        <f t="shared" si="30"/>
        <v>1</v>
      </c>
      <c r="N58" s="9">
        <f t="shared" si="31"/>
        <v>1</v>
      </c>
      <c r="O58" s="9">
        <f t="shared" si="32"/>
        <v>1</v>
      </c>
      <c r="P58" s="9">
        <f t="shared" si="33"/>
        <v>0</v>
      </c>
      <c r="Q58" s="9">
        <f t="shared" si="34"/>
        <v>3</v>
      </c>
      <c r="R58" s="9">
        <f t="shared" si="35"/>
        <v>12</v>
      </c>
      <c r="S58" s="9"/>
      <c r="T58" s="11">
        <f t="shared" si="36"/>
        <v>0.5</v>
      </c>
      <c r="U58" s="11">
        <f t="shared" si="37"/>
        <v>0.5</v>
      </c>
    </row>
    <row r="59" spans="1:21" x14ac:dyDescent="0.3">
      <c r="A59" s="9" t="str">
        <f t="shared" si="19"/>
        <v>Emilio Ortiz</v>
      </c>
      <c r="B59" s="9">
        <f t="shared" si="19"/>
        <v>23</v>
      </c>
      <c r="C59" s="9">
        <f t="shared" si="20"/>
        <v>9</v>
      </c>
      <c r="D59" s="9">
        <f t="shared" si="21"/>
        <v>4</v>
      </c>
      <c r="E59" s="9">
        <f t="shared" si="22"/>
        <v>3</v>
      </c>
      <c r="F59" s="9">
        <f t="shared" si="23"/>
        <v>0</v>
      </c>
      <c r="G59" s="9">
        <f t="shared" si="24"/>
        <v>0</v>
      </c>
      <c r="H59" s="9">
        <f t="shared" si="25"/>
        <v>1</v>
      </c>
      <c r="I59" s="9">
        <f t="shared" si="26"/>
        <v>2</v>
      </c>
      <c r="J59" s="9">
        <f t="shared" si="27"/>
        <v>2</v>
      </c>
      <c r="K59" s="9">
        <f t="shared" si="28"/>
        <v>2</v>
      </c>
      <c r="L59" s="9">
        <f t="shared" si="29"/>
        <v>1</v>
      </c>
      <c r="M59" s="9">
        <f t="shared" si="30"/>
        <v>0</v>
      </c>
      <c r="N59" s="9">
        <f t="shared" si="31"/>
        <v>0</v>
      </c>
      <c r="O59" s="9">
        <f t="shared" si="32"/>
        <v>0</v>
      </c>
      <c r="P59" s="9">
        <f t="shared" si="33"/>
        <v>0</v>
      </c>
      <c r="Q59" s="9">
        <f t="shared" si="34"/>
        <v>6</v>
      </c>
      <c r="R59" s="9">
        <f t="shared" si="35"/>
        <v>11</v>
      </c>
      <c r="S59" s="9"/>
      <c r="T59" s="11">
        <f t="shared" si="36"/>
        <v>0.33333333333333331</v>
      </c>
      <c r="U59" s="11">
        <f t="shared" si="37"/>
        <v>0.66666666666666663</v>
      </c>
    </row>
    <row r="60" spans="1:21" x14ac:dyDescent="0.3">
      <c r="A60" s="9" t="str">
        <f t="shared" si="19"/>
        <v>Emilio Gutierrez</v>
      </c>
      <c r="B60" s="9">
        <f t="shared" si="19"/>
        <v>24</v>
      </c>
      <c r="C60" s="9">
        <f t="shared" si="20"/>
        <v>6</v>
      </c>
      <c r="D60" s="9">
        <f t="shared" si="21"/>
        <v>4</v>
      </c>
      <c r="E60" s="9">
        <f t="shared" si="22"/>
        <v>4</v>
      </c>
      <c r="F60" s="9">
        <f t="shared" si="23"/>
        <v>1</v>
      </c>
      <c r="G60" s="9">
        <f t="shared" si="24"/>
        <v>0</v>
      </c>
      <c r="H60" s="9">
        <f t="shared" si="25"/>
        <v>0</v>
      </c>
      <c r="I60" s="9">
        <f t="shared" si="26"/>
        <v>5</v>
      </c>
      <c r="J60" s="9">
        <f t="shared" si="27"/>
        <v>1</v>
      </c>
      <c r="K60" s="9">
        <f t="shared" si="28"/>
        <v>1</v>
      </c>
      <c r="L60" s="9">
        <f t="shared" si="29"/>
        <v>0</v>
      </c>
      <c r="M60" s="9">
        <f t="shared" si="30"/>
        <v>2</v>
      </c>
      <c r="N60" s="9">
        <f t="shared" si="31"/>
        <v>1</v>
      </c>
      <c r="O60" s="9">
        <f t="shared" si="32"/>
        <v>0</v>
      </c>
      <c r="P60" s="9">
        <f t="shared" si="33"/>
        <v>0</v>
      </c>
      <c r="Q60" s="9">
        <f t="shared" si="34"/>
        <v>5</v>
      </c>
      <c r="R60" s="9">
        <f t="shared" si="35"/>
        <v>10</v>
      </c>
      <c r="S60" s="9"/>
      <c r="T60" s="11">
        <f t="shared" si="36"/>
        <v>0.66666666666666663</v>
      </c>
      <c r="U60" s="11">
        <f t="shared" si="37"/>
        <v>0.83333333333333337</v>
      </c>
    </row>
    <row r="61" spans="1:21" x14ac:dyDescent="0.3">
      <c r="A61" s="9" t="str">
        <f t="shared" si="19"/>
        <v>Emilio Castillo</v>
      </c>
      <c r="B61" s="9">
        <f t="shared" si="19"/>
        <v>25</v>
      </c>
      <c r="C61" s="9">
        <f t="shared" si="20"/>
        <v>5</v>
      </c>
      <c r="D61" s="9">
        <f t="shared" si="21"/>
        <v>4</v>
      </c>
      <c r="E61" s="9">
        <f t="shared" si="22"/>
        <v>1</v>
      </c>
      <c r="F61" s="9">
        <f t="shared" si="23"/>
        <v>0</v>
      </c>
      <c r="G61" s="9">
        <f t="shared" si="24"/>
        <v>0</v>
      </c>
      <c r="H61" s="9">
        <f t="shared" si="25"/>
        <v>0</v>
      </c>
      <c r="I61" s="9">
        <f t="shared" si="26"/>
        <v>1</v>
      </c>
      <c r="J61" s="9">
        <f t="shared" si="27"/>
        <v>1</v>
      </c>
      <c r="K61" s="9">
        <f t="shared" si="28"/>
        <v>4</v>
      </c>
      <c r="L61" s="9">
        <f t="shared" si="29"/>
        <v>0</v>
      </c>
      <c r="M61" s="9">
        <f t="shared" si="30"/>
        <v>1</v>
      </c>
      <c r="N61" s="9">
        <f t="shared" si="31"/>
        <v>0</v>
      </c>
      <c r="O61" s="9">
        <f t="shared" si="32"/>
        <v>0</v>
      </c>
      <c r="P61" s="9">
        <f t="shared" si="33"/>
        <v>0</v>
      </c>
      <c r="Q61" s="9">
        <f t="shared" si="34"/>
        <v>1</v>
      </c>
      <c r="R61" s="9">
        <f t="shared" si="35"/>
        <v>10</v>
      </c>
      <c r="S61" s="9"/>
      <c r="T61" s="11">
        <f t="shared" si="36"/>
        <v>0.2</v>
      </c>
      <c r="U61" s="11">
        <f t="shared" si="37"/>
        <v>0.2</v>
      </c>
    </row>
    <row r="62" spans="1:21" x14ac:dyDescent="0.3">
      <c r="A62" s="10" t="s">
        <v>48</v>
      </c>
      <c r="B62" s="10"/>
      <c r="C62" s="10">
        <f t="shared" ref="C62:R62" si="38">SUM(C37:C61)</f>
        <v>172</v>
      </c>
      <c r="D62" s="10">
        <f t="shared" si="38"/>
        <v>83</v>
      </c>
      <c r="E62" s="10">
        <f t="shared" si="38"/>
        <v>76</v>
      </c>
      <c r="F62" s="10">
        <f t="shared" si="38"/>
        <v>9</v>
      </c>
      <c r="G62" s="10">
        <f t="shared" si="38"/>
        <v>0</v>
      </c>
      <c r="H62" s="10">
        <f t="shared" si="38"/>
        <v>4</v>
      </c>
      <c r="I62" s="10">
        <f t="shared" si="38"/>
        <v>79</v>
      </c>
      <c r="J62" s="10">
        <f t="shared" si="38"/>
        <v>55</v>
      </c>
      <c r="K62" s="10">
        <f t="shared" si="38"/>
        <v>55</v>
      </c>
      <c r="L62" s="10">
        <f t="shared" si="38"/>
        <v>26</v>
      </c>
      <c r="M62" s="10">
        <f t="shared" si="38"/>
        <v>22</v>
      </c>
      <c r="N62" s="10">
        <f t="shared" si="38"/>
        <v>23</v>
      </c>
      <c r="O62" s="10">
        <f t="shared" si="38"/>
        <v>16</v>
      </c>
      <c r="P62" s="10">
        <f t="shared" si="38"/>
        <v>0</v>
      </c>
      <c r="Q62" s="10">
        <f t="shared" si="38"/>
        <v>97</v>
      </c>
      <c r="R62" s="10">
        <f t="shared" si="38"/>
        <v>288</v>
      </c>
      <c r="S62" s="10"/>
      <c r="T62" s="12">
        <f t="shared" si="36"/>
        <v>0.44186046511627908</v>
      </c>
      <c r="U62" s="12">
        <f t="shared" si="37"/>
        <v>0.56395348837209303</v>
      </c>
    </row>
    <row r="64" spans="1:21" x14ac:dyDescent="0.3">
      <c r="A64" s="7" t="s">
        <v>52</v>
      </c>
    </row>
    <row r="65" spans="1:103" ht="15" thickBot="1" x14ac:dyDescent="0.35">
      <c r="A65" s="8" t="s">
        <v>5</v>
      </c>
      <c r="B65" s="8" t="s">
        <v>6</v>
      </c>
      <c r="C65" s="8" t="s">
        <v>53</v>
      </c>
      <c r="D65" s="8" t="s">
        <v>587</v>
      </c>
      <c r="E65" s="8" t="s">
        <v>54</v>
      </c>
      <c r="F65" s="8" t="s">
        <v>55</v>
      </c>
      <c r="G65" s="8" t="s">
        <v>14</v>
      </c>
      <c r="H65" s="8" t="s">
        <v>9</v>
      </c>
      <c r="I65" s="8" t="s">
        <v>53</v>
      </c>
      <c r="J65" s="8" t="s">
        <v>587</v>
      </c>
      <c r="K65" s="8" t="s">
        <v>54</v>
      </c>
      <c r="L65" s="8" t="s">
        <v>55</v>
      </c>
      <c r="M65" s="8" t="s">
        <v>14</v>
      </c>
      <c r="N65" s="8" t="s">
        <v>9</v>
      </c>
      <c r="O65" s="8" t="s">
        <v>53</v>
      </c>
      <c r="P65" s="8" t="s">
        <v>587</v>
      </c>
      <c r="Q65" s="8" t="s">
        <v>54</v>
      </c>
      <c r="R65" s="8" t="s">
        <v>55</v>
      </c>
      <c r="S65" s="8" t="s">
        <v>14</v>
      </c>
      <c r="T65" s="8" t="s">
        <v>9</v>
      </c>
      <c r="U65" s="8" t="s">
        <v>53</v>
      </c>
      <c r="V65" s="8" t="s">
        <v>587</v>
      </c>
      <c r="W65" s="8" t="s">
        <v>54</v>
      </c>
      <c r="X65" s="8" t="s">
        <v>55</v>
      </c>
      <c r="Y65" s="8" t="s">
        <v>14</v>
      </c>
      <c r="Z65" s="8" t="s">
        <v>9</v>
      </c>
      <c r="AA65" s="8" t="s">
        <v>53</v>
      </c>
      <c r="AB65" s="8" t="s">
        <v>587</v>
      </c>
      <c r="AC65" s="8" t="s">
        <v>54</v>
      </c>
      <c r="AD65" s="8" t="s">
        <v>55</v>
      </c>
      <c r="AE65" s="8" t="s">
        <v>14</v>
      </c>
      <c r="AF65" s="8" t="s">
        <v>9</v>
      </c>
      <c r="AG65" s="8" t="s">
        <v>53</v>
      </c>
      <c r="AH65" s="8" t="s">
        <v>587</v>
      </c>
      <c r="AI65" s="8" t="s">
        <v>54</v>
      </c>
      <c r="AJ65" s="8" t="s">
        <v>55</v>
      </c>
      <c r="AK65" s="8" t="s">
        <v>14</v>
      </c>
      <c r="AL65" s="8" t="s">
        <v>9</v>
      </c>
      <c r="AM65" s="8" t="s">
        <v>53</v>
      </c>
      <c r="AN65" s="8" t="s">
        <v>587</v>
      </c>
      <c r="AO65" s="8" t="s">
        <v>54</v>
      </c>
      <c r="AP65" s="8" t="s">
        <v>55</v>
      </c>
      <c r="AQ65" s="8" t="s">
        <v>14</v>
      </c>
      <c r="AR65" s="8" t="s">
        <v>9</v>
      </c>
      <c r="AS65" s="8" t="s">
        <v>53</v>
      </c>
      <c r="AT65" s="8" t="s">
        <v>587</v>
      </c>
      <c r="AU65" s="8" t="s">
        <v>54</v>
      </c>
      <c r="AV65" s="8" t="s">
        <v>55</v>
      </c>
      <c r="AW65" s="8" t="s">
        <v>14</v>
      </c>
      <c r="AX65" s="8" t="s">
        <v>9</v>
      </c>
      <c r="AY65" s="8" t="s">
        <v>53</v>
      </c>
      <c r="AZ65" s="8" t="s">
        <v>587</v>
      </c>
      <c r="BA65" s="8" t="s">
        <v>54</v>
      </c>
      <c r="BB65" s="8" t="s">
        <v>55</v>
      </c>
      <c r="BC65" s="8" t="s">
        <v>14</v>
      </c>
      <c r="BD65" s="8" t="s">
        <v>9</v>
      </c>
      <c r="BE65" s="8" t="s">
        <v>53</v>
      </c>
      <c r="BF65" s="8" t="s">
        <v>587</v>
      </c>
      <c r="BG65" s="8" t="s">
        <v>54</v>
      </c>
      <c r="BH65" s="8" t="s">
        <v>55</v>
      </c>
      <c r="BI65" s="8" t="s">
        <v>14</v>
      </c>
      <c r="BJ65" s="8" t="s">
        <v>9</v>
      </c>
      <c r="BK65" s="8" t="s">
        <v>53</v>
      </c>
      <c r="BL65" s="8" t="s">
        <v>587</v>
      </c>
      <c r="BM65" s="8" t="s">
        <v>54</v>
      </c>
      <c r="BN65" s="8" t="s">
        <v>55</v>
      </c>
      <c r="BO65" s="8" t="s">
        <v>14</v>
      </c>
      <c r="BP65" s="8" t="s">
        <v>9</v>
      </c>
      <c r="BQ65" s="8" t="s">
        <v>53</v>
      </c>
      <c r="BR65" s="8" t="s">
        <v>587</v>
      </c>
      <c r="BS65" s="8" t="s">
        <v>54</v>
      </c>
      <c r="BT65" s="8" t="s">
        <v>55</v>
      </c>
      <c r="BU65" s="8" t="s">
        <v>14</v>
      </c>
      <c r="BV65" s="8" t="s">
        <v>9</v>
      </c>
      <c r="BW65" s="8" t="s">
        <v>53</v>
      </c>
      <c r="BX65" s="8" t="s">
        <v>587</v>
      </c>
      <c r="BY65" s="8" t="s">
        <v>54</v>
      </c>
      <c r="BZ65" s="8" t="s">
        <v>55</v>
      </c>
      <c r="CA65" s="8" t="s">
        <v>14</v>
      </c>
      <c r="CB65" s="8" t="s">
        <v>9</v>
      </c>
      <c r="CC65" s="8" t="s">
        <v>53</v>
      </c>
      <c r="CD65" s="8" t="s">
        <v>587</v>
      </c>
      <c r="CE65" s="8" t="s">
        <v>54</v>
      </c>
      <c r="CF65" s="8" t="s">
        <v>55</v>
      </c>
      <c r="CG65" s="8" t="s">
        <v>14</v>
      </c>
      <c r="CH65" s="8" t="s">
        <v>9</v>
      </c>
      <c r="CI65" s="8" t="s">
        <v>53</v>
      </c>
      <c r="CJ65" s="8" t="s">
        <v>587</v>
      </c>
      <c r="CK65" s="8" t="s">
        <v>54</v>
      </c>
      <c r="CL65" s="8" t="s">
        <v>55</v>
      </c>
      <c r="CM65" s="8" t="s">
        <v>14</v>
      </c>
      <c r="CN65" s="8" t="s">
        <v>9</v>
      </c>
      <c r="CO65" s="8"/>
      <c r="CP65" s="8" t="s">
        <v>56</v>
      </c>
      <c r="CQ65" s="8" t="s">
        <v>57</v>
      </c>
      <c r="CR65" s="8" t="s">
        <v>58</v>
      </c>
      <c r="CS65" s="8" t="s">
        <v>59</v>
      </c>
      <c r="CT65" s="8" t="s">
        <v>54</v>
      </c>
      <c r="CU65" s="8" t="s">
        <v>55</v>
      </c>
      <c r="CV65" s="8" t="s">
        <v>14</v>
      </c>
      <c r="CW65" s="8" t="s">
        <v>9</v>
      </c>
      <c r="CX65" s="13" t="s">
        <v>60</v>
      </c>
      <c r="CY65" s="13" t="s">
        <v>588</v>
      </c>
    </row>
    <row r="66" spans="1:103" x14ac:dyDescent="0.3">
      <c r="A66" s="9" t="str">
        <f t="shared" ref="A66:B90" si="39">IF(A8="","",A8)</f>
        <v>Rodrigo Morales</v>
      </c>
      <c r="B66" s="9">
        <f t="shared" si="39"/>
        <v>1</v>
      </c>
      <c r="C66" s="19">
        <v>0</v>
      </c>
      <c r="D66" s="19"/>
      <c r="E66" s="19"/>
      <c r="F66" s="19"/>
      <c r="G66" s="19"/>
      <c r="H66" s="19"/>
      <c r="I66" s="19">
        <v>0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9"/>
      <c r="CP66" s="9">
        <f t="shared" ref="CP66:CP90" si="40">C66+I66+O66+U66+AA66+AG66+AM66+AS66+AY66+BE66+BK66+BQ66+BW66+CC66+CI66</f>
        <v>0</v>
      </c>
      <c r="CQ66" s="9">
        <f t="shared" ref="CQ66:CQ90" si="41"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>0</v>
      </c>
      <c r="CR66" s="9">
        <f t="shared" ref="CR66:CR90" si="42"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>0</v>
      </c>
      <c r="CS66" s="9">
        <f t="shared" ref="CS66:CS90" si="43"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>0</v>
      </c>
      <c r="CT66" s="9">
        <f t="shared" ref="CT66:CT90" si="44">INT(CS66/3)+MOD(CS66,3)/10</f>
        <v>0</v>
      </c>
      <c r="CU66" s="9">
        <f t="shared" ref="CU66:CU90" si="45">F66+L66+R66+X66+AD66+AJ66+AP66+AV66+BB66+BH66+BN66+BT66+BZ66+CF66+CL66</f>
        <v>0</v>
      </c>
      <c r="CV66" s="9">
        <f t="shared" ref="CV66:CV90" si="46">G66+M66+S66+Y66+AE66+AK66+AQ66+AW66+BC66+BI66+BO66+BU66+CA66+CG66+CM66</f>
        <v>0</v>
      </c>
      <c r="CW66" s="9">
        <f t="shared" ref="CW66:CW90" si="47">H66+N66+T66+Z66+AF66+AL66+AR66+AX66+BD66+BJ66+BP66+BV66+CB66+CH66+CN66</f>
        <v>0</v>
      </c>
      <c r="CX66" s="14">
        <f t="shared" ref="CX66:CX90" si="48">IFERROR(CU66*27/CS66,0)</f>
        <v>0</v>
      </c>
      <c r="CY66" s="9">
        <f>COUNTIF(D66,"S")+COUNTIF(J66,"S")+COUNTIF(P66,"S")+COUNTIF(V66,"S")+COUNTIF(AB66,"S")+COUNTIF(AH66,"S")+COUNTIF(AN66,"S")+COUNTIF(AT66,"S")+COUNTIF(AZ66,"S")+COUNTIF(BF66,"S")+COUNTIF(BL66,"S")+COUNTIF(BR66,"S")+COUNTIF(BX66,"S")+COUNTIF(CD66,"S")+COUNTIF(CJ66,"S")</f>
        <v>0</v>
      </c>
    </row>
    <row r="67" spans="1:103" x14ac:dyDescent="0.3">
      <c r="A67" s="9" t="str">
        <f t="shared" si="39"/>
        <v>Rodrigo Cruz</v>
      </c>
      <c r="B67" s="9">
        <f t="shared" si="39"/>
        <v>2</v>
      </c>
      <c r="C67" s="19">
        <v>1</v>
      </c>
      <c r="D67" s="19" t="s">
        <v>62</v>
      </c>
      <c r="E67" s="19">
        <v>2</v>
      </c>
      <c r="F67" s="19">
        <v>3</v>
      </c>
      <c r="G67" s="19">
        <v>6</v>
      </c>
      <c r="H67" s="19">
        <v>0</v>
      </c>
      <c r="I67" s="19">
        <v>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9"/>
      <c r="CP67" s="9">
        <f t="shared" si="40"/>
        <v>1</v>
      </c>
      <c r="CQ67" s="9">
        <f t="shared" si="41"/>
        <v>1</v>
      </c>
      <c r="CR67" s="9">
        <f t="shared" si="42"/>
        <v>0</v>
      </c>
      <c r="CS67" s="9">
        <f t="shared" si="43"/>
        <v>6</v>
      </c>
      <c r="CT67" s="9">
        <f t="shared" si="44"/>
        <v>2</v>
      </c>
      <c r="CU67" s="9">
        <f t="shared" si="45"/>
        <v>3</v>
      </c>
      <c r="CV67" s="9">
        <f t="shared" si="46"/>
        <v>6</v>
      </c>
      <c r="CW67" s="9">
        <f t="shared" si="47"/>
        <v>0</v>
      </c>
      <c r="CX67" s="14">
        <f t="shared" si="48"/>
        <v>13.5</v>
      </c>
      <c r="CY67" s="9">
        <f>COUNTIF(D67,"S")+COUNTIF(J67,"S")+COUNTIF(P67,"S")+COUNTIF(V67,"S")+COUNTIF(AB67,"S")+COUNTIF(AH67,"S")+COUNTIF(AN67,"S")+COUNTIF(AT67,"S")+COUNTIF(AZ67,"S")+COUNTIF(BF67,"S")+COUNTIF(BL67,"S")+COUNTIF(BR67,"S")+COUNTIF(BX67,"S")+COUNTIF(CD67,"S")+COUNTIF(CJ67,"S")</f>
        <v>0</v>
      </c>
    </row>
    <row r="68" spans="1:103" x14ac:dyDescent="0.3">
      <c r="A68" s="9" t="str">
        <f t="shared" si="39"/>
        <v>Rodrigo Ortiz</v>
      </c>
      <c r="B68" s="9">
        <f t="shared" si="39"/>
        <v>3</v>
      </c>
      <c r="C68" s="19">
        <v>0</v>
      </c>
      <c r="D68" s="19"/>
      <c r="E68" s="19"/>
      <c r="F68" s="19"/>
      <c r="G68" s="19"/>
      <c r="H68" s="19"/>
      <c r="I68" s="19">
        <v>0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9"/>
      <c r="CP68" s="9">
        <f t="shared" si="40"/>
        <v>0</v>
      </c>
      <c r="CQ68" s="9">
        <f t="shared" si="41"/>
        <v>0</v>
      </c>
      <c r="CR68" s="9">
        <f t="shared" si="42"/>
        <v>0</v>
      </c>
      <c r="CS68" s="9">
        <f t="shared" si="43"/>
        <v>0</v>
      </c>
      <c r="CT68" s="9">
        <f t="shared" si="44"/>
        <v>0</v>
      </c>
      <c r="CU68" s="9">
        <f t="shared" si="45"/>
        <v>0</v>
      </c>
      <c r="CV68" s="9">
        <f t="shared" si="46"/>
        <v>0</v>
      </c>
      <c r="CW68" s="9">
        <f t="shared" si="47"/>
        <v>0</v>
      </c>
      <c r="CX68" s="14">
        <f t="shared" si="48"/>
        <v>0</v>
      </c>
      <c r="CY68" s="9">
        <f>COUNTIF(D68,"S")+COUNTIF(J68,"S")+COUNTIF(P68,"S")+COUNTIF(V68,"S")+COUNTIF(AB68,"S")+COUNTIF(AH68,"S")+COUNTIF(AN68,"S")+COUNTIF(AT68,"S")+COUNTIF(AZ68,"S")+COUNTIF(BF68,"S")+COUNTIF(BL68,"S")+COUNTIF(BR68,"S")+COUNTIF(BX68,"S")+COUNTIF(CD68,"S")+COUNTIF(CJ68,"S")</f>
        <v>0</v>
      </c>
    </row>
    <row r="69" spans="1:103" x14ac:dyDescent="0.3">
      <c r="A69" s="9" t="str">
        <f t="shared" si="39"/>
        <v>Rodrigo Gutierrez</v>
      </c>
      <c r="B69" s="9">
        <f t="shared" si="39"/>
        <v>4</v>
      </c>
      <c r="C69" s="19">
        <v>0</v>
      </c>
      <c r="D69" s="19"/>
      <c r="E69" s="19"/>
      <c r="F69" s="19"/>
      <c r="G69" s="19"/>
      <c r="H69" s="19"/>
      <c r="I69" s="19">
        <v>0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9"/>
      <c r="CP69" s="9">
        <f t="shared" si="40"/>
        <v>0</v>
      </c>
      <c r="CQ69" s="9">
        <f t="shared" si="41"/>
        <v>0</v>
      </c>
      <c r="CR69" s="9">
        <f t="shared" si="42"/>
        <v>0</v>
      </c>
      <c r="CS69" s="9">
        <f t="shared" si="43"/>
        <v>0</v>
      </c>
      <c r="CT69" s="9">
        <f t="shared" si="44"/>
        <v>0</v>
      </c>
      <c r="CU69" s="9">
        <f t="shared" si="45"/>
        <v>0</v>
      </c>
      <c r="CV69" s="9">
        <f t="shared" si="46"/>
        <v>0</v>
      </c>
      <c r="CW69" s="9">
        <f t="shared" si="47"/>
        <v>0</v>
      </c>
      <c r="CX69" s="14">
        <f t="shared" si="48"/>
        <v>0</v>
      </c>
      <c r="CY69" s="9">
        <f>COUNTIF(D69,"S")+COUNTIF(J69,"S")+COUNTIF(P69,"S")+COUNTIF(V69,"S")+COUNTIF(AB69,"S")+COUNTIF(AH69,"S")+COUNTIF(AN69,"S")+COUNTIF(AT69,"S")+COUNTIF(AZ69,"S")+COUNTIF(BF69,"S")+COUNTIF(BL69,"S")+COUNTIF(BR69,"S")+COUNTIF(BX69,"S")+COUNTIF(CD69,"S")+COUNTIF(CJ69,"S")</f>
        <v>0</v>
      </c>
    </row>
    <row r="70" spans="1:103" x14ac:dyDescent="0.3">
      <c r="A70" s="9" t="str">
        <f t="shared" si="39"/>
        <v>Rodrigo Castillo</v>
      </c>
      <c r="B70" s="9">
        <f t="shared" si="39"/>
        <v>5</v>
      </c>
      <c r="C70" s="19">
        <v>0</v>
      </c>
      <c r="D70" s="19"/>
      <c r="E70" s="19"/>
      <c r="F70" s="19"/>
      <c r="G70" s="19"/>
      <c r="H70" s="19"/>
      <c r="I70" s="19">
        <v>1</v>
      </c>
      <c r="J70" s="19" t="s">
        <v>62</v>
      </c>
      <c r="K70" s="19">
        <v>1</v>
      </c>
      <c r="L70" s="19">
        <v>0</v>
      </c>
      <c r="M70" s="19">
        <v>5</v>
      </c>
      <c r="N70" s="19">
        <v>0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9"/>
      <c r="CP70" s="9">
        <f t="shared" si="40"/>
        <v>1</v>
      </c>
      <c r="CQ70" s="9">
        <f t="shared" si="41"/>
        <v>1</v>
      </c>
      <c r="CR70" s="9">
        <f t="shared" si="42"/>
        <v>0</v>
      </c>
      <c r="CS70" s="9">
        <f t="shared" si="43"/>
        <v>3</v>
      </c>
      <c r="CT70" s="9">
        <f t="shared" si="44"/>
        <v>1</v>
      </c>
      <c r="CU70" s="9">
        <f t="shared" si="45"/>
        <v>0</v>
      </c>
      <c r="CV70" s="9">
        <f t="shared" si="46"/>
        <v>5</v>
      </c>
      <c r="CW70" s="9">
        <f t="shared" si="47"/>
        <v>0</v>
      </c>
      <c r="CX70" s="14">
        <f t="shared" si="48"/>
        <v>0</v>
      </c>
      <c r="CY70" s="9">
        <f>COUNTIF(D70,"S")+COUNTIF(J70,"S")+COUNTIF(P70,"S")+COUNTIF(V70,"S")+COUNTIF(AB70,"S")+COUNTIF(AH70,"S")+COUNTIF(AN70,"S")+COUNTIF(AT70,"S")+COUNTIF(AZ70,"S")+COUNTIF(BF70,"S")+COUNTIF(BL70,"S")+COUNTIF(BR70,"S")+COUNTIF(BX70,"S")+COUNTIF(CD70,"S")+COUNTIF(CJ70,"S")</f>
        <v>0</v>
      </c>
    </row>
    <row r="71" spans="1:103" x14ac:dyDescent="0.3">
      <c r="A71" s="9" t="str">
        <f t="shared" si="39"/>
        <v>Emilio Garcia</v>
      </c>
      <c r="B71" s="9">
        <f t="shared" si="39"/>
        <v>6</v>
      </c>
      <c r="C71" s="19">
        <v>1</v>
      </c>
      <c r="D71" s="19" t="s">
        <v>61</v>
      </c>
      <c r="E71" s="19">
        <v>2.2000000000000002</v>
      </c>
      <c r="F71" s="19">
        <v>3</v>
      </c>
      <c r="G71" s="19">
        <v>4</v>
      </c>
      <c r="H71" s="19">
        <v>0</v>
      </c>
      <c r="I71" s="19">
        <v>1</v>
      </c>
      <c r="J71" s="19" t="s">
        <v>61</v>
      </c>
      <c r="K71" s="19">
        <v>1</v>
      </c>
      <c r="L71" s="19">
        <v>2</v>
      </c>
      <c r="M71" s="19">
        <v>5</v>
      </c>
      <c r="N71" s="19">
        <v>2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9"/>
      <c r="CP71" s="9">
        <f t="shared" si="40"/>
        <v>2</v>
      </c>
      <c r="CQ71" s="9">
        <f t="shared" si="41"/>
        <v>0</v>
      </c>
      <c r="CR71" s="9">
        <f t="shared" si="42"/>
        <v>2</v>
      </c>
      <c r="CS71" s="9">
        <f t="shared" si="43"/>
        <v>11.000000000000002</v>
      </c>
      <c r="CT71" s="9">
        <f t="shared" si="44"/>
        <v>3.2</v>
      </c>
      <c r="CU71" s="9">
        <f t="shared" si="45"/>
        <v>5</v>
      </c>
      <c r="CV71" s="9">
        <f t="shared" si="46"/>
        <v>9</v>
      </c>
      <c r="CW71" s="9">
        <f t="shared" si="47"/>
        <v>2</v>
      </c>
      <c r="CX71" s="14">
        <f t="shared" si="48"/>
        <v>12.272727272727272</v>
      </c>
      <c r="CY71" s="9">
        <f>COUNTIF(D71,"S")+COUNTIF(J71,"S")+COUNTIF(P71,"S")+COUNTIF(V71,"S")+COUNTIF(AB71,"S")+COUNTIF(AH71,"S")+COUNTIF(AN71,"S")+COUNTIF(AT71,"S")+COUNTIF(AZ71,"S")+COUNTIF(BF71,"S")+COUNTIF(BL71,"S")+COUNTIF(BR71,"S")+COUNTIF(BX71,"S")+COUNTIF(CD71,"S")+COUNTIF(CJ71,"S")</f>
        <v>0</v>
      </c>
    </row>
    <row r="72" spans="1:103" x14ac:dyDescent="0.3">
      <c r="A72" s="9" t="str">
        <f t="shared" si="39"/>
        <v>Emilio Rodriguez</v>
      </c>
      <c r="B72" s="9">
        <f t="shared" si="39"/>
        <v>7</v>
      </c>
      <c r="C72" s="19">
        <v>0</v>
      </c>
      <c r="D72" s="19"/>
      <c r="E72" s="19"/>
      <c r="F72" s="19"/>
      <c r="G72" s="19"/>
      <c r="H72" s="19"/>
      <c r="I72" s="19">
        <v>1</v>
      </c>
      <c r="J72" s="19" t="s">
        <v>62</v>
      </c>
      <c r="K72" s="19">
        <v>3</v>
      </c>
      <c r="L72" s="19">
        <v>0</v>
      </c>
      <c r="M72" s="19">
        <v>5</v>
      </c>
      <c r="N72" s="19">
        <v>3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9"/>
      <c r="CP72" s="9">
        <f t="shared" si="40"/>
        <v>1</v>
      </c>
      <c r="CQ72" s="9">
        <f t="shared" si="41"/>
        <v>1</v>
      </c>
      <c r="CR72" s="9">
        <f t="shared" si="42"/>
        <v>0</v>
      </c>
      <c r="CS72" s="9">
        <f t="shared" si="43"/>
        <v>9</v>
      </c>
      <c r="CT72" s="9">
        <f t="shared" si="44"/>
        <v>3</v>
      </c>
      <c r="CU72" s="9">
        <f t="shared" si="45"/>
        <v>0</v>
      </c>
      <c r="CV72" s="9">
        <f t="shared" si="46"/>
        <v>5</v>
      </c>
      <c r="CW72" s="9">
        <f t="shared" si="47"/>
        <v>3</v>
      </c>
      <c r="CX72" s="14">
        <f t="shared" si="48"/>
        <v>0</v>
      </c>
      <c r="CY72" s="9">
        <f>COUNTIF(D72,"S")+COUNTIF(J72,"S")+COUNTIF(P72,"S")+COUNTIF(V72,"S")+COUNTIF(AB72,"S")+COUNTIF(AH72,"S")+COUNTIF(AN72,"S")+COUNTIF(AT72,"S")+COUNTIF(AZ72,"S")+COUNTIF(BF72,"S")+COUNTIF(BL72,"S")+COUNTIF(BR72,"S")+COUNTIF(BX72,"S")+COUNTIF(CD72,"S")+COUNTIF(CJ72,"S")</f>
        <v>0</v>
      </c>
    </row>
    <row r="73" spans="1:103" x14ac:dyDescent="0.3">
      <c r="A73" s="9" t="str">
        <f t="shared" si="39"/>
        <v>Emilio Martinez</v>
      </c>
      <c r="B73" s="9">
        <f t="shared" si="39"/>
        <v>8</v>
      </c>
      <c r="C73" s="19">
        <v>0</v>
      </c>
      <c r="D73" s="19"/>
      <c r="E73" s="19"/>
      <c r="F73" s="19"/>
      <c r="G73" s="19"/>
      <c r="H73" s="19"/>
      <c r="I73" s="19">
        <v>0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9"/>
      <c r="CP73" s="9">
        <f t="shared" si="40"/>
        <v>0</v>
      </c>
      <c r="CQ73" s="9">
        <f t="shared" si="41"/>
        <v>0</v>
      </c>
      <c r="CR73" s="9">
        <f t="shared" si="42"/>
        <v>0</v>
      </c>
      <c r="CS73" s="9">
        <f t="shared" si="43"/>
        <v>0</v>
      </c>
      <c r="CT73" s="9">
        <f t="shared" si="44"/>
        <v>0</v>
      </c>
      <c r="CU73" s="9">
        <f t="shared" si="45"/>
        <v>0</v>
      </c>
      <c r="CV73" s="9">
        <f t="shared" si="46"/>
        <v>0</v>
      </c>
      <c r="CW73" s="9">
        <f t="shared" si="47"/>
        <v>0</v>
      </c>
      <c r="CX73" s="14">
        <f t="shared" si="48"/>
        <v>0</v>
      </c>
      <c r="CY73" s="9">
        <f>COUNTIF(D73,"S")+COUNTIF(J73,"S")+COUNTIF(P73,"S")+COUNTIF(V73,"S")+COUNTIF(AB73,"S")+COUNTIF(AH73,"S")+COUNTIF(AN73,"S")+COUNTIF(AT73,"S")+COUNTIF(AZ73,"S")+COUNTIF(BF73,"S")+COUNTIF(BL73,"S")+COUNTIF(BR73,"S")+COUNTIF(BX73,"S")+COUNTIF(CD73,"S")+COUNTIF(CJ73,"S")</f>
        <v>0</v>
      </c>
    </row>
    <row r="74" spans="1:103" x14ac:dyDescent="0.3">
      <c r="A74" s="9" t="str">
        <f t="shared" si="39"/>
        <v>Emilio Hernandez</v>
      </c>
      <c r="B74" s="9">
        <f t="shared" si="39"/>
        <v>9</v>
      </c>
      <c r="C74" s="19">
        <v>1</v>
      </c>
      <c r="D74" s="19" t="s">
        <v>61</v>
      </c>
      <c r="E74" s="19">
        <v>3</v>
      </c>
      <c r="F74" s="19">
        <v>3</v>
      </c>
      <c r="G74" s="19">
        <v>3</v>
      </c>
      <c r="H74" s="19">
        <v>1</v>
      </c>
      <c r="I74" s="19">
        <v>1</v>
      </c>
      <c r="J74" s="19" t="s">
        <v>62</v>
      </c>
      <c r="K74" s="19">
        <v>3</v>
      </c>
      <c r="L74" s="19">
        <v>4</v>
      </c>
      <c r="M74" s="19">
        <v>2</v>
      </c>
      <c r="N74" s="19">
        <v>0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9"/>
      <c r="CP74" s="9">
        <f t="shared" si="40"/>
        <v>2</v>
      </c>
      <c r="CQ74" s="9">
        <f t="shared" si="41"/>
        <v>1</v>
      </c>
      <c r="CR74" s="9">
        <f t="shared" si="42"/>
        <v>1</v>
      </c>
      <c r="CS74" s="9">
        <f t="shared" si="43"/>
        <v>18</v>
      </c>
      <c r="CT74" s="9">
        <f t="shared" si="44"/>
        <v>6</v>
      </c>
      <c r="CU74" s="9">
        <f t="shared" si="45"/>
        <v>7</v>
      </c>
      <c r="CV74" s="9">
        <f t="shared" si="46"/>
        <v>5</v>
      </c>
      <c r="CW74" s="9">
        <f t="shared" si="47"/>
        <v>1</v>
      </c>
      <c r="CX74" s="14">
        <f t="shared" si="48"/>
        <v>10.5</v>
      </c>
      <c r="CY74" s="9">
        <f>COUNTIF(D74,"S")+COUNTIF(J74,"S")+COUNTIF(P74,"S")+COUNTIF(V74,"S")+COUNTIF(AB74,"S")+COUNTIF(AH74,"S")+COUNTIF(AN74,"S")+COUNTIF(AT74,"S")+COUNTIF(AZ74,"S")+COUNTIF(BF74,"S")+COUNTIF(BL74,"S")+COUNTIF(BR74,"S")+COUNTIF(BX74,"S")+COUNTIF(CD74,"S")+COUNTIF(CJ74,"S")</f>
        <v>0</v>
      </c>
    </row>
    <row r="75" spans="1:103" x14ac:dyDescent="0.3">
      <c r="A75" s="9" t="str">
        <f t="shared" si="39"/>
        <v>Emilio Lopez</v>
      </c>
      <c r="B75" s="9">
        <f t="shared" si="39"/>
        <v>10</v>
      </c>
      <c r="C75" s="19">
        <v>0</v>
      </c>
      <c r="D75" s="19"/>
      <c r="E75" s="19"/>
      <c r="F75" s="19"/>
      <c r="G75" s="19"/>
      <c r="H75" s="19"/>
      <c r="I75" s="19">
        <v>1</v>
      </c>
      <c r="J75" s="19" t="s">
        <v>61</v>
      </c>
      <c r="K75" s="19">
        <v>1.1000000000000001</v>
      </c>
      <c r="L75" s="19">
        <v>2</v>
      </c>
      <c r="M75" s="19">
        <v>1</v>
      </c>
      <c r="N75" s="19">
        <v>2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9"/>
      <c r="CP75" s="9">
        <f t="shared" si="40"/>
        <v>1</v>
      </c>
      <c r="CQ75" s="9">
        <f t="shared" si="41"/>
        <v>0</v>
      </c>
      <c r="CR75" s="9">
        <f t="shared" si="42"/>
        <v>1</v>
      </c>
      <c r="CS75" s="9">
        <f t="shared" si="43"/>
        <v>4.0000000000000009</v>
      </c>
      <c r="CT75" s="9">
        <f t="shared" si="44"/>
        <v>1.1000000000000001</v>
      </c>
      <c r="CU75" s="9">
        <f t="shared" si="45"/>
        <v>2</v>
      </c>
      <c r="CV75" s="9">
        <f t="shared" si="46"/>
        <v>1</v>
      </c>
      <c r="CW75" s="9">
        <f t="shared" si="47"/>
        <v>2</v>
      </c>
      <c r="CX75" s="14">
        <f t="shared" si="48"/>
        <v>13.499999999999996</v>
      </c>
      <c r="CY75" s="9">
        <f>COUNTIF(D75,"S")+COUNTIF(J75,"S")+COUNTIF(P75,"S")+COUNTIF(V75,"S")+COUNTIF(AB75,"S")+COUNTIF(AH75,"S")+COUNTIF(AN75,"S")+COUNTIF(AT75,"S")+COUNTIF(AZ75,"S")+COUNTIF(BF75,"S")+COUNTIF(BL75,"S")+COUNTIF(BR75,"S")+COUNTIF(BX75,"S")+COUNTIF(CD75,"S")+COUNTIF(CJ75,"S")</f>
        <v>0</v>
      </c>
    </row>
    <row r="76" spans="1:103" x14ac:dyDescent="0.3">
      <c r="A76" s="9" t="str">
        <f t="shared" si="39"/>
        <v>Emilio Gonzalez</v>
      </c>
      <c r="B76" s="9">
        <f t="shared" si="39"/>
        <v>11</v>
      </c>
      <c r="C76" s="19">
        <v>0</v>
      </c>
      <c r="D76" s="19"/>
      <c r="E76" s="19"/>
      <c r="F76" s="19"/>
      <c r="G76" s="19"/>
      <c r="H76" s="19"/>
      <c r="I76" s="19">
        <v>0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9"/>
      <c r="CP76" s="9">
        <f t="shared" si="40"/>
        <v>0</v>
      </c>
      <c r="CQ76" s="9">
        <f t="shared" si="41"/>
        <v>0</v>
      </c>
      <c r="CR76" s="9">
        <f t="shared" si="42"/>
        <v>0</v>
      </c>
      <c r="CS76" s="9">
        <f t="shared" si="43"/>
        <v>0</v>
      </c>
      <c r="CT76" s="9">
        <f t="shared" si="44"/>
        <v>0</v>
      </c>
      <c r="CU76" s="9">
        <f t="shared" si="45"/>
        <v>0</v>
      </c>
      <c r="CV76" s="9">
        <f t="shared" si="46"/>
        <v>0</v>
      </c>
      <c r="CW76" s="9">
        <f t="shared" si="47"/>
        <v>0</v>
      </c>
      <c r="CX76" s="14">
        <f t="shared" si="48"/>
        <v>0</v>
      </c>
      <c r="CY76" s="9">
        <f>COUNTIF(D76,"S")+COUNTIF(J76,"S")+COUNTIF(P76,"S")+COUNTIF(V76,"S")+COUNTIF(AB76,"S")+COUNTIF(AH76,"S")+COUNTIF(AN76,"S")+COUNTIF(AT76,"S")+COUNTIF(AZ76,"S")+COUNTIF(BF76,"S")+COUNTIF(BL76,"S")+COUNTIF(BR76,"S")+COUNTIF(BX76,"S")+COUNTIF(CD76,"S")+COUNTIF(CJ76,"S")</f>
        <v>0</v>
      </c>
    </row>
    <row r="77" spans="1:103" x14ac:dyDescent="0.3">
      <c r="A77" s="9" t="str">
        <f t="shared" si="39"/>
        <v>Emilio Perez</v>
      </c>
      <c r="B77" s="9">
        <f t="shared" si="39"/>
        <v>12</v>
      </c>
      <c r="C77" s="19">
        <v>1</v>
      </c>
      <c r="D77" s="19" t="s">
        <v>62</v>
      </c>
      <c r="E77" s="19">
        <v>3</v>
      </c>
      <c r="F77" s="19">
        <v>1</v>
      </c>
      <c r="G77" s="19">
        <v>3</v>
      </c>
      <c r="H77" s="19">
        <v>0</v>
      </c>
      <c r="I77" s="19">
        <v>0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9"/>
      <c r="CP77" s="9">
        <f t="shared" si="40"/>
        <v>1</v>
      </c>
      <c r="CQ77" s="9">
        <f t="shared" si="41"/>
        <v>1</v>
      </c>
      <c r="CR77" s="9">
        <f t="shared" si="42"/>
        <v>0</v>
      </c>
      <c r="CS77" s="9">
        <f t="shared" si="43"/>
        <v>9</v>
      </c>
      <c r="CT77" s="9">
        <f t="shared" si="44"/>
        <v>3</v>
      </c>
      <c r="CU77" s="9">
        <f t="shared" si="45"/>
        <v>1</v>
      </c>
      <c r="CV77" s="9">
        <f t="shared" si="46"/>
        <v>3</v>
      </c>
      <c r="CW77" s="9">
        <f t="shared" si="47"/>
        <v>0</v>
      </c>
      <c r="CX77" s="14">
        <f t="shared" si="48"/>
        <v>3</v>
      </c>
      <c r="CY77" s="9">
        <f>COUNTIF(D77,"S")+COUNTIF(J77,"S")+COUNTIF(P77,"S")+COUNTIF(V77,"S")+COUNTIF(AB77,"S")+COUNTIF(AH77,"S")+COUNTIF(AN77,"S")+COUNTIF(AT77,"S")+COUNTIF(AZ77,"S")+COUNTIF(BF77,"S")+COUNTIF(BL77,"S")+COUNTIF(BR77,"S")+COUNTIF(BX77,"S")+COUNTIF(CD77,"S")+COUNTIF(CJ77,"S")</f>
        <v>0</v>
      </c>
    </row>
    <row r="78" spans="1:103" x14ac:dyDescent="0.3">
      <c r="A78" s="9" t="str">
        <f t="shared" si="39"/>
        <v>Emilio Sanchez</v>
      </c>
      <c r="B78" s="9">
        <f t="shared" si="39"/>
        <v>13</v>
      </c>
      <c r="C78" s="19">
        <v>1</v>
      </c>
      <c r="D78" s="19" t="s">
        <v>61</v>
      </c>
      <c r="E78" s="19">
        <v>1.1000000000000001</v>
      </c>
      <c r="F78" s="19">
        <v>3</v>
      </c>
      <c r="G78" s="19">
        <v>5</v>
      </c>
      <c r="H78" s="19">
        <v>0</v>
      </c>
      <c r="I78" s="19">
        <v>0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9"/>
      <c r="CP78" s="9">
        <f t="shared" si="40"/>
        <v>1</v>
      </c>
      <c r="CQ78" s="9">
        <f t="shared" si="41"/>
        <v>0</v>
      </c>
      <c r="CR78" s="9">
        <f t="shared" si="42"/>
        <v>1</v>
      </c>
      <c r="CS78" s="9">
        <f t="shared" si="43"/>
        <v>4.0000000000000009</v>
      </c>
      <c r="CT78" s="9">
        <f t="shared" si="44"/>
        <v>1.1000000000000001</v>
      </c>
      <c r="CU78" s="9">
        <f t="shared" si="45"/>
        <v>3</v>
      </c>
      <c r="CV78" s="9">
        <f t="shared" si="46"/>
        <v>5</v>
      </c>
      <c r="CW78" s="9">
        <f t="shared" si="47"/>
        <v>0</v>
      </c>
      <c r="CX78" s="14">
        <f t="shared" si="48"/>
        <v>20.249999999999996</v>
      </c>
      <c r="CY78" s="9">
        <f>COUNTIF(D78,"S")+COUNTIF(J78,"S")+COUNTIF(P78,"S")+COUNTIF(V78,"S")+COUNTIF(AB78,"S")+COUNTIF(AH78,"S")+COUNTIF(AN78,"S")+COUNTIF(AT78,"S")+COUNTIF(AZ78,"S")+COUNTIF(BF78,"S")+COUNTIF(BL78,"S")+COUNTIF(BR78,"S")+COUNTIF(BX78,"S")+COUNTIF(CD78,"S")+COUNTIF(CJ78,"S")</f>
        <v>0</v>
      </c>
    </row>
    <row r="79" spans="1:103" x14ac:dyDescent="0.3">
      <c r="A79" s="9" t="str">
        <f t="shared" si="39"/>
        <v>Emilio Ramirez</v>
      </c>
      <c r="B79" s="9">
        <f t="shared" si="39"/>
        <v>14</v>
      </c>
      <c r="C79" s="19">
        <v>0</v>
      </c>
      <c r="D79" s="19"/>
      <c r="E79" s="19"/>
      <c r="F79" s="19"/>
      <c r="G79" s="19"/>
      <c r="H79" s="19"/>
      <c r="I79" s="19">
        <v>1</v>
      </c>
      <c r="J79" s="19" t="s">
        <v>62</v>
      </c>
      <c r="K79" s="19">
        <v>2</v>
      </c>
      <c r="L79" s="19">
        <v>3</v>
      </c>
      <c r="M79" s="19">
        <v>2</v>
      </c>
      <c r="N79" s="19">
        <v>5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9"/>
      <c r="CP79" s="9">
        <f t="shared" si="40"/>
        <v>1</v>
      </c>
      <c r="CQ79" s="9">
        <f t="shared" si="41"/>
        <v>1</v>
      </c>
      <c r="CR79" s="9">
        <f t="shared" si="42"/>
        <v>0</v>
      </c>
      <c r="CS79" s="9">
        <f t="shared" si="43"/>
        <v>6</v>
      </c>
      <c r="CT79" s="9">
        <f t="shared" si="44"/>
        <v>2</v>
      </c>
      <c r="CU79" s="9">
        <f t="shared" si="45"/>
        <v>3</v>
      </c>
      <c r="CV79" s="9">
        <f t="shared" si="46"/>
        <v>2</v>
      </c>
      <c r="CW79" s="9">
        <f t="shared" si="47"/>
        <v>5</v>
      </c>
      <c r="CX79" s="14">
        <f t="shared" si="48"/>
        <v>13.5</v>
      </c>
      <c r="CY79" s="9">
        <f>COUNTIF(D79,"S")+COUNTIF(J79,"S")+COUNTIF(P79,"S")+COUNTIF(V79,"S")+COUNTIF(AB79,"S")+COUNTIF(AH79,"S")+COUNTIF(AN79,"S")+COUNTIF(AT79,"S")+COUNTIF(AZ79,"S")+COUNTIF(BF79,"S")+COUNTIF(BL79,"S")+COUNTIF(BR79,"S")+COUNTIF(BX79,"S")+COUNTIF(CD79,"S")+COUNTIF(CJ79,"S")</f>
        <v>0</v>
      </c>
    </row>
    <row r="80" spans="1:103" x14ac:dyDescent="0.3">
      <c r="A80" s="9" t="str">
        <f t="shared" si="39"/>
        <v>Emilio Torres</v>
      </c>
      <c r="B80" s="9">
        <f t="shared" si="39"/>
        <v>15</v>
      </c>
      <c r="C80" s="19">
        <v>1</v>
      </c>
      <c r="D80" s="19" t="s">
        <v>61</v>
      </c>
      <c r="E80" s="19">
        <v>2</v>
      </c>
      <c r="F80" s="19">
        <v>1</v>
      </c>
      <c r="G80" s="19">
        <v>2</v>
      </c>
      <c r="H80" s="19">
        <v>3</v>
      </c>
      <c r="I80" s="19">
        <v>0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9"/>
      <c r="CP80" s="9">
        <f t="shared" si="40"/>
        <v>1</v>
      </c>
      <c r="CQ80" s="9">
        <f t="shared" si="41"/>
        <v>0</v>
      </c>
      <c r="CR80" s="9">
        <f t="shared" si="42"/>
        <v>1</v>
      </c>
      <c r="CS80" s="9">
        <f t="shared" si="43"/>
        <v>6</v>
      </c>
      <c r="CT80" s="9">
        <f t="shared" si="44"/>
        <v>2</v>
      </c>
      <c r="CU80" s="9">
        <f t="shared" si="45"/>
        <v>1</v>
      </c>
      <c r="CV80" s="9">
        <f t="shared" si="46"/>
        <v>2</v>
      </c>
      <c r="CW80" s="9">
        <f t="shared" si="47"/>
        <v>3</v>
      </c>
      <c r="CX80" s="14">
        <f t="shared" si="48"/>
        <v>4.5</v>
      </c>
      <c r="CY80" s="9">
        <f>COUNTIF(D80,"S")+COUNTIF(J80,"S")+COUNTIF(P80,"S")+COUNTIF(V80,"S")+COUNTIF(AB80,"S")+COUNTIF(AH80,"S")+COUNTIF(AN80,"S")+COUNTIF(AT80,"S")+COUNTIF(AZ80,"S")+COUNTIF(BF80,"S")+COUNTIF(BL80,"S")+COUNTIF(BR80,"S")+COUNTIF(BX80,"S")+COUNTIF(CD80,"S")+COUNTIF(CJ80,"S")</f>
        <v>0</v>
      </c>
    </row>
    <row r="81" spans="1:103" x14ac:dyDescent="0.3">
      <c r="A81" s="9" t="str">
        <f t="shared" si="39"/>
        <v>Emilio Flores</v>
      </c>
      <c r="B81" s="9">
        <f t="shared" si="39"/>
        <v>16</v>
      </c>
      <c r="C81" s="19">
        <v>1</v>
      </c>
      <c r="D81" s="19" t="s">
        <v>61</v>
      </c>
      <c r="E81" s="19">
        <v>1.2</v>
      </c>
      <c r="F81" s="19">
        <v>0</v>
      </c>
      <c r="G81" s="19">
        <v>4</v>
      </c>
      <c r="H81" s="19">
        <v>3</v>
      </c>
      <c r="I81" s="19">
        <v>1</v>
      </c>
      <c r="J81" s="19" t="s">
        <v>62</v>
      </c>
      <c r="K81" s="19">
        <v>1</v>
      </c>
      <c r="L81" s="19">
        <v>1</v>
      </c>
      <c r="M81" s="19">
        <v>1</v>
      </c>
      <c r="N81" s="19">
        <v>5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9"/>
      <c r="CP81" s="9">
        <f t="shared" si="40"/>
        <v>2</v>
      </c>
      <c r="CQ81" s="9">
        <f t="shared" si="41"/>
        <v>1</v>
      </c>
      <c r="CR81" s="9">
        <f t="shared" si="42"/>
        <v>1</v>
      </c>
      <c r="CS81" s="9">
        <f t="shared" si="43"/>
        <v>8</v>
      </c>
      <c r="CT81" s="9">
        <f t="shared" si="44"/>
        <v>2.2000000000000002</v>
      </c>
      <c r="CU81" s="9">
        <f t="shared" si="45"/>
        <v>1</v>
      </c>
      <c r="CV81" s="9">
        <f t="shared" si="46"/>
        <v>5</v>
      </c>
      <c r="CW81" s="9">
        <f t="shared" si="47"/>
        <v>8</v>
      </c>
      <c r="CX81" s="14">
        <f t="shared" si="48"/>
        <v>3.375</v>
      </c>
      <c r="CY81" s="9">
        <f>COUNTIF(D81,"S")+COUNTIF(J81,"S")+COUNTIF(P81,"S")+COUNTIF(V81,"S")+COUNTIF(AB81,"S")+COUNTIF(AH81,"S")+COUNTIF(AN81,"S")+COUNTIF(AT81,"S")+COUNTIF(AZ81,"S")+COUNTIF(BF81,"S")+COUNTIF(BL81,"S")+COUNTIF(BR81,"S")+COUNTIF(BX81,"S")+COUNTIF(CD81,"S")+COUNTIF(CJ81,"S")</f>
        <v>0</v>
      </c>
    </row>
    <row r="82" spans="1:103" x14ac:dyDescent="0.3">
      <c r="A82" s="9" t="str">
        <f t="shared" si="39"/>
        <v>Emilio Rivera</v>
      </c>
      <c r="B82" s="9">
        <f t="shared" si="39"/>
        <v>17</v>
      </c>
      <c r="C82" s="19">
        <v>0</v>
      </c>
      <c r="D82" s="19"/>
      <c r="E82" s="19"/>
      <c r="F82" s="19"/>
      <c r="G82" s="19"/>
      <c r="H82" s="19"/>
      <c r="I82" s="19">
        <v>1</v>
      </c>
      <c r="J82" s="19" t="s">
        <v>61</v>
      </c>
      <c r="K82" s="19">
        <v>1.2</v>
      </c>
      <c r="L82" s="19">
        <v>2</v>
      </c>
      <c r="M82" s="19">
        <v>5</v>
      </c>
      <c r="N82" s="19">
        <v>2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9"/>
      <c r="CP82" s="9">
        <f t="shared" si="40"/>
        <v>1</v>
      </c>
      <c r="CQ82" s="9">
        <f t="shared" si="41"/>
        <v>0</v>
      </c>
      <c r="CR82" s="9">
        <f t="shared" si="42"/>
        <v>1</v>
      </c>
      <c r="CS82" s="9">
        <f t="shared" si="43"/>
        <v>5</v>
      </c>
      <c r="CT82" s="9">
        <f t="shared" si="44"/>
        <v>1.2</v>
      </c>
      <c r="CU82" s="9">
        <f t="shared" si="45"/>
        <v>2</v>
      </c>
      <c r="CV82" s="9">
        <f t="shared" si="46"/>
        <v>5</v>
      </c>
      <c r="CW82" s="9">
        <f t="shared" si="47"/>
        <v>2</v>
      </c>
      <c r="CX82" s="14">
        <f t="shared" si="48"/>
        <v>10.8</v>
      </c>
      <c r="CY82" s="9">
        <f>COUNTIF(D82,"S")+COUNTIF(J82,"S")+COUNTIF(P82,"S")+COUNTIF(V82,"S")+COUNTIF(AB82,"S")+COUNTIF(AH82,"S")+COUNTIF(AN82,"S")+COUNTIF(AT82,"S")+COUNTIF(AZ82,"S")+COUNTIF(BF82,"S")+COUNTIF(BL82,"S")+COUNTIF(BR82,"S")+COUNTIF(BX82,"S")+COUNTIF(CD82,"S")+COUNTIF(CJ82,"S")</f>
        <v>0</v>
      </c>
    </row>
    <row r="83" spans="1:103" x14ac:dyDescent="0.3">
      <c r="A83" s="9" t="str">
        <f t="shared" si="39"/>
        <v>Emilio Gomez</v>
      </c>
      <c r="B83" s="9">
        <f t="shared" si="39"/>
        <v>18</v>
      </c>
      <c r="C83" s="19">
        <v>1</v>
      </c>
      <c r="D83" s="19" t="s">
        <v>61</v>
      </c>
      <c r="E83" s="19">
        <v>2.2000000000000002</v>
      </c>
      <c r="F83" s="19">
        <v>4</v>
      </c>
      <c r="G83" s="19">
        <v>6</v>
      </c>
      <c r="H83" s="19">
        <v>0</v>
      </c>
      <c r="I83" s="19">
        <v>1</v>
      </c>
      <c r="J83" s="19" t="s">
        <v>62</v>
      </c>
      <c r="K83" s="19">
        <v>2.1</v>
      </c>
      <c r="L83" s="19">
        <v>0</v>
      </c>
      <c r="M83" s="19">
        <v>6</v>
      </c>
      <c r="N83" s="19">
        <v>0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9"/>
      <c r="CP83" s="9">
        <f t="shared" si="40"/>
        <v>2</v>
      </c>
      <c r="CQ83" s="9">
        <f t="shared" si="41"/>
        <v>1</v>
      </c>
      <c r="CR83" s="9">
        <f t="shared" si="42"/>
        <v>1</v>
      </c>
      <c r="CS83" s="9">
        <f t="shared" si="43"/>
        <v>15.000000000000004</v>
      </c>
      <c r="CT83" s="9">
        <f t="shared" si="44"/>
        <v>5</v>
      </c>
      <c r="CU83" s="9">
        <f t="shared" si="45"/>
        <v>4</v>
      </c>
      <c r="CV83" s="9">
        <f t="shared" si="46"/>
        <v>12</v>
      </c>
      <c r="CW83" s="9">
        <f t="shared" si="47"/>
        <v>0</v>
      </c>
      <c r="CX83" s="14">
        <f t="shared" si="48"/>
        <v>7.1999999999999984</v>
      </c>
      <c r="CY83" s="9">
        <f>COUNTIF(D83,"S")+COUNTIF(J83,"S")+COUNTIF(P83,"S")+COUNTIF(V83,"S")+COUNTIF(AB83,"S")+COUNTIF(AH83,"S")+COUNTIF(AN83,"S")+COUNTIF(AT83,"S")+COUNTIF(AZ83,"S")+COUNTIF(BF83,"S")+COUNTIF(BL83,"S")+COUNTIF(BR83,"S")+COUNTIF(BX83,"S")+COUNTIF(CD83,"S")+COUNTIF(CJ83,"S")</f>
        <v>0</v>
      </c>
    </row>
    <row r="84" spans="1:103" x14ac:dyDescent="0.3">
      <c r="A84" s="9" t="str">
        <f t="shared" si="39"/>
        <v>Emilio Diaz</v>
      </c>
      <c r="B84" s="9">
        <f t="shared" si="39"/>
        <v>19</v>
      </c>
      <c r="C84" s="19">
        <v>0</v>
      </c>
      <c r="D84" s="19"/>
      <c r="E84" s="19"/>
      <c r="F84" s="19"/>
      <c r="G84" s="19"/>
      <c r="H84" s="19"/>
      <c r="I84" s="19">
        <v>1</v>
      </c>
      <c r="J84" s="19" t="s">
        <v>62</v>
      </c>
      <c r="K84" s="19">
        <v>2.1</v>
      </c>
      <c r="L84" s="19">
        <v>3</v>
      </c>
      <c r="M84" s="19">
        <v>2</v>
      </c>
      <c r="N84" s="19">
        <v>4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9"/>
      <c r="CP84" s="9">
        <f t="shared" si="40"/>
        <v>1</v>
      </c>
      <c r="CQ84" s="9">
        <f t="shared" si="41"/>
        <v>1</v>
      </c>
      <c r="CR84" s="9">
        <f t="shared" si="42"/>
        <v>0</v>
      </c>
      <c r="CS84" s="9">
        <f t="shared" si="43"/>
        <v>7.0000000000000009</v>
      </c>
      <c r="CT84" s="9">
        <f t="shared" si="44"/>
        <v>2.1</v>
      </c>
      <c r="CU84" s="9">
        <f t="shared" si="45"/>
        <v>3</v>
      </c>
      <c r="CV84" s="9">
        <f t="shared" si="46"/>
        <v>2</v>
      </c>
      <c r="CW84" s="9">
        <f t="shared" si="47"/>
        <v>4</v>
      </c>
      <c r="CX84" s="14">
        <f t="shared" si="48"/>
        <v>11.571428571428569</v>
      </c>
      <c r="CY84" s="9">
        <f>COUNTIF(D84,"S")+COUNTIF(J84,"S")+COUNTIF(P84,"S")+COUNTIF(V84,"S")+COUNTIF(AB84,"S")+COUNTIF(AH84,"S")+COUNTIF(AN84,"S")+COUNTIF(AT84,"S")+COUNTIF(AZ84,"S")+COUNTIF(BF84,"S")+COUNTIF(BL84,"S")+COUNTIF(BR84,"S")+COUNTIF(BX84,"S")+COUNTIF(CD84,"S")+COUNTIF(CJ84,"S")</f>
        <v>0</v>
      </c>
    </row>
    <row r="85" spans="1:103" x14ac:dyDescent="0.3">
      <c r="A85" s="9" t="str">
        <f t="shared" si="39"/>
        <v>Emilio Reyes</v>
      </c>
      <c r="B85" s="9">
        <f t="shared" si="39"/>
        <v>20</v>
      </c>
      <c r="C85" s="19">
        <v>1</v>
      </c>
      <c r="D85" s="19" t="s">
        <v>61</v>
      </c>
      <c r="E85" s="19">
        <v>2</v>
      </c>
      <c r="F85" s="19">
        <v>2</v>
      </c>
      <c r="G85" s="19">
        <v>6</v>
      </c>
      <c r="H85" s="19">
        <v>2</v>
      </c>
      <c r="I85" s="19">
        <v>1</v>
      </c>
      <c r="J85" s="19" t="s">
        <v>61</v>
      </c>
      <c r="K85" s="19">
        <v>1</v>
      </c>
      <c r="L85" s="19">
        <v>2</v>
      </c>
      <c r="M85" s="19">
        <v>4</v>
      </c>
      <c r="N85" s="19">
        <v>2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9"/>
      <c r="CP85" s="9">
        <f t="shared" si="40"/>
        <v>2</v>
      </c>
      <c r="CQ85" s="9">
        <f t="shared" si="41"/>
        <v>0</v>
      </c>
      <c r="CR85" s="9">
        <f t="shared" si="42"/>
        <v>2</v>
      </c>
      <c r="CS85" s="9">
        <f t="shared" si="43"/>
        <v>9</v>
      </c>
      <c r="CT85" s="9">
        <f t="shared" si="44"/>
        <v>3</v>
      </c>
      <c r="CU85" s="9">
        <f t="shared" si="45"/>
        <v>4</v>
      </c>
      <c r="CV85" s="9">
        <f t="shared" si="46"/>
        <v>10</v>
      </c>
      <c r="CW85" s="9">
        <f t="shared" si="47"/>
        <v>4</v>
      </c>
      <c r="CX85" s="14">
        <f t="shared" si="48"/>
        <v>12</v>
      </c>
      <c r="CY85" s="9">
        <f>COUNTIF(D85,"S")+COUNTIF(J85,"S")+COUNTIF(P85,"S")+COUNTIF(V85,"S")+COUNTIF(AB85,"S")+COUNTIF(AH85,"S")+COUNTIF(AN85,"S")+COUNTIF(AT85,"S")+COUNTIF(AZ85,"S")+COUNTIF(BF85,"S")+COUNTIF(BL85,"S")+COUNTIF(BR85,"S")+COUNTIF(BX85,"S")+COUNTIF(CD85,"S")+COUNTIF(CJ85,"S")</f>
        <v>0</v>
      </c>
    </row>
    <row r="86" spans="1:103" x14ac:dyDescent="0.3">
      <c r="A86" s="9" t="str">
        <f t="shared" si="39"/>
        <v>Emilio Morales</v>
      </c>
      <c r="B86" s="9">
        <f t="shared" si="39"/>
        <v>21</v>
      </c>
      <c r="C86" s="19">
        <v>1</v>
      </c>
      <c r="D86" s="19" t="s">
        <v>62</v>
      </c>
      <c r="E86" s="19">
        <v>2</v>
      </c>
      <c r="F86" s="19">
        <v>1</v>
      </c>
      <c r="G86" s="19">
        <v>5</v>
      </c>
      <c r="H86" s="19">
        <v>0</v>
      </c>
      <c r="I86" s="19">
        <v>1</v>
      </c>
      <c r="J86" s="19" t="s">
        <v>62</v>
      </c>
      <c r="K86" s="19">
        <v>1.1000000000000001</v>
      </c>
      <c r="L86" s="19">
        <v>2</v>
      </c>
      <c r="M86" s="19">
        <v>1</v>
      </c>
      <c r="N86" s="19">
        <v>0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9"/>
      <c r="CP86" s="9">
        <f t="shared" si="40"/>
        <v>2</v>
      </c>
      <c r="CQ86" s="9">
        <f t="shared" si="41"/>
        <v>2</v>
      </c>
      <c r="CR86" s="9">
        <f t="shared" si="42"/>
        <v>0</v>
      </c>
      <c r="CS86" s="9">
        <f t="shared" si="43"/>
        <v>10</v>
      </c>
      <c r="CT86" s="9">
        <f t="shared" si="44"/>
        <v>3.1</v>
      </c>
      <c r="CU86" s="9">
        <f t="shared" si="45"/>
        <v>3</v>
      </c>
      <c r="CV86" s="9">
        <f t="shared" si="46"/>
        <v>6</v>
      </c>
      <c r="CW86" s="9">
        <f t="shared" si="47"/>
        <v>0</v>
      </c>
      <c r="CX86" s="14">
        <f t="shared" si="48"/>
        <v>8.1</v>
      </c>
      <c r="CY86" s="9">
        <f>COUNTIF(D86,"S")+COUNTIF(J86,"S")+COUNTIF(P86,"S")+COUNTIF(V86,"S")+COUNTIF(AB86,"S")+COUNTIF(AH86,"S")+COUNTIF(AN86,"S")+COUNTIF(AT86,"S")+COUNTIF(AZ86,"S")+COUNTIF(BF86,"S")+COUNTIF(BL86,"S")+COUNTIF(BR86,"S")+COUNTIF(BX86,"S")+COUNTIF(CD86,"S")+COUNTIF(CJ86,"S")</f>
        <v>0</v>
      </c>
    </row>
    <row r="87" spans="1:103" x14ac:dyDescent="0.3">
      <c r="A87" s="9" t="str">
        <f t="shared" si="39"/>
        <v>Emilio Cruz</v>
      </c>
      <c r="B87" s="9">
        <f t="shared" si="39"/>
        <v>22</v>
      </c>
      <c r="C87" s="19">
        <v>1</v>
      </c>
      <c r="D87" s="19" t="s">
        <v>61</v>
      </c>
      <c r="E87" s="19">
        <v>2.1</v>
      </c>
      <c r="F87" s="19">
        <v>2</v>
      </c>
      <c r="G87" s="19">
        <v>2</v>
      </c>
      <c r="H87" s="19">
        <v>3</v>
      </c>
      <c r="I87" s="19">
        <v>0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9"/>
      <c r="CP87" s="9">
        <f t="shared" si="40"/>
        <v>1</v>
      </c>
      <c r="CQ87" s="9">
        <f t="shared" si="41"/>
        <v>0</v>
      </c>
      <c r="CR87" s="9">
        <f t="shared" si="42"/>
        <v>1</v>
      </c>
      <c r="CS87" s="9">
        <f t="shared" si="43"/>
        <v>7.0000000000000009</v>
      </c>
      <c r="CT87" s="9">
        <f t="shared" si="44"/>
        <v>2.1</v>
      </c>
      <c r="CU87" s="9">
        <f t="shared" si="45"/>
        <v>2</v>
      </c>
      <c r="CV87" s="9">
        <f t="shared" si="46"/>
        <v>2</v>
      </c>
      <c r="CW87" s="9">
        <f t="shared" si="47"/>
        <v>3</v>
      </c>
      <c r="CX87" s="14">
        <f t="shared" si="48"/>
        <v>7.7142857142857135</v>
      </c>
      <c r="CY87" s="9">
        <f>COUNTIF(D87,"S")+COUNTIF(J87,"S")+COUNTIF(P87,"S")+COUNTIF(V87,"S")+COUNTIF(AB87,"S")+COUNTIF(AH87,"S")+COUNTIF(AN87,"S")+COUNTIF(AT87,"S")+COUNTIF(AZ87,"S")+COUNTIF(BF87,"S")+COUNTIF(BL87,"S")+COUNTIF(BR87,"S")+COUNTIF(BX87,"S")+COUNTIF(CD87,"S")+COUNTIF(CJ87,"S")</f>
        <v>0</v>
      </c>
    </row>
    <row r="88" spans="1:103" x14ac:dyDescent="0.3">
      <c r="A88" s="9" t="str">
        <f t="shared" si="39"/>
        <v>Emilio Ortiz</v>
      </c>
      <c r="B88" s="9">
        <f t="shared" si="39"/>
        <v>23</v>
      </c>
      <c r="C88" s="19">
        <v>0</v>
      </c>
      <c r="D88" s="19"/>
      <c r="E88" s="19"/>
      <c r="F88" s="19"/>
      <c r="G88" s="19"/>
      <c r="H88" s="19"/>
      <c r="I88" s="19">
        <v>1</v>
      </c>
      <c r="J88" s="19" t="s">
        <v>62</v>
      </c>
      <c r="K88" s="19">
        <v>1.2</v>
      </c>
      <c r="L88" s="19">
        <v>4</v>
      </c>
      <c r="M88" s="19">
        <v>1</v>
      </c>
      <c r="N88" s="19">
        <v>1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9"/>
      <c r="CP88" s="9">
        <f t="shared" si="40"/>
        <v>1</v>
      </c>
      <c r="CQ88" s="9">
        <f t="shared" si="41"/>
        <v>1</v>
      </c>
      <c r="CR88" s="9">
        <f t="shared" si="42"/>
        <v>0</v>
      </c>
      <c r="CS88" s="9">
        <f t="shared" si="43"/>
        <v>5</v>
      </c>
      <c r="CT88" s="9">
        <f t="shared" si="44"/>
        <v>1.2</v>
      </c>
      <c r="CU88" s="9">
        <f t="shared" si="45"/>
        <v>4</v>
      </c>
      <c r="CV88" s="9">
        <f t="shared" si="46"/>
        <v>1</v>
      </c>
      <c r="CW88" s="9">
        <f t="shared" si="47"/>
        <v>1</v>
      </c>
      <c r="CX88" s="14">
        <f t="shared" si="48"/>
        <v>21.6</v>
      </c>
      <c r="CY88" s="9">
        <f>COUNTIF(D88,"S")+COUNTIF(J88,"S")+COUNTIF(P88,"S")+COUNTIF(V88,"S")+COUNTIF(AB88,"S")+COUNTIF(AH88,"S")+COUNTIF(AN88,"S")+COUNTIF(AT88,"S")+COUNTIF(AZ88,"S")+COUNTIF(BF88,"S")+COUNTIF(BL88,"S")+COUNTIF(BR88,"S")+COUNTIF(BX88,"S")+COUNTIF(CD88,"S")+COUNTIF(CJ88,"S")</f>
        <v>0</v>
      </c>
    </row>
    <row r="89" spans="1:103" x14ac:dyDescent="0.3">
      <c r="A89" s="9" t="str">
        <f t="shared" si="39"/>
        <v>Emilio Gutierrez</v>
      </c>
      <c r="B89" s="9">
        <f t="shared" si="39"/>
        <v>24</v>
      </c>
      <c r="C89" s="19">
        <v>1</v>
      </c>
      <c r="D89" s="19" t="s">
        <v>61</v>
      </c>
      <c r="E89" s="19">
        <v>1</v>
      </c>
      <c r="F89" s="19">
        <v>1</v>
      </c>
      <c r="G89" s="19">
        <v>3</v>
      </c>
      <c r="H89" s="19">
        <v>3</v>
      </c>
      <c r="I89" s="19">
        <v>1</v>
      </c>
      <c r="J89" s="19" t="s">
        <v>62</v>
      </c>
      <c r="K89" s="19">
        <v>2.1</v>
      </c>
      <c r="L89" s="19">
        <v>3</v>
      </c>
      <c r="M89" s="19">
        <v>1</v>
      </c>
      <c r="N89" s="19">
        <v>2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9"/>
      <c r="CP89" s="9">
        <f t="shared" si="40"/>
        <v>2</v>
      </c>
      <c r="CQ89" s="9">
        <f t="shared" si="41"/>
        <v>1</v>
      </c>
      <c r="CR89" s="9">
        <f t="shared" si="42"/>
        <v>1</v>
      </c>
      <c r="CS89" s="9">
        <f t="shared" si="43"/>
        <v>10</v>
      </c>
      <c r="CT89" s="9">
        <f t="shared" si="44"/>
        <v>3.1</v>
      </c>
      <c r="CU89" s="9">
        <f t="shared" si="45"/>
        <v>4</v>
      </c>
      <c r="CV89" s="9">
        <f t="shared" si="46"/>
        <v>4</v>
      </c>
      <c r="CW89" s="9">
        <f t="shared" si="47"/>
        <v>5</v>
      </c>
      <c r="CX89" s="14">
        <f t="shared" si="48"/>
        <v>10.8</v>
      </c>
      <c r="CY89" s="9">
        <f>COUNTIF(D89,"S")+COUNTIF(J89,"S")+COUNTIF(P89,"S")+COUNTIF(V89,"S")+COUNTIF(AB89,"S")+COUNTIF(AH89,"S")+COUNTIF(AN89,"S")+COUNTIF(AT89,"S")+COUNTIF(AZ89,"S")+COUNTIF(BF89,"S")+COUNTIF(BL89,"S")+COUNTIF(BR89,"S")+COUNTIF(BX89,"S")+COUNTIF(CD89,"S")+COUNTIF(CJ89,"S")</f>
        <v>0</v>
      </c>
    </row>
    <row r="90" spans="1:103" x14ac:dyDescent="0.3">
      <c r="A90" s="9" t="str">
        <f t="shared" si="39"/>
        <v>Emilio Castillo</v>
      </c>
      <c r="B90" s="9">
        <f t="shared" si="39"/>
        <v>25</v>
      </c>
      <c r="C90" s="19">
        <v>1</v>
      </c>
      <c r="D90" s="19" t="s">
        <v>61</v>
      </c>
      <c r="E90" s="19">
        <v>2</v>
      </c>
      <c r="F90" s="19">
        <v>3</v>
      </c>
      <c r="G90" s="19">
        <v>1</v>
      </c>
      <c r="H90" s="19">
        <v>2</v>
      </c>
      <c r="I90" s="19">
        <v>1</v>
      </c>
      <c r="J90" s="19" t="s">
        <v>61</v>
      </c>
      <c r="K90" s="19">
        <v>3</v>
      </c>
      <c r="L90" s="19">
        <v>1</v>
      </c>
      <c r="M90" s="19">
        <v>3</v>
      </c>
      <c r="N90" s="19">
        <v>0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9"/>
      <c r="CP90" s="9">
        <f t="shared" si="40"/>
        <v>2</v>
      </c>
      <c r="CQ90" s="9">
        <f t="shared" si="41"/>
        <v>0</v>
      </c>
      <c r="CR90" s="9">
        <f t="shared" si="42"/>
        <v>2</v>
      </c>
      <c r="CS90" s="9">
        <f t="shared" si="43"/>
        <v>15</v>
      </c>
      <c r="CT90" s="9">
        <f t="shared" si="44"/>
        <v>5</v>
      </c>
      <c r="CU90" s="9">
        <f t="shared" si="45"/>
        <v>4</v>
      </c>
      <c r="CV90" s="9">
        <f t="shared" si="46"/>
        <v>4</v>
      </c>
      <c r="CW90" s="9">
        <f t="shared" si="47"/>
        <v>2</v>
      </c>
      <c r="CX90" s="14">
        <f t="shared" si="48"/>
        <v>7.2</v>
      </c>
      <c r="CY90" s="9">
        <f>COUNTIF(D90,"S")+COUNTIF(J90,"S")+COUNTIF(P90,"S")+COUNTIF(V90,"S")+COUNTIF(AB90,"S")+COUNTIF(AH90,"S")+COUNTIF(AN90,"S")+COUNTIF(AT90,"S")+COUNTIF(AZ90,"S")+COUNTIF(BF90,"S")+COUNTIF(BL90,"S")+COUNTIF(BR90,"S")+COUNTIF(BX90,"S")+COUNTIF(CD90,"S")+COUNTIF(CJ90,"S")</f>
        <v>0</v>
      </c>
    </row>
    <row r="91" spans="1:103" ht="15" thickBot="1" x14ac:dyDescent="0.35">
      <c r="A91" s="10" t="s">
        <v>48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>
        <f t="shared" ref="CP91:CX91" si="49">SUM(CP66:CP90)</f>
        <v>28</v>
      </c>
      <c r="CQ91" s="10">
        <f t="shared" si="49"/>
        <v>13</v>
      </c>
      <c r="CR91" s="10">
        <f t="shared" si="49"/>
        <v>15</v>
      </c>
      <c r="CS91" s="10">
        <f t="shared" si="49"/>
        <v>167</v>
      </c>
      <c r="CT91" s="10">
        <f t="shared" si="49"/>
        <v>52.400000000000006</v>
      </c>
      <c r="CU91" s="10">
        <f t="shared" si="49"/>
        <v>56</v>
      </c>
      <c r="CV91" s="10">
        <f t="shared" si="49"/>
        <v>94</v>
      </c>
      <c r="CW91" s="10">
        <f t="shared" si="49"/>
        <v>45</v>
      </c>
      <c r="CX91" s="10">
        <f t="shared" si="49"/>
        <v>191.38344155844155</v>
      </c>
      <c r="CY91" s="10">
        <f>SUM(CY66:CY90)</f>
        <v>0</v>
      </c>
    </row>
    <row r="94" spans="1:103" x14ac:dyDescent="0.3">
      <c r="A94" s="7" t="s">
        <v>63</v>
      </c>
    </row>
    <row r="95" spans="1:103" x14ac:dyDescent="0.3">
      <c r="A95" s="8" t="s">
        <v>64</v>
      </c>
      <c r="B95" s="8" t="s">
        <v>65</v>
      </c>
      <c r="C95" s="8" t="s">
        <v>8</v>
      </c>
      <c r="D95" s="8" t="s">
        <v>66</v>
      </c>
    </row>
    <row r="96" spans="1:103" x14ac:dyDescent="0.3">
      <c r="A96" s="9">
        <v>1</v>
      </c>
      <c r="B96" s="19" t="s">
        <v>62</v>
      </c>
      <c r="C96" s="19">
        <v>6</v>
      </c>
      <c r="D96" s="19">
        <v>3</v>
      </c>
    </row>
    <row r="97" spans="1:7" x14ac:dyDescent="0.3">
      <c r="A97" s="9">
        <v>2</v>
      </c>
      <c r="B97" s="19" t="s">
        <v>61</v>
      </c>
      <c r="C97" s="19">
        <v>5</v>
      </c>
      <c r="D97" s="19">
        <v>4</v>
      </c>
    </row>
    <row r="98" spans="1:7" x14ac:dyDescent="0.3">
      <c r="A98" s="9">
        <v>3</v>
      </c>
      <c r="B98" s="19"/>
      <c r="C98" s="19"/>
      <c r="D98" s="19"/>
    </row>
    <row r="99" spans="1:7" x14ac:dyDescent="0.3">
      <c r="A99" s="9">
        <v>4</v>
      </c>
      <c r="B99" s="19"/>
      <c r="C99" s="19"/>
      <c r="D99" s="19"/>
    </row>
    <row r="100" spans="1:7" x14ac:dyDescent="0.3">
      <c r="A100" s="9">
        <v>5</v>
      </c>
      <c r="B100" s="19"/>
      <c r="C100" s="19"/>
      <c r="D100" s="19"/>
    </row>
    <row r="101" spans="1:7" x14ac:dyDescent="0.3">
      <c r="A101" s="9">
        <v>6</v>
      </c>
      <c r="B101" s="19"/>
      <c r="C101" s="19"/>
      <c r="D101" s="19"/>
    </row>
    <row r="102" spans="1:7" x14ac:dyDescent="0.3">
      <c r="A102" s="9">
        <v>7</v>
      </c>
      <c r="B102" s="19"/>
      <c r="C102" s="19"/>
      <c r="D102" s="19"/>
    </row>
    <row r="103" spans="1:7" x14ac:dyDescent="0.3">
      <c r="A103" s="9">
        <v>8</v>
      </c>
      <c r="B103" s="19"/>
      <c r="C103" s="19"/>
      <c r="D103" s="19"/>
    </row>
    <row r="104" spans="1:7" x14ac:dyDescent="0.3">
      <c r="A104" s="9">
        <v>9</v>
      </c>
      <c r="B104" s="19"/>
      <c r="C104" s="19"/>
      <c r="D104" s="19"/>
    </row>
    <row r="105" spans="1:7" x14ac:dyDescent="0.3">
      <c r="A105" s="9">
        <v>10</v>
      </c>
      <c r="B105" s="19"/>
      <c r="C105" s="19"/>
      <c r="D105" s="19"/>
    </row>
    <row r="106" spans="1:7" x14ac:dyDescent="0.3">
      <c r="A106" s="9">
        <v>11</v>
      </c>
      <c r="B106" s="19"/>
      <c r="C106" s="19"/>
      <c r="D106" s="19"/>
    </row>
    <row r="107" spans="1:7" x14ac:dyDescent="0.3">
      <c r="A107" s="9">
        <v>12</v>
      </c>
      <c r="B107" s="19"/>
      <c r="C107" s="19"/>
      <c r="D107" s="19"/>
    </row>
    <row r="108" spans="1:7" x14ac:dyDescent="0.3">
      <c r="A108" s="9">
        <v>13</v>
      </c>
      <c r="B108" s="19"/>
      <c r="C108" s="19"/>
      <c r="D108" s="19"/>
    </row>
    <row r="109" spans="1:7" x14ac:dyDescent="0.3">
      <c r="A109" s="9">
        <v>14</v>
      </c>
      <c r="B109" s="19"/>
      <c r="C109" s="19"/>
      <c r="D109" s="19"/>
    </row>
    <row r="110" spans="1:7" x14ac:dyDescent="0.3">
      <c r="A110" s="9">
        <v>15</v>
      </c>
      <c r="B110" s="19"/>
      <c r="C110" s="19"/>
      <c r="D110" s="19"/>
    </row>
    <row r="111" spans="1:7" x14ac:dyDescent="0.3">
      <c r="A111" s="10" t="s">
        <v>68</v>
      </c>
      <c r="B111" s="10">
        <f>COUNTIF(B96:B110,"G")+COUNTIF(B96:B110,"P")+COUNTIF(B96:B110,"E")</f>
        <v>2</v>
      </c>
      <c r="C111" s="10">
        <f>COUNTIF(B96:B110,"G")</f>
        <v>1</v>
      </c>
      <c r="D111" s="10">
        <f>COUNTIF(B96:B110,"P")</f>
        <v>1</v>
      </c>
      <c r="E111" s="10">
        <f>COUNTIF(B96:B110,"E")</f>
        <v>0</v>
      </c>
      <c r="F111" s="10">
        <f>SUM(C96:C110)</f>
        <v>11</v>
      </c>
      <c r="G111" s="10">
        <f>SUM(D96:D110)</f>
        <v>7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Y507"/>
  <sheetViews>
    <sheetView workbookViewId="0">
      <pane xSplit="1" ySplit="7" topLeftCell="B8" activePane="bottomRight" state="frozenSplit"/>
      <selection pane="bottomLeft" activeCell="A8" sqref="A8"/>
      <selection pane="topRight" activeCell="B1" sqref="B1"/>
      <selection pane="bottomRight"/>
    </sheetView>
  </sheetViews>
  <sheetFormatPr baseColWidth="10" defaultColWidth="8.88671875" defaultRowHeight="14.4" x14ac:dyDescent="0.3"/>
  <cols>
    <col min="1" max="1" width="22" customWidth="1"/>
    <col min="2" max="22" width="10" customWidth="1"/>
    <col min="24" max="43" width="13" hidden="1" customWidth="1"/>
  </cols>
  <sheetData>
    <row r="1" spans="1:51" x14ac:dyDescent="0.3">
      <c r="A1" s="5" t="s">
        <v>0</v>
      </c>
    </row>
    <row r="2" spans="1:51" x14ac:dyDescent="0.3">
      <c r="A2" s="5" t="s">
        <v>1</v>
      </c>
    </row>
    <row r="3" spans="1:51" x14ac:dyDescent="0.3">
      <c r="B3" s="7" t="s">
        <v>563</v>
      </c>
    </row>
    <row r="4" spans="1:51" x14ac:dyDescent="0.3">
      <c r="B4" t="s">
        <v>2</v>
      </c>
    </row>
    <row r="5" spans="1:51" x14ac:dyDescent="0.3">
      <c r="B5" t="s">
        <v>564</v>
      </c>
    </row>
    <row r="6" spans="1:51" x14ac:dyDescent="0.3">
      <c r="A6" s="7" t="s">
        <v>49</v>
      </c>
    </row>
    <row r="7" spans="1:51" x14ac:dyDescent="0.3">
      <c r="A7" s="8" t="s">
        <v>5</v>
      </c>
      <c r="B7" s="8" t="s">
        <v>6</v>
      </c>
      <c r="C7" s="8" t="s">
        <v>565</v>
      </c>
      <c r="D7" s="8" t="s">
        <v>7</v>
      </c>
      <c r="E7" s="8" t="s">
        <v>8</v>
      </c>
      <c r="F7" s="8" t="s">
        <v>9</v>
      </c>
      <c r="G7" s="8" t="s">
        <v>10</v>
      </c>
      <c r="H7" s="8" t="s">
        <v>11</v>
      </c>
      <c r="I7" s="8" t="s">
        <v>12</v>
      </c>
      <c r="J7" s="8" t="s">
        <v>13</v>
      </c>
      <c r="K7" s="8" t="s">
        <v>14</v>
      </c>
      <c r="L7" s="8" t="s">
        <v>15</v>
      </c>
      <c r="M7" s="8" t="s">
        <v>16</v>
      </c>
      <c r="N7" s="8" t="s">
        <v>17</v>
      </c>
      <c r="O7" s="8" t="s">
        <v>18</v>
      </c>
      <c r="P7" s="8" t="s">
        <v>19</v>
      </c>
      <c r="Q7" s="8" t="s">
        <v>20</v>
      </c>
      <c r="R7" s="8" t="s">
        <v>21</v>
      </c>
      <c r="S7" s="8" t="s">
        <v>22</v>
      </c>
      <c r="T7" s="8"/>
      <c r="U7" s="8" t="s">
        <v>50</v>
      </c>
      <c r="V7" s="8" t="s">
        <v>51</v>
      </c>
    </row>
    <row r="8" spans="1:51" x14ac:dyDescent="0.3">
      <c r="A8" s="9" t="str">
        <f>equipo1!A37</f>
        <v>Luis Garcia</v>
      </c>
      <c r="B8" s="9">
        <f>equipo1!B37</f>
        <v>1</v>
      </c>
      <c r="C8" s="9" t="str">
        <f>equipo1!$A$6</f>
        <v>Equipo 1</v>
      </c>
      <c r="D8" s="9">
        <f>equipo1!C37</f>
        <v>7</v>
      </c>
      <c r="E8" s="9">
        <f>equipo1!D37</f>
        <v>5</v>
      </c>
      <c r="F8" s="9">
        <f>equipo1!E37</f>
        <v>0</v>
      </c>
      <c r="G8" s="9">
        <f>equipo1!F37</f>
        <v>0</v>
      </c>
      <c r="H8" s="9">
        <f>equipo1!G37</f>
        <v>0</v>
      </c>
      <c r="I8" s="9">
        <f>equipo1!H37</f>
        <v>0</v>
      </c>
      <c r="J8" s="9">
        <f>equipo1!I37</f>
        <v>1</v>
      </c>
      <c r="K8" s="9">
        <f>equipo1!J37</f>
        <v>2</v>
      </c>
      <c r="L8" s="9">
        <f>equipo1!K37</f>
        <v>2</v>
      </c>
      <c r="M8" s="9">
        <f>equipo1!L37</f>
        <v>0</v>
      </c>
      <c r="N8" s="9">
        <f>equipo1!M37</f>
        <v>0</v>
      </c>
      <c r="O8" s="9">
        <f>equipo1!N37</f>
        <v>1</v>
      </c>
      <c r="P8" s="9">
        <f>equipo1!O37</f>
        <v>1</v>
      </c>
      <c r="Q8" s="9">
        <f>equipo1!P37</f>
        <v>0</v>
      </c>
      <c r="R8" s="9">
        <f>equipo1!Q37</f>
        <v>0</v>
      </c>
      <c r="S8" s="9">
        <f>equipo1!R37</f>
        <v>11</v>
      </c>
      <c r="T8" s="9"/>
      <c r="U8" s="11">
        <f>equipo1!T37</f>
        <v>0</v>
      </c>
      <c r="V8" s="11">
        <f>equipo1!U37</f>
        <v>0</v>
      </c>
      <c r="X8" t="str">
        <f t="shared" ref="X8:X71" si="0">A8</f>
        <v>Luis Garcia</v>
      </c>
      <c r="Y8">
        <f t="shared" ref="Y8:Y71" si="1">U8</f>
        <v>0</v>
      </c>
      <c r="Z8">
        <f t="shared" ref="Z8:Z71" si="2">Y8</f>
        <v>0</v>
      </c>
      <c r="AA8">
        <f t="shared" ref="AA8:AA71" si="3">Z8*10000-ROW()</f>
        <v>-8</v>
      </c>
      <c r="AB8" t="str">
        <f t="shared" ref="AB8:AB71" si="4">A8</f>
        <v>Luis Garcia</v>
      </c>
      <c r="AC8">
        <f t="shared" ref="AC8:AC71" si="5">V8</f>
        <v>0</v>
      </c>
      <c r="AD8">
        <f t="shared" ref="AD8:AD71" si="6">AC8</f>
        <v>0</v>
      </c>
      <c r="AE8">
        <f t="shared" ref="AE8:AE71" si="7">AD8*10000-ROW()</f>
        <v>-8</v>
      </c>
      <c r="AF8" t="str">
        <f t="shared" ref="AF8:AF71" si="8">A8</f>
        <v>Luis Garcia</v>
      </c>
      <c r="AG8">
        <f t="shared" ref="AG8:AG71" si="9">I8</f>
        <v>0</v>
      </c>
      <c r="AH8">
        <f t="shared" ref="AH8:AH71" si="10">AG8</f>
        <v>0</v>
      </c>
      <c r="AI8">
        <f t="shared" ref="AI8:AI71" si="11">AH8*10000-ROW()</f>
        <v>-8</v>
      </c>
      <c r="AJ8" t="str">
        <f t="shared" ref="AJ8:AJ71" si="12">A8</f>
        <v>Luis Garcia</v>
      </c>
      <c r="AK8">
        <f t="shared" ref="AK8:AK71" si="13">J8</f>
        <v>1</v>
      </c>
      <c r="AL8">
        <f t="shared" ref="AL8:AL71" si="14">AK8</f>
        <v>1</v>
      </c>
      <c r="AM8">
        <f t="shared" ref="AM8:AM71" si="15">AL8*10000-ROW()</f>
        <v>9992</v>
      </c>
      <c r="AN8" t="str">
        <f t="shared" ref="AN8:AN71" si="16">A8</f>
        <v>Luis Garcia</v>
      </c>
      <c r="AO8">
        <f t="shared" ref="AO8:AO71" si="17">F8</f>
        <v>0</v>
      </c>
      <c r="AP8">
        <f t="shared" ref="AP8:AP71" si="18">AO8</f>
        <v>0</v>
      </c>
      <c r="AQ8">
        <f t="shared" ref="AQ8:AQ71" si="19">AP8*10000-ROW()</f>
        <v>-8</v>
      </c>
      <c r="AR8" t="str">
        <f>A8</f>
        <v>Luis Garcia</v>
      </c>
      <c r="AS8">
        <f>M8</f>
        <v>0</v>
      </c>
      <c r="AT8">
        <f>AS8</f>
        <v>0</v>
      </c>
      <c r="AU8">
        <f>AT8*10000-ROW()</f>
        <v>-8</v>
      </c>
      <c r="AV8" t="str">
        <f>A8</f>
        <v>Luis Garcia</v>
      </c>
      <c r="AW8">
        <f>E8</f>
        <v>5</v>
      </c>
      <c r="AX8">
        <f>AW8</f>
        <v>5</v>
      </c>
      <c r="AY8">
        <f>AX8*10000-ROW()</f>
        <v>49992</v>
      </c>
    </row>
    <row r="9" spans="1:51" x14ac:dyDescent="0.3">
      <c r="A9" s="9" t="str">
        <f>equipo1!A38</f>
        <v>Luis Rodriguez</v>
      </c>
      <c r="B9" s="9">
        <f>equipo1!B38</f>
        <v>2</v>
      </c>
      <c r="C9" s="9" t="str">
        <f>equipo1!$A$6</f>
        <v>Equipo 1</v>
      </c>
      <c r="D9" s="9">
        <f>equipo1!C38</f>
        <v>4</v>
      </c>
      <c r="E9" s="9">
        <f>equipo1!D38</f>
        <v>1</v>
      </c>
      <c r="F9" s="9">
        <f>equipo1!E38</f>
        <v>2</v>
      </c>
      <c r="G9" s="9">
        <f>equipo1!F38</f>
        <v>0</v>
      </c>
      <c r="H9" s="9">
        <f>equipo1!G38</f>
        <v>0</v>
      </c>
      <c r="I9" s="9">
        <f>equipo1!H38</f>
        <v>0</v>
      </c>
      <c r="J9" s="9">
        <f>equipo1!I38</f>
        <v>1</v>
      </c>
      <c r="K9" s="9">
        <f>equipo1!J38</f>
        <v>2</v>
      </c>
      <c r="L9" s="9">
        <f>equipo1!K38</f>
        <v>3</v>
      </c>
      <c r="M9" s="9">
        <f>equipo1!L38</f>
        <v>0</v>
      </c>
      <c r="N9" s="9">
        <f>equipo1!M38</f>
        <v>1</v>
      </c>
      <c r="O9" s="9">
        <f>equipo1!N38</f>
        <v>0</v>
      </c>
      <c r="P9" s="9">
        <f>equipo1!O38</f>
        <v>0</v>
      </c>
      <c r="Q9" s="9">
        <f>equipo1!P38</f>
        <v>0</v>
      </c>
      <c r="R9" s="9">
        <f>equipo1!Q38</f>
        <v>2</v>
      </c>
      <c r="S9" s="9">
        <f>equipo1!R38</f>
        <v>8</v>
      </c>
      <c r="T9" s="9"/>
      <c r="U9" s="11">
        <f>equipo1!T38</f>
        <v>0.5</v>
      </c>
      <c r="V9" s="11">
        <f>equipo1!U38</f>
        <v>0.5</v>
      </c>
      <c r="X9" t="str">
        <f t="shared" si="0"/>
        <v>Luis Rodriguez</v>
      </c>
      <c r="Y9">
        <f t="shared" si="1"/>
        <v>0.5</v>
      </c>
      <c r="Z9">
        <f t="shared" si="2"/>
        <v>0.5</v>
      </c>
      <c r="AA9">
        <f t="shared" si="3"/>
        <v>4991</v>
      </c>
      <c r="AB9" t="str">
        <f t="shared" si="4"/>
        <v>Luis Rodriguez</v>
      </c>
      <c r="AC9">
        <f t="shared" si="5"/>
        <v>0.5</v>
      </c>
      <c r="AD9">
        <f t="shared" si="6"/>
        <v>0.5</v>
      </c>
      <c r="AE9">
        <f t="shared" si="7"/>
        <v>4991</v>
      </c>
      <c r="AF9" t="str">
        <f t="shared" si="8"/>
        <v>Luis Rodriguez</v>
      </c>
      <c r="AG9">
        <f t="shared" si="9"/>
        <v>0</v>
      </c>
      <c r="AH9">
        <f t="shared" si="10"/>
        <v>0</v>
      </c>
      <c r="AI9">
        <f t="shared" si="11"/>
        <v>-9</v>
      </c>
      <c r="AJ9" t="str">
        <f t="shared" si="12"/>
        <v>Luis Rodriguez</v>
      </c>
      <c r="AK9">
        <f t="shared" si="13"/>
        <v>1</v>
      </c>
      <c r="AL9">
        <f t="shared" si="14"/>
        <v>1</v>
      </c>
      <c r="AM9">
        <f t="shared" si="15"/>
        <v>9991</v>
      </c>
      <c r="AN9" t="str">
        <f t="shared" si="16"/>
        <v>Luis Rodriguez</v>
      </c>
      <c r="AO9">
        <f t="shared" si="17"/>
        <v>2</v>
      </c>
      <c r="AP9">
        <f t="shared" si="18"/>
        <v>2</v>
      </c>
      <c r="AQ9">
        <f t="shared" si="19"/>
        <v>19991</v>
      </c>
      <c r="AR9" t="str">
        <f>A9</f>
        <v>Luis Rodriguez</v>
      </c>
      <c r="AS9">
        <f>M9</f>
        <v>0</v>
      </c>
      <c r="AT9">
        <f>AS9</f>
        <v>0</v>
      </c>
      <c r="AU9">
        <f>AT9*10000-ROW()</f>
        <v>-9</v>
      </c>
      <c r="AV9" t="str">
        <f>A9</f>
        <v>Luis Rodriguez</v>
      </c>
      <c r="AW9">
        <f>E9</f>
        <v>1</v>
      </c>
      <c r="AX9">
        <f>AW9</f>
        <v>1</v>
      </c>
      <c r="AY9">
        <f>AX9*10000-ROW()</f>
        <v>9991</v>
      </c>
    </row>
    <row r="10" spans="1:51" x14ac:dyDescent="0.3">
      <c r="A10" s="9" t="str">
        <f>equipo1!A39</f>
        <v>Luis Martinez</v>
      </c>
      <c r="B10" s="9">
        <f>equipo1!B39</f>
        <v>3</v>
      </c>
      <c r="C10" s="9" t="str">
        <f>equipo1!$A$6</f>
        <v>Equipo 1</v>
      </c>
      <c r="D10" s="9">
        <f>equipo1!C39</f>
        <v>10</v>
      </c>
      <c r="E10" s="9">
        <f>equipo1!D39</f>
        <v>5</v>
      </c>
      <c r="F10" s="9">
        <f>equipo1!E39</f>
        <v>2</v>
      </c>
      <c r="G10" s="9">
        <f>equipo1!F39</f>
        <v>0</v>
      </c>
      <c r="H10" s="9">
        <f>equipo1!G39</f>
        <v>0</v>
      </c>
      <c r="I10" s="9">
        <f>equipo1!H39</f>
        <v>1</v>
      </c>
      <c r="J10" s="9">
        <f>equipo1!I39</f>
        <v>1</v>
      </c>
      <c r="K10" s="9">
        <f>equipo1!J39</f>
        <v>2</v>
      </c>
      <c r="L10" s="9">
        <f>equipo1!K39</f>
        <v>2</v>
      </c>
      <c r="M10" s="9">
        <f>equipo1!L39</f>
        <v>2</v>
      </c>
      <c r="N10" s="9">
        <f>equipo1!M39</f>
        <v>1</v>
      </c>
      <c r="O10" s="9">
        <f>equipo1!N39</f>
        <v>2</v>
      </c>
      <c r="P10" s="9">
        <f>equipo1!O39</f>
        <v>1</v>
      </c>
      <c r="Q10" s="9">
        <f>equipo1!P39</f>
        <v>0</v>
      </c>
      <c r="R10" s="9">
        <f>equipo1!Q39</f>
        <v>5</v>
      </c>
      <c r="S10" s="9">
        <f>equipo1!R39</f>
        <v>16</v>
      </c>
      <c r="T10" s="9"/>
      <c r="U10" s="11">
        <f>equipo1!T39</f>
        <v>0.2</v>
      </c>
      <c r="V10" s="11">
        <f>equipo1!U39</f>
        <v>0.5</v>
      </c>
      <c r="X10" t="str">
        <f t="shared" si="0"/>
        <v>Luis Martinez</v>
      </c>
      <c r="Y10">
        <f t="shared" si="1"/>
        <v>0.2</v>
      </c>
      <c r="Z10">
        <f t="shared" si="2"/>
        <v>0.2</v>
      </c>
      <c r="AA10">
        <f t="shared" si="3"/>
        <v>1990</v>
      </c>
      <c r="AB10" t="str">
        <f t="shared" si="4"/>
        <v>Luis Martinez</v>
      </c>
      <c r="AC10">
        <f t="shared" si="5"/>
        <v>0.5</v>
      </c>
      <c r="AD10">
        <f t="shared" si="6"/>
        <v>0.5</v>
      </c>
      <c r="AE10">
        <f t="shared" si="7"/>
        <v>4990</v>
      </c>
      <c r="AF10" t="str">
        <f t="shared" si="8"/>
        <v>Luis Martinez</v>
      </c>
      <c r="AG10">
        <f t="shared" si="9"/>
        <v>1</v>
      </c>
      <c r="AH10">
        <f t="shared" si="10"/>
        <v>1</v>
      </c>
      <c r="AI10">
        <f t="shared" si="11"/>
        <v>9990</v>
      </c>
      <c r="AJ10" t="str">
        <f t="shared" si="12"/>
        <v>Luis Martinez</v>
      </c>
      <c r="AK10">
        <f t="shared" si="13"/>
        <v>1</v>
      </c>
      <c r="AL10">
        <f t="shared" si="14"/>
        <v>1</v>
      </c>
      <c r="AM10">
        <f t="shared" si="15"/>
        <v>9990</v>
      </c>
      <c r="AN10" t="str">
        <f t="shared" si="16"/>
        <v>Luis Martinez</v>
      </c>
      <c r="AO10">
        <f t="shared" si="17"/>
        <v>2</v>
      </c>
      <c r="AP10">
        <f t="shared" si="18"/>
        <v>2</v>
      </c>
      <c r="AQ10">
        <f t="shared" si="19"/>
        <v>19990</v>
      </c>
      <c r="AR10" t="str">
        <f>A10</f>
        <v>Luis Martinez</v>
      </c>
      <c r="AS10">
        <f>M10</f>
        <v>2</v>
      </c>
      <c r="AT10">
        <f>AS10</f>
        <v>2</v>
      </c>
      <c r="AU10">
        <f>AT10*10000-ROW()</f>
        <v>19990</v>
      </c>
      <c r="AV10" t="str">
        <f>A10</f>
        <v>Luis Martinez</v>
      </c>
      <c r="AW10">
        <f>E10</f>
        <v>5</v>
      </c>
      <c r="AX10">
        <f>AW10</f>
        <v>5</v>
      </c>
      <c r="AY10">
        <f>AX10*10000-ROW()</f>
        <v>49990</v>
      </c>
    </row>
    <row r="11" spans="1:51" x14ac:dyDescent="0.3">
      <c r="A11" s="9" t="str">
        <f>equipo1!A40</f>
        <v>Luis Hernandez</v>
      </c>
      <c r="B11" s="9">
        <f>equipo1!B40</f>
        <v>4</v>
      </c>
      <c r="C11" s="9" t="str">
        <f>equipo1!$A$6</f>
        <v>Equipo 1</v>
      </c>
      <c r="D11" s="9">
        <f>equipo1!C40</f>
        <v>9</v>
      </c>
      <c r="E11" s="9">
        <f>equipo1!D40</f>
        <v>5</v>
      </c>
      <c r="F11" s="9">
        <f>equipo1!E40</f>
        <v>2</v>
      </c>
      <c r="G11" s="9">
        <f>equipo1!F40</f>
        <v>1</v>
      </c>
      <c r="H11" s="9">
        <f>equipo1!G40</f>
        <v>0</v>
      </c>
      <c r="I11" s="9">
        <f>equipo1!H40</f>
        <v>0</v>
      </c>
      <c r="J11" s="9">
        <f>equipo1!I40</f>
        <v>2</v>
      </c>
      <c r="K11" s="9">
        <f>equipo1!J40</f>
        <v>3</v>
      </c>
      <c r="L11" s="9">
        <f>equipo1!K40</f>
        <v>1</v>
      </c>
      <c r="M11" s="9">
        <f>equipo1!L40</f>
        <v>2</v>
      </c>
      <c r="N11" s="9">
        <f>equipo1!M40</f>
        <v>2</v>
      </c>
      <c r="O11" s="9">
        <f>equipo1!N40</f>
        <v>0</v>
      </c>
      <c r="P11" s="9">
        <f>equipo1!O40</f>
        <v>1</v>
      </c>
      <c r="Q11" s="9">
        <f>equipo1!P40</f>
        <v>0</v>
      </c>
      <c r="R11" s="9">
        <f>equipo1!Q40</f>
        <v>3</v>
      </c>
      <c r="S11" s="9">
        <f>equipo1!R40</f>
        <v>13</v>
      </c>
      <c r="T11" s="9"/>
      <c r="U11" s="11">
        <f>equipo1!T40</f>
        <v>0.22222222222222221</v>
      </c>
      <c r="V11" s="11">
        <f>equipo1!U40</f>
        <v>0.33333333333333331</v>
      </c>
      <c r="X11" t="str">
        <f t="shared" si="0"/>
        <v>Luis Hernandez</v>
      </c>
      <c r="Y11">
        <f t="shared" si="1"/>
        <v>0.22222222222222221</v>
      </c>
      <c r="Z11">
        <f t="shared" si="2"/>
        <v>0.22222222222222221</v>
      </c>
      <c r="AA11">
        <f t="shared" si="3"/>
        <v>2211.2222222222222</v>
      </c>
      <c r="AB11" t="str">
        <f t="shared" si="4"/>
        <v>Luis Hernandez</v>
      </c>
      <c r="AC11">
        <f t="shared" si="5"/>
        <v>0.33333333333333331</v>
      </c>
      <c r="AD11">
        <f t="shared" si="6"/>
        <v>0.33333333333333331</v>
      </c>
      <c r="AE11">
        <f t="shared" si="7"/>
        <v>3322.333333333333</v>
      </c>
      <c r="AF11" t="str">
        <f t="shared" si="8"/>
        <v>Luis Hernandez</v>
      </c>
      <c r="AG11">
        <f t="shared" si="9"/>
        <v>0</v>
      </c>
      <c r="AH11">
        <f t="shared" si="10"/>
        <v>0</v>
      </c>
      <c r="AI11">
        <f t="shared" si="11"/>
        <v>-11</v>
      </c>
      <c r="AJ11" t="str">
        <f t="shared" si="12"/>
        <v>Luis Hernandez</v>
      </c>
      <c r="AK11">
        <f t="shared" si="13"/>
        <v>2</v>
      </c>
      <c r="AL11">
        <f t="shared" si="14"/>
        <v>2</v>
      </c>
      <c r="AM11">
        <f t="shared" si="15"/>
        <v>19989</v>
      </c>
      <c r="AN11" t="str">
        <f t="shared" si="16"/>
        <v>Luis Hernandez</v>
      </c>
      <c r="AO11">
        <f t="shared" si="17"/>
        <v>2</v>
      </c>
      <c r="AP11">
        <f t="shared" si="18"/>
        <v>2</v>
      </c>
      <c r="AQ11">
        <f t="shared" si="19"/>
        <v>19989</v>
      </c>
      <c r="AR11" t="str">
        <f>A11</f>
        <v>Luis Hernandez</v>
      </c>
      <c r="AS11">
        <f>M11</f>
        <v>2</v>
      </c>
      <c r="AT11">
        <f>AS11</f>
        <v>2</v>
      </c>
      <c r="AU11">
        <f>AT11*10000-ROW()</f>
        <v>19989</v>
      </c>
      <c r="AV11" t="str">
        <f>A11</f>
        <v>Luis Hernandez</v>
      </c>
      <c r="AW11">
        <f>E11</f>
        <v>5</v>
      </c>
      <c r="AX11">
        <f>AW11</f>
        <v>5</v>
      </c>
      <c r="AY11">
        <f>AX11*10000-ROW()</f>
        <v>49989</v>
      </c>
    </row>
    <row r="12" spans="1:51" x14ac:dyDescent="0.3">
      <c r="A12" s="9" t="str">
        <f>equipo1!A41</f>
        <v>Luis Lopez</v>
      </c>
      <c r="B12" s="9">
        <f>equipo1!B41</f>
        <v>5</v>
      </c>
      <c r="C12" s="9" t="str">
        <f>equipo1!$A$6</f>
        <v>Equipo 1</v>
      </c>
      <c r="D12" s="9">
        <f>equipo1!C41</f>
        <v>5</v>
      </c>
      <c r="E12" s="9">
        <f>equipo1!D41</f>
        <v>3</v>
      </c>
      <c r="F12" s="9">
        <f>equipo1!E41</f>
        <v>1</v>
      </c>
      <c r="G12" s="9">
        <f>equipo1!F41</f>
        <v>0</v>
      </c>
      <c r="H12" s="9">
        <f>equipo1!G41</f>
        <v>0</v>
      </c>
      <c r="I12" s="9">
        <f>equipo1!H41</f>
        <v>0</v>
      </c>
      <c r="J12" s="9">
        <f>equipo1!I41</f>
        <v>2</v>
      </c>
      <c r="K12" s="9">
        <f>equipo1!J41</f>
        <v>1</v>
      </c>
      <c r="L12" s="9">
        <f>equipo1!K41</f>
        <v>2</v>
      </c>
      <c r="M12" s="9">
        <f>equipo1!L41</f>
        <v>1</v>
      </c>
      <c r="N12" s="9">
        <f>equipo1!M41</f>
        <v>0</v>
      </c>
      <c r="O12" s="9">
        <f>equipo1!N41</f>
        <v>0</v>
      </c>
      <c r="P12" s="9">
        <f>equipo1!O41</f>
        <v>1</v>
      </c>
      <c r="Q12" s="9">
        <f>equipo1!P41</f>
        <v>0</v>
      </c>
      <c r="R12" s="9">
        <f>equipo1!Q41</f>
        <v>1</v>
      </c>
      <c r="S12" s="9">
        <f>equipo1!R41</f>
        <v>8</v>
      </c>
      <c r="T12" s="9"/>
      <c r="U12" s="11">
        <f>equipo1!T41</f>
        <v>0.2</v>
      </c>
      <c r="V12" s="11">
        <f>equipo1!U41</f>
        <v>0.2</v>
      </c>
      <c r="X12" t="str">
        <f t="shared" si="0"/>
        <v>Luis Lopez</v>
      </c>
      <c r="Y12">
        <f t="shared" si="1"/>
        <v>0.2</v>
      </c>
      <c r="Z12">
        <f t="shared" si="2"/>
        <v>0.2</v>
      </c>
      <c r="AA12">
        <f t="shared" si="3"/>
        <v>1988</v>
      </c>
      <c r="AB12" t="str">
        <f t="shared" si="4"/>
        <v>Luis Lopez</v>
      </c>
      <c r="AC12">
        <f t="shared" si="5"/>
        <v>0.2</v>
      </c>
      <c r="AD12">
        <f t="shared" si="6"/>
        <v>0.2</v>
      </c>
      <c r="AE12">
        <f t="shared" si="7"/>
        <v>1988</v>
      </c>
      <c r="AF12" t="str">
        <f t="shared" si="8"/>
        <v>Luis Lopez</v>
      </c>
      <c r="AG12">
        <f t="shared" si="9"/>
        <v>0</v>
      </c>
      <c r="AH12">
        <f t="shared" si="10"/>
        <v>0</v>
      </c>
      <c r="AI12">
        <f t="shared" si="11"/>
        <v>-12</v>
      </c>
      <c r="AJ12" t="str">
        <f t="shared" si="12"/>
        <v>Luis Lopez</v>
      </c>
      <c r="AK12">
        <f t="shared" si="13"/>
        <v>2</v>
      </c>
      <c r="AL12">
        <f t="shared" si="14"/>
        <v>2</v>
      </c>
      <c r="AM12">
        <f t="shared" si="15"/>
        <v>19988</v>
      </c>
      <c r="AN12" t="str">
        <f t="shared" si="16"/>
        <v>Luis Lopez</v>
      </c>
      <c r="AO12">
        <f t="shared" si="17"/>
        <v>1</v>
      </c>
      <c r="AP12">
        <f t="shared" si="18"/>
        <v>1</v>
      </c>
      <c r="AQ12">
        <f t="shared" si="19"/>
        <v>9988</v>
      </c>
      <c r="AR12" t="str">
        <f>A12</f>
        <v>Luis Lopez</v>
      </c>
      <c r="AS12">
        <f>M12</f>
        <v>1</v>
      </c>
      <c r="AT12">
        <f>AS12</f>
        <v>1</v>
      </c>
      <c r="AU12">
        <f>AT12*10000-ROW()</f>
        <v>9988</v>
      </c>
      <c r="AV12" t="str">
        <f>A12</f>
        <v>Luis Lopez</v>
      </c>
      <c r="AW12">
        <f>E12</f>
        <v>3</v>
      </c>
      <c r="AX12">
        <f>AW12</f>
        <v>3</v>
      </c>
      <c r="AY12">
        <f>AX12*10000-ROW()</f>
        <v>29988</v>
      </c>
    </row>
    <row r="13" spans="1:51" x14ac:dyDescent="0.3">
      <c r="A13" s="9" t="str">
        <f>equipo1!A42</f>
        <v>Luis Gonzalez</v>
      </c>
      <c r="B13" s="9">
        <f>equipo1!B42</f>
        <v>6</v>
      </c>
      <c r="C13" s="9" t="str">
        <f>equipo1!$A$6</f>
        <v>Equipo 1</v>
      </c>
      <c r="D13" s="9">
        <f>equipo1!C42</f>
        <v>6</v>
      </c>
      <c r="E13" s="9">
        <f>equipo1!D42</f>
        <v>4</v>
      </c>
      <c r="F13" s="9">
        <f>equipo1!E42</f>
        <v>5</v>
      </c>
      <c r="G13" s="9">
        <f>equipo1!F42</f>
        <v>1</v>
      </c>
      <c r="H13" s="9">
        <f>equipo1!G42</f>
        <v>0</v>
      </c>
      <c r="I13" s="9">
        <f>equipo1!H42</f>
        <v>0</v>
      </c>
      <c r="J13" s="9">
        <f>equipo1!I42</f>
        <v>3</v>
      </c>
      <c r="K13" s="9">
        <f>equipo1!J42</f>
        <v>2</v>
      </c>
      <c r="L13" s="9">
        <f>equipo1!K42</f>
        <v>3</v>
      </c>
      <c r="M13" s="9">
        <f>equipo1!L42</f>
        <v>2</v>
      </c>
      <c r="N13" s="9">
        <f>equipo1!M42</f>
        <v>1</v>
      </c>
      <c r="O13" s="9">
        <f>equipo1!N42</f>
        <v>2</v>
      </c>
      <c r="P13" s="9">
        <f>equipo1!O42</f>
        <v>1</v>
      </c>
      <c r="Q13" s="9">
        <f>equipo1!P42</f>
        <v>0</v>
      </c>
      <c r="R13" s="9">
        <f>equipo1!Q42</f>
        <v>6</v>
      </c>
      <c r="S13" s="9">
        <f>equipo1!R42</f>
        <v>13</v>
      </c>
      <c r="T13" s="9"/>
      <c r="U13" s="11">
        <f>equipo1!T42</f>
        <v>0.83333333333333337</v>
      </c>
      <c r="V13" s="11">
        <f>equipo1!U42</f>
        <v>1</v>
      </c>
      <c r="X13" t="str">
        <f t="shared" si="0"/>
        <v>Luis Gonzalez</v>
      </c>
      <c r="Y13">
        <f t="shared" si="1"/>
        <v>0.83333333333333337</v>
      </c>
      <c r="Z13">
        <f t="shared" si="2"/>
        <v>0.83333333333333337</v>
      </c>
      <c r="AA13">
        <f t="shared" si="3"/>
        <v>8320.3333333333339</v>
      </c>
      <c r="AB13" t="str">
        <f t="shared" si="4"/>
        <v>Luis Gonzalez</v>
      </c>
      <c r="AC13">
        <f t="shared" si="5"/>
        <v>1</v>
      </c>
      <c r="AD13">
        <f t="shared" si="6"/>
        <v>1</v>
      </c>
      <c r="AE13">
        <f t="shared" si="7"/>
        <v>9987</v>
      </c>
      <c r="AF13" t="str">
        <f t="shared" si="8"/>
        <v>Luis Gonzalez</v>
      </c>
      <c r="AG13">
        <f t="shared" si="9"/>
        <v>0</v>
      </c>
      <c r="AH13">
        <f t="shared" si="10"/>
        <v>0</v>
      </c>
      <c r="AI13">
        <f t="shared" si="11"/>
        <v>-13</v>
      </c>
      <c r="AJ13" t="str">
        <f t="shared" si="12"/>
        <v>Luis Gonzalez</v>
      </c>
      <c r="AK13">
        <f t="shared" si="13"/>
        <v>3</v>
      </c>
      <c r="AL13">
        <f t="shared" si="14"/>
        <v>3</v>
      </c>
      <c r="AM13">
        <f t="shared" si="15"/>
        <v>29987</v>
      </c>
      <c r="AN13" t="str">
        <f t="shared" si="16"/>
        <v>Luis Gonzalez</v>
      </c>
      <c r="AO13">
        <f t="shared" si="17"/>
        <v>5</v>
      </c>
      <c r="AP13">
        <f t="shared" si="18"/>
        <v>5</v>
      </c>
      <c r="AQ13">
        <f t="shared" si="19"/>
        <v>49987</v>
      </c>
      <c r="AR13" t="str">
        <f>A13</f>
        <v>Luis Gonzalez</v>
      </c>
      <c r="AS13">
        <f>M13</f>
        <v>2</v>
      </c>
      <c r="AT13">
        <f>AS13</f>
        <v>2</v>
      </c>
      <c r="AU13">
        <f>AT13*10000-ROW()</f>
        <v>19987</v>
      </c>
      <c r="AV13" t="str">
        <f>A13</f>
        <v>Luis Gonzalez</v>
      </c>
      <c r="AW13">
        <f>E13</f>
        <v>4</v>
      </c>
      <c r="AX13">
        <f>AW13</f>
        <v>4</v>
      </c>
      <c r="AY13">
        <f>AX13*10000-ROW()</f>
        <v>39987</v>
      </c>
    </row>
    <row r="14" spans="1:51" x14ac:dyDescent="0.3">
      <c r="A14" s="9" t="str">
        <f>equipo1!A43</f>
        <v>Luis Perez</v>
      </c>
      <c r="B14" s="9">
        <f>equipo1!B43</f>
        <v>7</v>
      </c>
      <c r="C14" s="9" t="str">
        <f>equipo1!$A$6</f>
        <v>Equipo 1</v>
      </c>
      <c r="D14" s="9">
        <f>equipo1!C43</f>
        <v>9</v>
      </c>
      <c r="E14" s="9">
        <f>equipo1!D43</f>
        <v>4</v>
      </c>
      <c r="F14" s="9">
        <f>equipo1!E43</f>
        <v>8</v>
      </c>
      <c r="G14" s="9">
        <f>equipo1!F43</f>
        <v>0</v>
      </c>
      <c r="H14" s="9">
        <f>equipo1!G43</f>
        <v>0</v>
      </c>
      <c r="I14" s="9">
        <f>equipo1!H43</f>
        <v>0</v>
      </c>
      <c r="J14" s="9">
        <f>equipo1!I43</f>
        <v>2</v>
      </c>
      <c r="K14" s="9">
        <f>equipo1!J43</f>
        <v>1</v>
      </c>
      <c r="L14" s="9">
        <f>equipo1!K43</f>
        <v>1</v>
      </c>
      <c r="M14" s="9">
        <f>equipo1!L43</f>
        <v>2</v>
      </c>
      <c r="N14" s="9">
        <f>equipo1!M43</f>
        <v>2</v>
      </c>
      <c r="O14" s="9">
        <f>equipo1!N43</f>
        <v>1</v>
      </c>
      <c r="P14" s="9">
        <f>equipo1!O43</f>
        <v>1</v>
      </c>
      <c r="Q14" s="9">
        <f>equipo1!P43</f>
        <v>0</v>
      </c>
      <c r="R14" s="9">
        <f>equipo1!Q43</f>
        <v>8</v>
      </c>
      <c r="S14" s="9">
        <f>equipo1!R43</f>
        <v>14</v>
      </c>
      <c r="T14" s="9"/>
      <c r="U14" s="11">
        <f>equipo1!T43</f>
        <v>0.88888888888888884</v>
      </c>
      <c r="V14" s="11">
        <f>equipo1!U43</f>
        <v>0.88888888888888884</v>
      </c>
      <c r="X14" t="str">
        <f t="shared" si="0"/>
        <v>Luis Perez</v>
      </c>
      <c r="Y14">
        <f t="shared" si="1"/>
        <v>0.88888888888888884</v>
      </c>
      <c r="Z14">
        <f t="shared" si="2"/>
        <v>0.88888888888888884</v>
      </c>
      <c r="AA14">
        <f t="shared" si="3"/>
        <v>8874.8888888888887</v>
      </c>
      <c r="AB14" t="str">
        <f t="shared" si="4"/>
        <v>Luis Perez</v>
      </c>
      <c r="AC14">
        <f t="shared" si="5"/>
        <v>0.88888888888888884</v>
      </c>
      <c r="AD14">
        <f t="shared" si="6"/>
        <v>0.88888888888888884</v>
      </c>
      <c r="AE14">
        <f t="shared" si="7"/>
        <v>8874.8888888888887</v>
      </c>
      <c r="AF14" t="str">
        <f t="shared" si="8"/>
        <v>Luis Perez</v>
      </c>
      <c r="AG14">
        <f t="shared" si="9"/>
        <v>0</v>
      </c>
      <c r="AH14">
        <f t="shared" si="10"/>
        <v>0</v>
      </c>
      <c r="AI14">
        <f t="shared" si="11"/>
        <v>-14</v>
      </c>
      <c r="AJ14" t="str">
        <f t="shared" si="12"/>
        <v>Luis Perez</v>
      </c>
      <c r="AK14">
        <f t="shared" si="13"/>
        <v>2</v>
      </c>
      <c r="AL14">
        <f t="shared" si="14"/>
        <v>2</v>
      </c>
      <c r="AM14">
        <f t="shared" si="15"/>
        <v>19986</v>
      </c>
      <c r="AN14" t="str">
        <f t="shared" si="16"/>
        <v>Luis Perez</v>
      </c>
      <c r="AO14">
        <f t="shared" si="17"/>
        <v>8</v>
      </c>
      <c r="AP14">
        <f t="shared" si="18"/>
        <v>8</v>
      </c>
      <c r="AQ14">
        <f t="shared" si="19"/>
        <v>79986</v>
      </c>
      <c r="AR14" t="str">
        <f>A14</f>
        <v>Luis Perez</v>
      </c>
      <c r="AS14">
        <f>M14</f>
        <v>2</v>
      </c>
      <c r="AT14">
        <f>AS14</f>
        <v>2</v>
      </c>
      <c r="AU14">
        <f>AT14*10000-ROW()</f>
        <v>19986</v>
      </c>
      <c r="AV14" t="str">
        <f>A14</f>
        <v>Luis Perez</v>
      </c>
      <c r="AW14">
        <f>E14</f>
        <v>4</v>
      </c>
      <c r="AX14">
        <f>AW14</f>
        <v>4</v>
      </c>
      <c r="AY14">
        <f>AX14*10000-ROW()</f>
        <v>39986</v>
      </c>
    </row>
    <row r="15" spans="1:51" x14ac:dyDescent="0.3">
      <c r="A15" s="9" t="str">
        <f>equipo1!A44</f>
        <v>Luis Sanchez</v>
      </c>
      <c r="B15" s="9">
        <f>equipo1!B44</f>
        <v>8</v>
      </c>
      <c r="C15" s="9" t="str">
        <f>equipo1!$A$6</f>
        <v>Equipo 1</v>
      </c>
      <c r="D15" s="9">
        <f>equipo1!C44</f>
        <v>8</v>
      </c>
      <c r="E15" s="9">
        <f>equipo1!D44</f>
        <v>8</v>
      </c>
      <c r="F15" s="9">
        <f>equipo1!E44</f>
        <v>6</v>
      </c>
      <c r="G15" s="9">
        <f>equipo1!F44</f>
        <v>0</v>
      </c>
      <c r="H15" s="9">
        <f>equipo1!G44</f>
        <v>0</v>
      </c>
      <c r="I15" s="9">
        <f>equipo1!H44</f>
        <v>0</v>
      </c>
      <c r="J15" s="9">
        <f>equipo1!I44</f>
        <v>6</v>
      </c>
      <c r="K15" s="9">
        <f>equipo1!J44</f>
        <v>4</v>
      </c>
      <c r="L15" s="9">
        <f>equipo1!K44</f>
        <v>3</v>
      </c>
      <c r="M15" s="9">
        <f>equipo1!L44</f>
        <v>0</v>
      </c>
      <c r="N15" s="9">
        <f>equipo1!M44</f>
        <v>1</v>
      </c>
      <c r="O15" s="9">
        <f>equipo1!N44</f>
        <v>1</v>
      </c>
      <c r="P15" s="9">
        <f>equipo1!O44</f>
        <v>1</v>
      </c>
      <c r="Q15" s="9">
        <f>equipo1!P44</f>
        <v>0</v>
      </c>
      <c r="R15" s="9">
        <f>equipo1!Q44</f>
        <v>6</v>
      </c>
      <c r="S15" s="9">
        <f>equipo1!R44</f>
        <v>14</v>
      </c>
      <c r="T15" s="9"/>
      <c r="U15" s="11">
        <f>equipo1!T44</f>
        <v>0.75</v>
      </c>
      <c r="V15" s="11">
        <f>equipo1!U44</f>
        <v>0.75</v>
      </c>
      <c r="X15" t="str">
        <f t="shared" si="0"/>
        <v>Luis Sanchez</v>
      </c>
      <c r="Y15">
        <f t="shared" si="1"/>
        <v>0.75</v>
      </c>
      <c r="Z15">
        <f t="shared" si="2"/>
        <v>0.75</v>
      </c>
      <c r="AA15">
        <f t="shared" si="3"/>
        <v>7485</v>
      </c>
      <c r="AB15" t="str">
        <f t="shared" si="4"/>
        <v>Luis Sanchez</v>
      </c>
      <c r="AC15">
        <f t="shared" si="5"/>
        <v>0.75</v>
      </c>
      <c r="AD15">
        <f t="shared" si="6"/>
        <v>0.75</v>
      </c>
      <c r="AE15">
        <f t="shared" si="7"/>
        <v>7485</v>
      </c>
      <c r="AF15" t="str">
        <f t="shared" si="8"/>
        <v>Luis Sanchez</v>
      </c>
      <c r="AG15">
        <f t="shared" si="9"/>
        <v>0</v>
      </c>
      <c r="AH15">
        <f t="shared" si="10"/>
        <v>0</v>
      </c>
      <c r="AI15">
        <f t="shared" si="11"/>
        <v>-15</v>
      </c>
      <c r="AJ15" t="str">
        <f t="shared" si="12"/>
        <v>Luis Sanchez</v>
      </c>
      <c r="AK15">
        <f t="shared" si="13"/>
        <v>6</v>
      </c>
      <c r="AL15">
        <f t="shared" si="14"/>
        <v>6</v>
      </c>
      <c r="AM15">
        <f t="shared" si="15"/>
        <v>59985</v>
      </c>
      <c r="AN15" t="str">
        <f t="shared" si="16"/>
        <v>Luis Sanchez</v>
      </c>
      <c r="AO15">
        <f t="shared" si="17"/>
        <v>6</v>
      </c>
      <c r="AP15">
        <f t="shared" si="18"/>
        <v>6</v>
      </c>
      <c r="AQ15">
        <f t="shared" si="19"/>
        <v>59985</v>
      </c>
      <c r="AR15" t="str">
        <f>A15</f>
        <v>Luis Sanchez</v>
      </c>
      <c r="AS15">
        <f>M15</f>
        <v>0</v>
      </c>
      <c r="AT15">
        <f>AS15</f>
        <v>0</v>
      </c>
      <c r="AU15">
        <f>AT15*10000-ROW()</f>
        <v>-15</v>
      </c>
      <c r="AV15" t="str">
        <f>A15</f>
        <v>Luis Sanchez</v>
      </c>
      <c r="AW15">
        <f>E15</f>
        <v>8</v>
      </c>
      <c r="AX15">
        <f>AW15</f>
        <v>8</v>
      </c>
      <c r="AY15">
        <f>AX15*10000-ROW()</f>
        <v>79985</v>
      </c>
    </row>
    <row r="16" spans="1:51" x14ac:dyDescent="0.3">
      <c r="A16" s="9" t="str">
        <f>equipo1!A45</f>
        <v>Luis Ramirez</v>
      </c>
      <c r="B16" s="9">
        <f>equipo1!B45</f>
        <v>9</v>
      </c>
      <c r="C16" s="9" t="str">
        <f>equipo1!$A$6</f>
        <v>Equipo 1</v>
      </c>
      <c r="D16" s="9">
        <f>equipo1!C45</f>
        <v>5</v>
      </c>
      <c r="E16" s="9">
        <f>equipo1!D45</f>
        <v>1</v>
      </c>
      <c r="F16" s="9">
        <f>equipo1!E45</f>
        <v>4</v>
      </c>
      <c r="G16" s="9">
        <f>equipo1!F45</f>
        <v>0</v>
      </c>
      <c r="H16" s="9">
        <f>equipo1!G45</f>
        <v>0</v>
      </c>
      <c r="I16" s="9">
        <f>equipo1!H45</f>
        <v>0</v>
      </c>
      <c r="J16" s="9">
        <f>equipo1!I45</f>
        <v>5</v>
      </c>
      <c r="K16" s="9">
        <f>equipo1!J45</f>
        <v>3</v>
      </c>
      <c r="L16" s="9">
        <f>equipo1!K45</f>
        <v>4</v>
      </c>
      <c r="M16" s="9">
        <f>equipo1!L45</f>
        <v>1</v>
      </c>
      <c r="N16" s="9">
        <f>equipo1!M45</f>
        <v>0</v>
      </c>
      <c r="O16" s="9">
        <f>equipo1!N45</f>
        <v>1</v>
      </c>
      <c r="P16" s="9">
        <f>equipo1!O45</f>
        <v>0</v>
      </c>
      <c r="Q16" s="9">
        <f>equipo1!P45</f>
        <v>0</v>
      </c>
      <c r="R16" s="9">
        <f>equipo1!Q45</f>
        <v>4</v>
      </c>
      <c r="S16" s="9">
        <f>equipo1!R45</f>
        <v>10</v>
      </c>
      <c r="T16" s="9"/>
      <c r="U16" s="11">
        <f>equipo1!T45</f>
        <v>0.8</v>
      </c>
      <c r="V16" s="11">
        <f>equipo1!U45</f>
        <v>0.8</v>
      </c>
      <c r="X16" t="str">
        <f t="shared" si="0"/>
        <v>Luis Ramirez</v>
      </c>
      <c r="Y16">
        <f t="shared" si="1"/>
        <v>0.8</v>
      </c>
      <c r="Z16">
        <f t="shared" si="2"/>
        <v>0.8</v>
      </c>
      <c r="AA16">
        <f t="shared" si="3"/>
        <v>7984</v>
      </c>
      <c r="AB16" t="str">
        <f t="shared" si="4"/>
        <v>Luis Ramirez</v>
      </c>
      <c r="AC16">
        <f t="shared" si="5"/>
        <v>0.8</v>
      </c>
      <c r="AD16">
        <f t="shared" si="6"/>
        <v>0.8</v>
      </c>
      <c r="AE16">
        <f t="shared" si="7"/>
        <v>7984</v>
      </c>
      <c r="AF16" t="str">
        <f t="shared" si="8"/>
        <v>Luis Ramirez</v>
      </c>
      <c r="AG16">
        <f t="shared" si="9"/>
        <v>0</v>
      </c>
      <c r="AH16">
        <f t="shared" si="10"/>
        <v>0</v>
      </c>
      <c r="AI16">
        <f t="shared" si="11"/>
        <v>-16</v>
      </c>
      <c r="AJ16" t="str">
        <f t="shared" si="12"/>
        <v>Luis Ramirez</v>
      </c>
      <c r="AK16">
        <f t="shared" si="13"/>
        <v>5</v>
      </c>
      <c r="AL16">
        <f t="shared" si="14"/>
        <v>5</v>
      </c>
      <c r="AM16">
        <f t="shared" si="15"/>
        <v>49984</v>
      </c>
      <c r="AN16" t="str">
        <f t="shared" si="16"/>
        <v>Luis Ramirez</v>
      </c>
      <c r="AO16">
        <f t="shared" si="17"/>
        <v>4</v>
      </c>
      <c r="AP16">
        <f t="shared" si="18"/>
        <v>4</v>
      </c>
      <c r="AQ16">
        <f t="shared" si="19"/>
        <v>39984</v>
      </c>
      <c r="AR16" t="str">
        <f>A16</f>
        <v>Luis Ramirez</v>
      </c>
      <c r="AS16">
        <f>M16</f>
        <v>1</v>
      </c>
      <c r="AT16">
        <f>AS16</f>
        <v>1</v>
      </c>
      <c r="AU16">
        <f>AT16*10000-ROW()</f>
        <v>9984</v>
      </c>
      <c r="AV16" t="str">
        <f>A16</f>
        <v>Luis Ramirez</v>
      </c>
      <c r="AW16">
        <f>E16</f>
        <v>1</v>
      </c>
      <c r="AX16">
        <f>AW16</f>
        <v>1</v>
      </c>
      <c r="AY16">
        <f>AX16*10000-ROW()</f>
        <v>9984</v>
      </c>
    </row>
    <row r="17" spans="1:51" x14ac:dyDescent="0.3">
      <c r="A17" s="9" t="str">
        <f>equipo1!A46</f>
        <v>Luis Torres</v>
      </c>
      <c r="B17" s="9">
        <f>equipo1!B46</f>
        <v>10</v>
      </c>
      <c r="C17" s="9" t="str">
        <f>equipo1!$A$6</f>
        <v>Equipo 1</v>
      </c>
      <c r="D17" s="9">
        <f>equipo1!C46</f>
        <v>7</v>
      </c>
      <c r="E17" s="9">
        <f>equipo1!D46</f>
        <v>6</v>
      </c>
      <c r="F17" s="9">
        <f>equipo1!E46</f>
        <v>3</v>
      </c>
      <c r="G17" s="9">
        <f>equipo1!F46</f>
        <v>0</v>
      </c>
      <c r="H17" s="9">
        <f>equipo1!G46</f>
        <v>0</v>
      </c>
      <c r="I17" s="9">
        <f>equipo1!H46</f>
        <v>0</v>
      </c>
      <c r="J17" s="9">
        <f>equipo1!I46</f>
        <v>5</v>
      </c>
      <c r="K17" s="9">
        <f>equipo1!J46</f>
        <v>1</v>
      </c>
      <c r="L17" s="9">
        <f>equipo1!K46</f>
        <v>3</v>
      </c>
      <c r="M17" s="9">
        <f>equipo1!L46</f>
        <v>1</v>
      </c>
      <c r="N17" s="9">
        <f>equipo1!M46</f>
        <v>1</v>
      </c>
      <c r="O17" s="9">
        <f>equipo1!N46</f>
        <v>1</v>
      </c>
      <c r="P17" s="9">
        <f>equipo1!O46</f>
        <v>1</v>
      </c>
      <c r="Q17" s="9">
        <f>equipo1!P46</f>
        <v>0</v>
      </c>
      <c r="R17" s="9">
        <f>equipo1!Q46</f>
        <v>3</v>
      </c>
      <c r="S17" s="9">
        <f>equipo1!R46</f>
        <v>13</v>
      </c>
      <c r="T17" s="9"/>
      <c r="U17" s="11">
        <f>equipo1!T46</f>
        <v>0.42857142857142855</v>
      </c>
      <c r="V17" s="11">
        <f>equipo1!U46</f>
        <v>0.42857142857142855</v>
      </c>
      <c r="X17" t="str">
        <f t="shared" si="0"/>
        <v>Luis Torres</v>
      </c>
      <c r="Y17">
        <f t="shared" si="1"/>
        <v>0.42857142857142855</v>
      </c>
      <c r="Z17">
        <f t="shared" si="2"/>
        <v>0.42857142857142855</v>
      </c>
      <c r="AA17">
        <f t="shared" si="3"/>
        <v>4268.7142857142853</v>
      </c>
      <c r="AB17" t="str">
        <f t="shared" si="4"/>
        <v>Luis Torres</v>
      </c>
      <c r="AC17">
        <f t="shared" si="5"/>
        <v>0.42857142857142855</v>
      </c>
      <c r="AD17">
        <f t="shared" si="6"/>
        <v>0.42857142857142855</v>
      </c>
      <c r="AE17">
        <f t="shared" si="7"/>
        <v>4268.7142857142853</v>
      </c>
      <c r="AF17" t="str">
        <f t="shared" si="8"/>
        <v>Luis Torres</v>
      </c>
      <c r="AG17">
        <f t="shared" si="9"/>
        <v>0</v>
      </c>
      <c r="AH17">
        <f t="shared" si="10"/>
        <v>0</v>
      </c>
      <c r="AI17">
        <f t="shared" si="11"/>
        <v>-17</v>
      </c>
      <c r="AJ17" t="str">
        <f t="shared" si="12"/>
        <v>Luis Torres</v>
      </c>
      <c r="AK17">
        <f t="shared" si="13"/>
        <v>5</v>
      </c>
      <c r="AL17">
        <f t="shared" si="14"/>
        <v>5</v>
      </c>
      <c r="AM17">
        <f t="shared" si="15"/>
        <v>49983</v>
      </c>
      <c r="AN17" t="str">
        <f t="shared" si="16"/>
        <v>Luis Torres</v>
      </c>
      <c r="AO17">
        <f t="shared" si="17"/>
        <v>3</v>
      </c>
      <c r="AP17">
        <f t="shared" si="18"/>
        <v>3</v>
      </c>
      <c r="AQ17">
        <f t="shared" si="19"/>
        <v>29983</v>
      </c>
      <c r="AR17" t="str">
        <f>A17</f>
        <v>Luis Torres</v>
      </c>
      <c r="AS17">
        <f>M17</f>
        <v>1</v>
      </c>
      <c r="AT17">
        <f>AS17</f>
        <v>1</v>
      </c>
      <c r="AU17">
        <f>AT17*10000-ROW()</f>
        <v>9983</v>
      </c>
      <c r="AV17" t="str">
        <f>A17</f>
        <v>Luis Torres</v>
      </c>
      <c r="AW17">
        <f>E17</f>
        <v>6</v>
      </c>
      <c r="AX17">
        <f>AW17</f>
        <v>6</v>
      </c>
      <c r="AY17">
        <f>AX17*10000-ROW()</f>
        <v>59983</v>
      </c>
    </row>
    <row r="18" spans="1:51" x14ac:dyDescent="0.3">
      <c r="A18" s="9" t="str">
        <f>equipo1!A47</f>
        <v>Luis Flores</v>
      </c>
      <c r="B18" s="9">
        <f>equipo1!B47</f>
        <v>11</v>
      </c>
      <c r="C18" s="9" t="str">
        <f>equipo1!$A$6</f>
        <v>Equipo 1</v>
      </c>
      <c r="D18" s="9">
        <f>equipo1!C47</f>
        <v>7</v>
      </c>
      <c r="E18" s="9">
        <f>equipo1!D47</f>
        <v>7</v>
      </c>
      <c r="F18" s="9">
        <f>equipo1!E47</f>
        <v>2</v>
      </c>
      <c r="G18" s="9">
        <f>equipo1!F47</f>
        <v>0</v>
      </c>
      <c r="H18" s="9">
        <f>equipo1!G47</f>
        <v>0</v>
      </c>
      <c r="I18" s="9">
        <f>equipo1!H47</f>
        <v>0</v>
      </c>
      <c r="J18" s="9">
        <f>equipo1!I47</f>
        <v>0</v>
      </c>
      <c r="K18" s="9">
        <f>equipo1!J47</f>
        <v>4</v>
      </c>
      <c r="L18" s="9">
        <f>equipo1!K47</f>
        <v>1</v>
      </c>
      <c r="M18" s="9">
        <f>equipo1!L47</f>
        <v>2</v>
      </c>
      <c r="N18" s="9">
        <f>equipo1!M47</f>
        <v>1</v>
      </c>
      <c r="O18" s="9">
        <f>equipo1!N47</f>
        <v>1</v>
      </c>
      <c r="P18" s="9">
        <f>equipo1!O47</f>
        <v>1</v>
      </c>
      <c r="Q18" s="9">
        <f>equipo1!P47</f>
        <v>0</v>
      </c>
      <c r="R18" s="9">
        <f>equipo1!Q47</f>
        <v>2</v>
      </c>
      <c r="S18" s="9">
        <f>equipo1!R47</f>
        <v>11</v>
      </c>
      <c r="T18" s="9"/>
      <c r="U18" s="11">
        <f>equipo1!T47</f>
        <v>0.2857142857142857</v>
      </c>
      <c r="V18" s="11">
        <f>equipo1!U47</f>
        <v>0.2857142857142857</v>
      </c>
      <c r="X18" t="str">
        <f t="shared" si="0"/>
        <v>Luis Flores</v>
      </c>
      <c r="Y18">
        <f t="shared" si="1"/>
        <v>0.2857142857142857</v>
      </c>
      <c r="Z18">
        <f t="shared" si="2"/>
        <v>0.2857142857142857</v>
      </c>
      <c r="AA18">
        <f t="shared" si="3"/>
        <v>2839.1428571428569</v>
      </c>
      <c r="AB18" t="str">
        <f t="shared" si="4"/>
        <v>Luis Flores</v>
      </c>
      <c r="AC18">
        <f t="shared" si="5"/>
        <v>0.2857142857142857</v>
      </c>
      <c r="AD18">
        <f t="shared" si="6"/>
        <v>0.2857142857142857</v>
      </c>
      <c r="AE18">
        <f t="shared" si="7"/>
        <v>2839.1428571428569</v>
      </c>
      <c r="AF18" t="str">
        <f t="shared" si="8"/>
        <v>Luis Flores</v>
      </c>
      <c r="AG18">
        <f t="shared" si="9"/>
        <v>0</v>
      </c>
      <c r="AH18">
        <f t="shared" si="10"/>
        <v>0</v>
      </c>
      <c r="AI18">
        <f t="shared" si="11"/>
        <v>-18</v>
      </c>
      <c r="AJ18" t="str">
        <f t="shared" si="12"/>
        <v>Luis Flores</v>
      </c>
      <c r="AK18">
        <f t="shared" si="13"/>
        <v>0</v>
      </c>
      <c r="AL18">
        <f t="shared" si="14"/>
        <v>0</v>
      </c>
      <c r="AM18">
        <f t="shared" si="15"/>
        <v>-18</v>
      </c>
      <c r="AN18" t="str">
        <f t="shared" si="16"/>
        <v>Luis Flores</v>
      </c>
      <c r="AO18">
        <f t="shared" si="17"/>
        <v>2</v>
      </c>
      <c r="AP18">
        <f t="shared" si="18"/>
        <v>2</v>
      </c>
      <c r="AQ18">
        <f t="shared" si="19"/>
        <v>19982</v>
      </c>
      <c r="AR18" t="str">
        <f>A18</f>
        <v>Luis Flores</v>
      </c>
      <c r="AS18">
        <f>M18</f>
        <v>2</v>
      </c>
      <c r="AT18">
        <f>AS18</f>
        <v>2</v>
      </c>
      <c r="AU18">
        <f>AT18*10000-ROW()</f>
        <v>19982</v>
      </c>
      <c r="AV18" t="str">
        <f>A18</f>
        <v>Luis Flores</v>
      </c>
      <c r="AW18">
        <f>E18</f>
        <v>7</v>
      </c>
      <c r="AX18">
        <f>AW18</f>
        <v>7</v>
      </c>
      <c r="AY18">
        <f>AX18*10000-ROW()</f>
        <v>69982</v>
      </c>
    </row>
    <row r="19" spans="1:51" x14ac:dyDescent="0.3">
      <c r="A19" s="9" t="str">
        <f>equipo1!A48</f>
        <v>Luis Rivera</v>
      </c>
      <c r="B19" s="9">
        <f>equipo1!B48</f>
        <v>12</v>
      </c>
      <c r="C19" s="9" t="str">
        <f>equipo1!$A$6</f>
        <v>Equipo 1</v>
      </c>
      <c r="D19" s="9">
        <f>equipo1!C48</f>
        <v>6</v>
      </c>
      <c r="E19" s="9">
        <f>equipo1!D48</f>
        <v>1</v>
      </c>
      <c r="F19" s="9">
        <f>equipo1!E48</f>
        <v>3</v>
      </c>
      <c r="G19" s="9">
        <f>equipo1!F48</f>
        <v>0</v>
      </c>
      <c r="H19" s="9">
        <f>equipo1!G48</f>
        <v>0</v>
      </c>
      <c r="I19" s="9">
        <f>equipo1!H48</f>
        <v>0</v>
      </c>
      <c r="J19" s="9">
        <f>equipo1!I48</f>
        <v>0</v>
      </c>
      <c r="K19" s="9">
        <f>equipo1!J48</f>
        <v>4</v>
      </c>
      <c r="L19" s="9">
        <f>equipo1!K48</f>
        <v>4</v>
      </c>
      <c r="M19" s="9">
        <f>equipo1!L48</f>
        <v>2</v>
      </c>
      <c r="N19" s="9">
        <f>equipo1!M48</f>
        <v>0</v>
      </c>
      <c r="O19" s="9">
        <f>equipo1!N48</f>
        <v>1</v>
      </c>
      <c r="P19" s="9">
        <f>equipo1!O48</f>
        <v>2</v>
      </c>
      <c r="Q19" s="9">
        <f>equipo1!P48</f>
        <v>0</v>
      </c>
      <c r="R19" s="9">
        <f>equipo1!Q48</f>
        <v>3</v>
      </c>
      <c r="S19" s="9">
        <f>equipo1!R48</f>
        <v>13</v>
      </c>
      <c r="T19" s="9"/>
      <c r="U19" s="11">
        <f>equipo1!T48</f>
        <v>0.5</v>
      </c>
      <c r="V19" s="11">
        <f>equipo1!U48</f>
        <v>0.5</v>
      </c>
      <c r="X19" t="str">
        <f t="shared" si="0"/>
        <v>Luis Rivera</v>
      </c>
      <c r="Y19">
        <f t="shared" si="1"/>
        <v>0.5</v>
      </c>
      <c r="Z19">
        <f t="shared" si="2"/>
        <v>0.5</v>
      </c>
      <c r="AA19">
        <f t="shared" si="3"/>
        <v>4981</v>
      </c>
      <c r="AB19" t="str">
        <f t="shared" si="4"/>
        <v>Luis Rivera</v>
      </c>
      <c r="AC19">
        <f t="shared" si="5"/>
        <v>0.5</v>
      </c>
      <c r="AD19">
        <f t="shared" si="6"/>
        <v>0.5</v>
      </c>
      <c r="AE19">
        <f t="shared" si="7"/>
        <v>4981</v>
      </c>
      <c r="AF19" t="str">
        <f t="shared" si="8"/>
        <v>Luis Rivera</v>
      </c>
      <c r="AG19">
        <f t="shared" si="9"/>
        <v>0</v>
      </c>
      <c r="AH19">
        <f t="shared" si="10"/>
        <v>0</v>
      </c>
      <c r="AI19">
        <f t="shared" si="11"/>
        <v>-19</v>
      </c>
      <c r="AJ19" t="str">
        <f t="shared" si="12"/>
        <v>Luis Rivera</v>
      </c>
      <c r="AK19">
        <f t="shared" si="13"/>
        <v>0</v>
      </c>
      <c r="AL19">
        <f t="shared" si="14"/>
        <v>0</v>
      </c>
      <c r="AM19">
        <f t="shared" si="15"/>
        <v>-19</v>
      </c>
      <c r="AN19" t="str">
        <f t="shared" si="16"/>
        <v>Luis Rivera</v>
      </c>
      <c r="AO19">
        <f t="shared" si="17"/>
        <v>3</v>
      </c>
      <c r="AP19">
        <f t="shared" si="18"/>
        <v>3</v>
      </c>
      <c r="AQ19">
        <f t="shared" si="19"/>
        <v>29981</v>
      </c>
      <c r="AR19" t="str">
        <f>A19</f>
        <v>Luis Rivera</v>
      </c>
      <c r="AS19">
        <f>M19</f>
        <v>2</v>
      </c>
      <c r="AT19">
        <f>AS19</f>
        <v>2</v>
      </c>
      <c r="AU19">
        <f>AT19*10000-ROW()</f>
        <v>19981</v>
      </c>
      <c r="AV19" t="str">
        <f>A19</f>
        <v>Luis Rivera</v>
      </c>
      <c r="AW19">
        <f>E19</f>
        <v>1</v>
      </c>
      <c r="AX19">
        <f>AW19</f>
        <v>1</v>
      </c>
      <c r="AY19">
        <f>AX19*10000-ROW()</f>
        <v>9981</v>
      </c>
    </row>
    <row r="20" spans="1:51" x14ac:dyDescent="0.3">
      <c r="A20" s="9" t="str">
        <f>equipo1!A49</f>
        <v>Luis Gomez</v>
      </c>
      <c r="B20" s="9">
        <f>equipo1!B49</f>
        <v>13</v>
      </c>
      <c r="C20" s="9" t="str">
        <f>equipo1!$A$6</f>
        <v>Equipo 1</v>
      </c>
      <c r="D20" s="9">
        <f>equipo1!C49</f>
        <v>7</v>
      </c>
      <c r="E20" s="9">
        <f>equipo1!D49</f>
        <v>6</v>
      </c>
      <c r="F20" s="9">
        <f>equipo1!E49</f>
        <v>4</v>
      </c>
      <c r="G20" s="9">
        <f>equipo1!F49</f>
        <v>1</v>
      </c>
      <c r="H20" s="9">
        <f>equipo1!G49</f>
        <v>0</v>
      </c>
      <c r="I20" s="9">
        <f>equipo1!H49</f>
        <v>0</v>
      </c>
      <c r="J20" s="9">
        <f>equipo1!I49</f>
        <v>2</v>
      </c>
      <c r="K20" s="9">
        <f>equipo1!J49</f>
        <v>2</v>
      </c>
      <c r="L20" s="9">
        <f>equipo1!K49</f>
        <v>1</v>
      </c>
      <c r="M20" s="9">
        <f>equipo1!L49</f>
        <v>2</v>
      </c>
      <c r="N20" s="9">
        <f>equipo1!M49</f>
        <v>1</v>
      </c>
      <c r="O20" s="9">
        <f>equipo1!N49</f>
        <v>1</v>
      </c>
      <c r="P20" s="9">
        <f>equipo1!O49</f>
        <v>2</v>
      </c>
      <c r="Q20" s="9">
        <f>equipo1!P49</f>
        <v>0</v>
      </c>
      <c r="R20" s="9">
        <f>equipo1!Q49</f>
        <v>5</v>
      </c>
      <c r="S20" s="9">
        <f>equipo1!R49</f>
        <v>12</v>
      </c>
      <c r="T20" s="9"/>
      <c r="U20" s="11">
        <f>equipo1!T49</f>
        <v>0.5714285714285714</v>
      </c>
      <c r="V20" s="11">
        <f>equipo1!U49</f>
        <v>0.7142857142857143</v>
      </c>
      <c r="X20" t="str">
        <f t="shared" si="0"/>
        <v>Luis Gomez</v>
      </c>
      <c r="Y20">
        <f t="shared" si="1"/>
        <v>0.5714285714285714</v>
      </c>
      <c r="Z20">
        <f t="shared" si="2"/>
        <v>0.5714285714285714</v>
      </c>
      <c r="AA20">
        <f t="shared" si="3"/>
        <v>5694.2857142857138</v>
      </c>
      <c r="AB20" t="str">
        <f t="shared" si="4"/>
        <v>Luis Gomez</v>
      </c>
      <c r="AC20">
        <f t="shared" si="5"/>
        <v>0.7142857142857143</v>
      </c>
      <c r="AD20">
        <f t="shared" si="6"/>
        <v>0.7142857142857143</v>
      </c>
      <c r="AE20">
        <f t="shared" si="7"/>
        <v>7122.8571428571431</v>
      </c>
      <c r="AF20" t="str">
        <f t="shared" si="8"/>
        <v>Luis Gomez</v>
      </c>
      <c r="AG20">
        <f t="shared" si="9"/>
        <v>0</v>
      </c>
      <c r="AH20">
        <f t="shared" si="10"/>
        <v>0</v>
      </c>
      <c r="AI20">
        <f t="shared" si="11"/>
        <v>-20</v>
      </c>
      <c r="AJ20" t="str">
        <f t="shared" si="12"/>
        <v>Luis Gomez</v>
      </c>
      <c r="AK20">
        <f t="shared" si="13"/>
        <v>2</v>
      </c>
      <c r="AL20">
        <f t="shared" si="14"/>
        <v>2</v>
      </c>
      <c r="AM20">
        <f t="shared" si="15"/>
        <v>19980</v>
      </c>
      <c r="AN20" t="str">
        <f t="shared" si="16"/>
        <v>Luis Gomez</v>
      </c>
      <c r="AO20">
        <f t="shared" si="17"/>
        <v>4</v>
      </c>
      <c r="AP20">
        <f t="shared" si="18"/>
        <v>4</v>
      </c>
      <c r="AQ20">
        <f t="shared" si="19"/>
        <v>39980</v>
      </c>
      <c r="AR20" t="str">
        <f>A20</f>
        <v>Luis Gomez</v>
      </c>
      <c r="AS20">
        <f>M20</f>
        <v>2</v>
      </c>
      <c r="AT20">
        <f>AS20</f>
        <v>2</v>
      </c>
      <c r="AU20">
        <f>AT20*10000-ROW()</f>
        <v>19980</v>
      </c>
      <c r="AV20" t="str">
        <f>A20</f>
        <v>Luis Gomez</v>
      </c>
      <c r="AW20">
        <f>E20</f>
        <v>6</v>
      </c>
      <c r="AX20">
        <f>AW20</f>
        <v>6</v>
      </c>
      <c r="AY20">
        <f>AX20*10000-ROW()</f>
        <v>59980</v>
      </c>
    </row>
    <row r="21" spans="1:51" x14ac:dyDescent="0.3">
      <c r="A21" s="9" t="str">
        <f>equipo1!A50</f>
        <v>Luis Diaz</v>
      </c>
      <c r="B21" s="9">
        <f>equipo1!B50</f>
        <v>14</v>
      </c>
      <c r="C21" s="9" t="str">
        <f>equipo1!$A$6</f>
        <v>Equipo 1</v>
      </c>
      <c r="D21" s="9">
        <f>equipo1!C50</f>
        <v>9</v>
      </c>
      <c r="E21" s="9">
        <f>equipo1!D50</f>
        <v>5</v>
      </c>
      <c r="F21" s="9">
        <f>equipo1!E50</f>
        <v>3</v>
      </c>
      <c r="G21" s="9">
        <f>equipo1!F50</f>
        <v>0</v>
      </c>
      <c r="H21" s="9">
        <f>equipo1!G50</f>
        <v>0</v>
      </c>
      <c r="I21" s="9">
        <f>equipo1!H50</f>
        <v>0</v>
      </c>
      <c r="J21" s="9">
        <f>equipo1!I50</f>
        <v>1</v>
      </c>
      <c r="K21" s="9">
        <f>equipo1!J50</f>
        <v>3</v>
      </c>
      <c r="L21" s="9">
        <f>equipo1!K50</f>
        <v>2</v>
      </c>
      <c r="M21" s="9">
        <f>equipo1!L50</f>
        <v>0</v>
      </c>
      <c r="N21" s="9">
        <f>equipo1!M50</f>
        <v>1</v>
      </c>
      <c r="O21" s="9">
        <f>equipo1!N50</f>
        <v>1</v>
      </c>
      <c r="P21" s="9">
        <f>equipo1!O50</f>
        <v>2</v>
      </c>
      <c r="Q21" s="9">
        <f>equipo1!P50</f>
        <v>0</v>
      </c>
      <c r="R21" s="9">
        <f>equipo1!Q50</f>
        <v>3</v>
      </c>
      <c r="S21" s="9">
        <f>equipo1!R50</f>
        <v>15</v>
      </c>
      <c r="T21" s="9"/>
      <c r="U21" s="11">
        <f>equipo1!T50</f>
        <v>0.33333333333333331</v>
      </c>
      <c r="V21" s="11">
        <f>equipo1!U50</f>
        <v>0.33333333333333331</v>
      </c>
      <c r="X21" t="str">
        <f t="shared" si="0"/>
        <v>Luis Diaz</v>
      </c>
      <c r="Y21">
        <f t="shared" si="1"/>
        <v>0.33333333333333331</v>
      </c>
      <c r="Z21">
        <f t="shared" si="2"/>
        <v>0.33333333333333331</v>
      </c>
      <c r="AA21">
        <f t="shared" si="3"/>
        <v>3312.333333333333</v>
      </c>
      <c r="AB21" t="str">
        <f t="shared" si="4"/>
        <v>Luis Diaz</v>
      </c>
      <c r="AC21">
        <f t="shared" si="5"/>
        <v>0.33333333333333331</v>
      </c>
      <c r="AD21">
        <f t="shared" si="6"/>
        <v>0.33333333333333331</v>
      </c>
      <c r="AE21">
        <f t="shared" si="7"/>
        <v>3312.333333333333</v>
      </c>
      <c r="AF21" t="str">
        <f t="shared" si="8"/>
        <v>Luis Diaz</v>
      </c>
      <c r="AG21">
        <f t="shared" si="9"/>
        <v>0</v>
      </c>
      <c r="AH21">
        <f t="shared" si="10"/>
        <v>0</v>
      </c>
      <c r="AI21">
        <f t="shared" si="11"/>
        <v>-21</v>
      </c>
      <c r="AJ21" t="str">
        <f t="shared" si="12"/>
        <v>Luis Diaz</v>
      </c>
      <c r="AK21">
        <f t="shared" si="13"/>
        <v>1</v>
      </c>
      <c r="AL21">
        <f t="shared" si="14"/>
        <v>1</v>
      </c>
      <c r="AM21">
        <f t="shared" si="15"/>
        <v>9979</v>
      </c>
      <c r="AN21" t="str">
        <f t="shared" si="16"/>
        <v>Luis Diaz</v>
      </c>
      <c r="AO21">
        <f t="shared" si="17"/>
        <v>3</v>
      </c>
      <c r="AP21">
        <f t="shared" si="18"/>
        <v>3</v>
      </c>
      <c r="AQ21">
        <f t="shared" si="19"/>
        <v>29979</v>
      </c>
      <c r="AR21" t="str">
        <f>A21</f>
        <v>Luis Diaz</v>
      </c>
      <c r="AS21">
        <f>M21</f>
        <v>0</v>
      </c>
      <c r="AT21">
        <f>AS21</f>
        <v>0</v>
      </c>
      <c r="AU21">
        <f>AT21*10000-ROW()</f>
        <v>-21</v>
      </c>
      <c r="AV21" t="str">
        <f>A21</f>
        <v>Luis Diaz</v>
      </c>
      <c r="AW21">
        <f>E21</f>
        <v>5</v>
      </c>
      <c r="AX21">
        <f>AW21</f>
        <v>5</v>
      </c>
      <c r="AY21">
        <f>AX21*10000-ROW()</f>
        <v>49979</v>
      </c>
    </row>
    <row r="22" spans="1:51" x14ac:dyDescent="0.3">
      <c r="A22" s="9" t="str">
        <f>equipo1!A51</f>
        <v>Luis Reyes</v>
      </c>
      <c r="B22" s="9">
        <f>equipo1!B51</f>
        <v>15</v>
      </c>
      <c r="C22" s="9" t="str">
        <f>equipo1!$A$6</f>
        <v>Equipo 1</v>
      </c>
      <c r="D22" s="9">
        <f>equipo1!C51</f>
        <v>6</v>
      </c>
      <c r="E22" s="9">
        <f>equipo1!D51</f>
        <v>2</v>
      </c>
      <c r="F22" s="9">
        <f>equipo1!E51</f>
        <v>3</v>
      </c>
      <c r="G22" s="9">
        <f>equipo1!F51</f>
        <v>0</v>
      </c>
      <c r="H22" s="9">
        <f>equipo1!G51</f>
        <v>0</v>
      </c>
      <c r="I22" s="9">
        <f>equipo1!H51</f>
        <v>0</v>
      </c>
      <c r="J22" s="9">
        <f>equipo1!I51</f>
        <v>3</v>
      </c>
      <c r="K22" s="9">
        <f>equipo1!J51</f>
        <v>3</v>
      </c>
      <c r="L22" s="9">
        <f>equipo1!K51</f>
        <v>3</v>
      </c>
      <c r="M22" s="9">
        <f>equipo1!L51</f>
        <v>2</v>
      </c>
      <c r="N22" s="9">
        <f>equipo1!M51</f>
        <v>1</v>
      </c>
      <c r="O22" s="9">
        <f>equipo1!N51</f>
        <v>2</v>
      </c>
      <c r="P22" s="9">
        <f>equipo1!O51</f>
        <v>2</v>
      </c>
      <c r="Q22" s="9">
        <f>equipo1!P51</f>
        <v>0</v>
      </c>
      <c r="R22" s="9">
        <f>equipo1!Q51</f>
        <v>3</v>
      </c>
      <c r="S22" s="9">
        <f>equipo1!R51</f>
        <v>14</v>
      </c>
      <c r="T22" s="9"/>
      <c r="U22" s="11">
        <f>equipo1!T51</f>
        <v>0.5</v>
      </c>
      <c r="V22" s="11">
        <f>equipo1!U51</f>
        <v>0.5</v>
      </c>
      <c r="X22" t="str">
        <f t="shared" si="0"/>
        <v>Luis Reyes</v>
      </c>
      <c r="Y22">
        <f t="shared" si="1"/>
        <v>0.5</v>
      </c>
      <c r="Z22">
        <f t="shared" si="2"/>
        <v>0.5</v>
      </c>
      <c r="AA22">
        <f t="shared" si="3"/>
        <v>4978</v>
      </c>
      <c r="AB22" t="str">
        <f t="shared" si="4"/>
        <v>Luis Reyes</v>
      </c>
      <c r="AC22">
        <f t="shared" si="5"/>
        <v>0.5</v>
      </c>
      <c r="AD22">
        <f t="shared" si="6"/>
        <v>0.5</v>
      </c>
      <c r="AE22">
        <f t="shared" si="7"/>
        <v>4978</v>
      </c>
      <c r="AF22" t="str">
        <f t="shared" si="8"/>
        <v>Luis Reyes</v>
      </c>
      <c r="AG22">
        <f t="shared" si="9"/>
        <v>0</v>
      </c>
      <c r="AH22">
        <f t="shared" si="10"/>
        <v>0</v>
      </c>
      <c r="AI22">
        <f t="shared" si="11"/>
        <v>-22</v>
      </c>
      <c r="AJ22" t="str">
        <f t="shared" si="12"/>
        <v>Luis Reyes</v>
      </c>
      <c r="AK22">
        <f t="shared" si="13"/>
        <v>3</v>
      </c>
      <c r="AL22">
        <f t="shared" si="14"/>
        <v>3</v>
      </c>
      <c r="AM22">
        <f t="shared" si="15"/>
        <v>29978</v>
      </c>
      <c r="AN22" t="str">
        <f t="shared" si="16"/>
        <v>Luis Reyes</v>
      </c>
      <c r="AO22">
        <f t="shared" si="17"/>
        <v>3</v>
      </c>
      <c r="AP22">
        <f t="shared" si="18"/>
        <v>3</v>
      </c>
      <c r="AQ22">
        <f t="shared" si="19"/>
        <v>29978</v>
      </c>
      <c r="AR22" t="str">
        <f>A22</f>
        <v>Luis Reyes</v>
      </c>
      <c r="AS22">
        <f>M22</f>
        <v>2</v>
      </c>
      <c r="AT22">
        <f>AS22</f>
        <v>2</v>
      </c>
      <c r="AU22">
        <f>AT22*10000-ROW()</f>
        <v>19978</v>
      </c>
      <c r="AV22" t="str">
        <f>A22</f>
        <v>Luis Reyes</v>
      </c>
      <c r="AW22">
        <f>E22</f>
        <v>2</v>
      </c>
      <c r="AX22">
        <f>AW22</f>
        <v>2</v>
      </c>
      <c r="AY22">
        <f>AX22*10000-ROW()</f>
        <v>19978</v>
      </c>
    </row>
    <row r="23" spans="1:51" x14ac:dyDescent="0.3">
      <c r="A23" s="9" t="str">
        <f>equipo1!A52</f>
        <v>Luis Morales</v>
      </c>
      <c r="B23" s="9">
        <f>equipo1!B52</f>
        <v>16</v>
      </c>
      <c r="C23" s="9" t="str">
        <f>equipo1!$A$6</f>
        <v>Equipo 1</v>
      </c>
      <c r="D23" s="9">
        <f>equipo1!C52</f>
        <v>8</v>
      </c>
      <c r="E23" s="9">
        <f>equipo1!D52</f>
        <v>6</v>
      </c>
      <c r="F23" s="9">
        <f>equipo1!E52</f>
        <v>2</v>
      </c>
      <c r="G23" s="9">
        <f>equipo1!F52</f>
        <v>0</v>
      </c>
      <c r="H23" s="9">
        <f>equipo1!G52</f>
        <v>0</v>
      </c>
      <c r="I23" s="9">
        <f>equipo1!H52</f>
        <v>0</v>
      </c>
      <c r="J23" s="9">
        <f>equipo1!I52</f>
        <v>2</v>
      </c>
      <c r="K23" s="9">
        <f>equipo1!J52</f>
        <v>2</v>
      </c>
      <c r="L23" s="9">
        <f>equipo1!K52</f>
        <v>4</v>
      </c>
      <c r="M23" s="9">
        <f>equipo1!L52</f>
        <v>1</v>
      </c>
      <c r="N23" s="9">
        <f>equipo1!M52</f>
        <v>1</v>
      </c>
      <c r="O23" s="9">
        <f>equipo1!N52</f>
        <v>1</v>
      </c>
      <c r="P23" s="9">
        <f>equipo1!O52</f>
        <v>1</v>
      </c>
      <c r="Q23" s="9">
        <f>equipo1!P52</f>
        <v>0</v>
      </c>
      <c r="R23" s="9">
        <f>equipo1!Q52</f>
        <v>2</v>
      </c>
      <c r="S23" s="9">
        <f>equipo1!R52</f>
        <v>15</v>
      </c>
      <c r="T23" s="9"/>
      <c r="U23" s="11">
        <f>equipo1!T52</f>
        <v>0.25</v>
      </c>
      <c r="V23" s="11">
        <f>equipo1!U52</f>
        <v>0.25</v>
      </c>
      <c r="X23" t="str">
        <f t="shared" si="0"/>
        <v>Luis Morales</v>
      </c>
      <c r="Y23">
        <f t="shared" si="1"/>
        <v>0.25</v>
      </c>
      <c r="Z23">
        <f t="shared" si="2"/>
        <v>0.25</v>
      </c>
      <c r="AA23">
        <f t="shared" si="3"/>
        <v>2477</v>
      </c>
      <c r="AB23" t="str">
        <f t="shared" si="4"/>
        <v>Luis Morales</v>
      </c>
      <c r="AC23">
        <f t="shared" si="5"/>
        <v>0.25</v>
      </c>
      <c r="AD23">
        <f t="shared" si="6"/>
        <v>0.25</v>
      </c>
      <c r="AE23">
        <f t="shared" si="7"/>
        <v>2477</v>
      </c>
      <c r="AF23" t="str">
        <f t="shared" si="8"/>
        <v>Luis Morales</v>
      </c>
      <c r="AG23">
        <f t="shared" si="9"/>
        <v>0</v>
      </c>
      <c r="AH23">
        <f t="shared" si="10"/>
        <v>0</v>
      </c>
      <c r="AI23">
        <f t="shared" si="11"/>
        <v>-23</v>
      </c>
      <c r="AJ23" t="str">
        <f t="shared" si="12"/>
        <v>Luis Morales</v>
      </c>
      <c r="AK23">
        <f t="shared" si="13"/>
        <v>2</v>
      </c>
      <c r="AL23">
        <f t="shared" si="14"/>
        <v>2</v>
      </c>
      <c r="AM23">
        <f t="shared" si="15"/>
        <v>19977</v>
      </c>
      <c r="AN23" t="str">
        <f t="shared" si="16"/>
        <v>Luis Morales</v>
      </c>
      <c r="AO23">
        <f t="shared" si="17"/>
        <v>2</v>
      </c>
      <c r="AP23">
        <f t="shared" si="18"/>
        <v>2</v>
      </c>
      <c r="AQ23">
        <f t="shared" si="19"/>
        <v>19977</v>
      </c>
      <c r="AR23" t="str">
        <f>A23</f>
        <v>Luis Morales</v>
      </c>
      <c r="AS23">
        <f>M23</f>
        <v>1</v>
      </c>
      <c r="AT23">
        <f>AS23</f>
        <v>1</v>
      </c>
      <c r="AU23">
        <f>AT23*10000-ROW()</f>
        <v>9977</v>
      </c>
      <c r="AV23" t="str">
        <f>A23</f>
        <v>Luis Morales</v>
      </c>
      <c r="AW23">
        <f>E23</f>
        <v>6</v>
      </c>
      <c r="AX23">
        <f>AW23</f>
        <v>6</v>
      </c>
      <c r="AY23">
        <f>AX23*10000-ROW()</f>
        <v>59977</v>
      </c>
    </row>
    <row r="24" spans="1:51" x14ac:dyDescent="0.3">
      <c r="A24" s="9" t="str">
        <f>equipo1!A53</f>
        <v>Luis Cruz</v>
      </c>
      <c r="B24" s="9">
        <f>equipo1!B53</f>
        <v>17</v>
      </c>
      <c r="C24" s="9" t="str">
        <f>equipo1!$A$6</f>
        <v>Equipo 1</v>
      </c>
      <c r="D24" s="9">
        <f>equipo1!C53</f>
        <v>8</v>
      </c>
      <c r="E24" s="9">
        <f>equipo1!D53</f>
        <v>7</v>
      </c>
      <c r="F24" s="9">
        <f>equipo1!E53</f>
        <v>3</v>
      </c>
      <c r="G24" s="9">
        <f>equipo1!F53</f>
        <v>0</v>
      </c>
      <c r="H24" s="9">
        <f>equipo1!G53</f>
        <v>0</v>
      </c>
      <c r="I24" s="9">
        <f>equipo1!H53</f>
        <v>0</v>
      </c>
      <c r="J24" s="9">
        <f>equipo1!I53</f>
        <v>3</v>
      </c>
      <c r="K24" s="9">
        <f>equipo1!J53</f>
        <v>3</v>
      </c>
      <c r="L24" s="9">
        <f>equipo1!K53</f>
        <v>0</v>
      </c>
      <c r="M24" s="9">
        <f>equipo1!L53</f>
        <v>1</v>
      </c>
      <c r="N24" s="9">
        <f>equipo1!M53</f>
        <v>0</v>
      </c>
      <c r="O24" s="9">
        <f>equipo1!N53</f>
        <v>1</v>
      </c>
      <c r="P24" s="9">
        <f>equipo1!O53</f>
        <v>1</v>
      </c>
      <c r="Q24" s="9">
        <f>equipo1!P53</f>
        <v>0</v>
      </c>
      <c r="R24" s="9">
        <f>equipo1!Q53</f>
        <v>3</v>
      </c>
      <c r="S24" s="9">
        <f>equipo1!R53</f>
        <v>10</v>
      </c>
      <c r="T24" s="9"/>
      <c r="U24" s="11">
        <f>equipo1!T53</f>
        <v>0.375</v>
      </c>
      <c r="V24" s="11">
        <f>equipo1!U53</f>
        <v>0.375</v>
      </c>
      <c r="X24" t="str">
        <f t="shared" si="0"/>
        <v>Luis Cruz</v>
      </c>
      <c r="Y24">
        <f t="shared" si="1"/>
        <v>0.375</v>
      </c>
      <c r="Z24">
        <f t="shared" si="2"/>
        <v>0.375</v>
      </c>
      <c r="AA24">
        <f t="shared" si="3"/>
        <v>3726</v>
      </c>
      <c r="AB24" t="str">
        <f t="shared" si="4"/>
        <v>Luis Cruz</v>
      </c>
      <c r="AC24">
        <f t="shared" si="5"/>
        <v>0.375</v>
      </c>
      <c r="AD24">
        <f t="shared" si="6"/>
        <v>0.375</v>
      </c>
      <c r="AE24">
        <f t="shared" si="7"/>
        <v>3726</v>
      </c>
      <c r="AF24" t="str">
        <f t="shared" si="8"/>
        <v>Luis Cruz</v>
      </c>
      <c r="AG24">
        <f t="shared" si="9"/>
        <v>0</v>
      </c>
      <c r="AH24">
        <f t="shared" si="10"/>
        <v>0</v>
      </c>
      <c r="AI24">
        <f t="shared" si="11"/>
        <v>-24</v>
      </c>
      <c r="AJ24" t="str">
        <f t="shared" si="12"/>
        <v>Luis Cruz</v>
      </c>
      <c r="AK24">
        <f t="shared" si="13"/>
        <v>3</v>
      </c>
      <c r="AL24">
        <f t="shared" si="14"/>
        <v>3</v>
      </c>
      <c r="AM24">
        <f t="shared" si="15"/>
        <v>29976</v>
      </c>
      <c r="AN24" t="str">
        <f t="shared" si="16"/>
        <v>Luis Cruz</v>
      </c>
      <c r="AO24">
        <f t="shared" si="17"/>
        <v>3</v>
      </c>
      <c r="AP24">
        <f t="shared" si="18"/>
        <v>3</v>
      </c>
      <c r="AQ24">
        <f t="shared" si="19"/>
        <v>29976</v>
      </c>
      <c r="AR24" t="str">
        <f>A24</f>
        <v>Luis Cruz</v>
      </c>
      <c r="AS24">
        <f>M24</f>
        <v>1</v>
      </c>
      <c r="AT24">
        <f>AS24</f>
        <v>1</v>
      </c>
      <c r="AU24">
        <f>AT24*10000-ROW()</f>
        <v>9976</v>
      </c>
      <c r="AV24" t="str">
        <f>A24</f>
        <v>Luis Cruz</v>
      </c>
      <c r="AW24">
        <f>E24</f>
        <v>7</v>
      </c>
      <c r="AX24">
        <f>AW24</f>
        <v>7</v>
      </c>
      <c r="AY24">
        <f>AX24*10000-ROW()</f>
        <v>69976</v>
      </c>
    </row>
    <row r="25" spans="1:51" x14ac:dyDescent="0.3">
      <c r="A25" s="9" t="str">
        <f>equipo1!A54</f>
        <v>Luis Ortiz</v>
      </c>
      <c r="B25" s="9">
        <f>equipo1!B54</f>
        <v>18</v>
      </c>
      <c r="C25" s="9" t="str">
        <f>equipo1!$A$6</f>
        <v>Equipo 1</v>
      </c>
      <c r="D25" s="9">
        <f>equipo1!C54</f>
        <v>7</v>
      </c>
      <c r="E25" s="9">
        <f>equipo1!D54</f>
        <v>4</v>
      </c>
      <c r="F25" s="9">
        <f>equipo1!E54</f>
        <v>3</v>
      </c>
      <c r="G25" s="9">
        <f>equipo1!F54</f>
        <v>0</v>
      </c>
      <c r="H25" s="9">
        <f>equipo1!G54</f>
        <v>1</v>
      </c>
      <c r="I25" s="9">
        <f>equipo1!H54</f>
        <v>0</v>
      </c>
      <c r="J25" s="9">
        <f>equipo1!I54</f>
        <v>2</v>
      </c>
      <c r="K25" s="9">
        <f>equipo1!J54</f>
        <v>1</v>
      </c>
      <c r="L25" s="9">
        <f>equipo1!K54</f>
        <v>4</v>
      </c>
      <c r="M25" s="9">
        <f>equipo1!L54</f>
        <v>1</v>
      </c>
      <c r="N25" s="9">
        <f>equipo1!M54</f>
        <v>1</v>
      </c>
      <c r="O25" s="9">
        <f>equipo1!N54</f>
        <v>1</v>
      </c>
      <c r="P25" s="9">
        <f>equipo1!O54</f>
        <v>0</v>
      </c>
      <c r="Q25" s="9">
        <f>equipo1!P54</f>
        <v>0</v>
      </c>
      <c r="R25" s="9">
        <f>equipo1!Q54</f>
        <v>5</v>
      </c>
      <c r="S25" s="9">
        <f>equipo1!R54</f>
        <v>13</v>
      </c>
      <c r="T25" s="9"/>
      <c r="U25" s="11">
        <f>equipo1!T54</f>
        <v>0.42857142857142855</v>
      </c>
      <c r="V25" s="11">
        <f>equipo1!U54</f>
        <v>0.7142857142857143</v>
      </c>
      <c r="X25" t="str">
        <f t="shared" si="0"/>
        <v>Luis Ortiz</v>
      </c>
      <c r="Y25">
        <f t="shared" si="1"/>
        <v>0.42857142857142855</v>
      </c>
      <c r="Z25">
        <f t="shared" si="2"/>
        <v>0.42857142857142855</v>
      </c>
      <c r="AA25">
        <f t="shared" si="3"/>
        <v>4260.7142857142853</v>
      </c>
      <c r="AB25" t="str">
        <f t="shared" si="4"/>
        <v>Luis Ortiz</v>
      </c>
      <c r="AC25">
        <f t="shared" si="5"/>
        <v>0.7142857142857143</v>
      </c>
      <c r="AD25">
        <f t="shared" si="6"/>
        <v>0.7142857142857143</v>
      </c>
      <c r="AE25">
        <f t="shared" si="7"/>
        <v>7117.8571428571431</v>
      </c>
      <c r="AF25" t="str">
        <f t="shared" si="8"/>
        <v>Luis Ortiz</v>
      </c>
      <c r="AG25">
        <f t="shared" si="9"/>
        <v>0</v>
      </c>
      <c r="AH25">
        <f t="shared" si="10"/>
        <v>0</v>
      </c>
      <c r="AI25">
        <f t="shared" si="11"/>
        <v>-25</v>
      </c>
      <c r="AJ25" t="str">
        <f t="shared" si="12"/>
        <v>Luis Ortiz</v>
      </c>
      <c r="AK25">
        <f t="shared" si="13"/>
        <v>2</v>
      </c>
      <c r="AL25">
        <f t="shared" si="14"/>
        <v>2</v>
      </c>
      <c r="AM25">
        <f t="shared" si="15"/>
        <v>19975</v>
      </c>
      <c r="AN25" t="str">
        <f t="shared" si="16"/>
        <v>Luis Ortiz</v>
      </c>
      <c r="AO25">
        <f t="shared" si="17"/>
        <v>3</v>
      </c>
      <c r="AP25">
        <f t="shared" si="18"/>
        <v>3</v>
      </c>
      <c r="AQ25">
        <f t="shared" si="19"/>
        <v>29975</v>
      </c>
      <c r="AR25" t="str">
        <f>A25</f>
        <v>Luis Ortiz</v>
      </c>
      <c r="AS25">
        <f>M25</f>
        <v>1</v>
      </c>
      <c r="AT25">
        <f>AS25</f>
        <v>1</v>
      </c>
      <c r="AU25">
        <f>AT25*10000-ROW()</f>
        <v>9975</v>
      </c>
      <c r="AV25" t="str">
        <f>A25</f>
        <v>Luis Ortiz</v>
      </c>
      <c r="AW25">
        <f>E25</f>
        <v>4</v>
      </c>
      <c r="AX25">
        <f>AW25</f>
        <v>4</v>
      </c>
      <c r="AY25">
        <f>AX25*10000-ROW()</f>
        <v>39975</v>
      </c>
    </row>
    <row r="26" spans="1:51" x14ac:dyDescent="0.3">
      <c r="A26" s="9" t="str">
        <f>equipo1!A55</f>
        <v>Luis Gutierrez</v>
      </c>
      <c r="B26" s="9">
        <f>equipo1!B55</f>
        <v>19</v>
      </c>
      <c r="C26" s="9" t="str">
        <f>equipo1!$A$6</f>
        <v>Equipo 1</v>
      </c>
      <c r="D26" s="9">
        <f>equipo1!C55</f>
        <v>6</v>
      </c>
      <c r="E26" s="9">
        <f>equipo1!D55</f>
        <v>3</v>
      </c>
      <c r="F26" s="9">
        <f>equipo1!E55</f>
        <v>2</v>
      </c>
      <c r="G26" s="9">
        <f>equipo1!F55</f>
        <v>0</v>
      </c>
      <c r="H26" s="9">
        <f>equipo1!G55</f>
        <v>1</v>
      </c>
      <c r="I26" s="9">
        <f>equipo1!H55</f>
        <v>0</v>
      </c>
      <c r="J26" s="9">
        <f>equipo1!I55</f>
        <v>2</v>
      </c>
      <c r="K26" s="9">
        <f>equipo1!J55</f>
        <v>2</v>
      </c>
      <c r="L26" s="9">
        <f>equipo1!K55</f>
        <v>2</v>
      </c>
      <c r="M26" s="9">
        <f>equipo1!L55</f>
        <v>1</v>
      </c>
      <c r="N26" s="9">
        <f>equipo1!M55</f>
        <v>0</v>
      </c>
      <c r="O26" s="9">
        <f>equipo1!N55</f>
        <v>1</v>
      </c>
      <c r="P26" s="9">
        <f>equipo1!O55</f>
        <v>0</v>
      </c>
      <c r="Q26" s="9">
        <f>equipo1!P55</f>
        <v>0</v>
      </c>
      <c r="R26" s="9">
        <f>equipo1!Q55</f>
        <v>4</v>
      </c>
      <c r="S26" s="9">
        <f>equipo1!R55</f>
        <v>9</v>
      </c>
      <c r="T26" s="9"/>
      <c r="U26" s="11">
        <f>equipo1!T55</f>
        <v>0.33333333333333331</v>
      </c>
      <c r="V26" s="11">
        <f>equipo1!U55</f>
        <v>0.66666666666666663</v>
      </c>
      <c r="X26" t="str">
        <f t="shared" si="0"/>
        <v>Luis Gutierrez</v>
      </c>
      <c r="Y26">
        <f t="shared" si="1"/>
        <v>0.33333333333333331</v>
      </c>
      <c r="Z26">
        <f t="shared" si="2"/>
        <v>0.33333333333333331</v>
      </c>
      <c r="AA26">
        <f t="shared" si="3"/>
        <v>3307.333333333333</v>
      </c>
      <c r="AB26" t="str">
        <f t="shared" si="4"/>
        <v>Luis Gutierrez</v>
      </c>
      <c r="AC26">
        <f t="shared" si="5"/>
        <v>0.66666666666666663</v>
      </c>
      <c r="AD26">
        <f t="shared" si="6"/>
        <v>0.66666666666666663</v>
      </c>
      <c r="AE26">
        <f t="shared" si="7"/>
        <v>6640.6666666666661</v>
      </c>
      <c r="AF26" t="str">
        <f t="shared" si="8"/>
        <v>Luis Gutierrez</v>
      </c>
      <c r="AG26">
        <f t="shared" si="9"/>
        <v>0</v>
      </c>
      <c r="AH26">
        <f t="shared" si="10"/>
        <v>0</v>
      </c>
      <c r="AI26">
        <f t="shared" si="11"/>
        <v>-26</v>
      </c>
      <c r="AJ26" t="str">
        <f t="shared" si="12"/>
        <v>Luis Gutierrez</v>
      </c>
      <c r="AK26">
        <f t="shared" si="13"/>
        <v>2</v>
      </c>
      <c r="AL26">
        <f t="shared" si="14"/>
        <v>2</v>
      </c>
      <c r="AM26">
        <f t="shared" si="15"/>
        <v>19974</v>
      </c>
      <c r="AN26" t="str">
        <f t="shared" si="16"/>
        <v>Luis Gutierrez</v>
      </c>
      <c r="AO26">
        <f t="shared" si="17"/>
        <v>2</v>
      </c>
      <c r="AP26">
        <f t="shared" si="18"/>
        <v>2</v>
      </c>
      <c r="AQ26">
        <f t="shared" si="19"/>
        <v>19974</v>
      </c>
      <c r="AR26" t="str">
        <f>A26</f>
        <v>Luis Gutierrez</v>
      </c>
      <c r="AS26">
        <f>M26</f>
        <v>1</v>
      </c>
      <c r="AT26">
        <f>AS26</f>
        <v>1</v>
      </c>
      <c r="AU26">
        <f>AT26*10000-ROW()</f>
        <v>9974</v>
      </c>
      <c r="AV26" t="str">
        <f>A26</f>
        <v>Luis Gutierrez</v>
      </c>
      <c r="AW26">
        <f>E26</f>
        <v>3</v>
      </c>
      <c r="AX26">
        <f>AW26</f>
        <v>3</v>
      </c>
      <c r="AY26">
        <f>AX26*10000-ROW()</f>
        <v>29974</v>
      </c>
    </row>
    <row r="27" spans="1:51" x14ac:dyDescent="0.3">
      <c r="A27" s="9" t="str">
        <f>equipo1!A56</f>
        <v>Luis Castillo</v>
      </c>
      <c r="B27" s="9">
        <f>equipo1!B56</f>
        <v>20</v>
      </c>
      <c r="C27" s="9" t="str">
        <f>equipo1!$A$6</f>
        <v>Equipo 1</v>
      </c>
      <c r="D27" s="9">
        <f>equipo1!C56</f>
        <v>10</v>
      </c>
      <c r="E27" s="9">
        <f>equipo1!D56</f>
        <v>4</v>
      </c>
      <c r="F27" s="9">
        <f>equipo1!E56</f>
        <v>4</v>
      </c>
      <c r="G27" s="9">
        <f>equipo1!F56</f>
        <v>0</v>
      </c>
      <c r="H27" s="9">
        <f>equipo1!G56</f>
        <v>0</v>
      </c>
      <c r="I27" s="9">
        <f>equipo1!H56</f>
        <v>0</v>
      </c>
      <c r="J27" s="9">
        <f>equipo1!I56</f>
        <v>5</v>
      </c>
      <c r="K27" s="9">
        <f>equipo1!J56</f>
        <v>2</v>
      </c>
      <c r="L27" s="9">
        <f>equipo1!K56</f>
        <v>4</v>
      </c>
      <c r="M27" s="9">
        <f>equipo1!L56</f>
        <v>1</v>
      </c>
      <c r="N27" s="9">
        <f>equipo1!M56</f>
        <v>1</v>
      </c>
      <c r="O27" s="9">
        <f>equipo1!N56</f>
        <v>1</v>
      </c>
      <c r="P27" s="9">
        <f>equipo1!O56</f>
        <v>1</v>
      </c>
      <c r="Q27" s="9">
        <f>equipo1!P56</f>
        <v>0</v>
      </c>
      <c r="R27" s="9">
        <f>equipo1!Q56</f>
        <v>4</v>
      </c>
      <c r="S27" s="9">
        <f>equipo1!R56</f>
        <v>17</v>
      </c>
      <c r="T27" s="9"/>
      <c r="U27" s="11">
        <f>equipo1!T56</f>
        <v>0.4</v>
      </c>
      <c r="V27" s="11">
        <f>equipo1!U56</f>
        <v>0.4</v>
      </c>
      <c r="X27" t="str">
        <f t="shared" si="0"/>
        <v>Luis Castillo</v>
      </c>
      <c r="Y27">
        <f t="shared" si="1"/>
        <v>0.4</v>
      </c>
      <c r="Z27">
        <f t="shared" si="2"/>
        <v>0.4</v>
      </c>
      <c r="AA27">
        <f t="shared" si="3"/>
        <v>3973</v>
      </c>
      <c r="AB27" t="str">
        <f t="shared" si="4"/>
        <v>Luis Castillo</v>
      </c>
      <c r="AC27">
        <f t="shared" si="5"/>
        <v>0.4</v>
      </c>
      <c r="AD27">
        <f t="shared" si="6"/>
        <v>0.4</v>
      </c>
      <c r="AE27">
        <f t="shared" si="7"/>
        <v>3973</v>
      </c>
      <c r="AF27" t="str">
        <f t="shared" si="8"/>
        <v>Luis Castillo</v>
      </c>
      <c r="AG27">
        <f t="shared" si="9"/>
        <v>0</v>
      </c>
      <c r="AH27">
        <f t="shared" si="10"/>
        <v>0</v>
      </c>
      <c r="AI27">
        <f t="shared" si="11"/>
        <v>-27</v>
      </c>
      <c r="AJ27" t="str">
        <f t="shared" si="12"/>
        <v>Luis Castillo</v>
      </c>
      <c r="AK27">
        <f t="shared" si="13"/>
        <v>5</v>
      </c>
      <c r="AL27">
        <f t="shared" si="14"/>
        <v>5</v>
      </c>
      <c r="AM27">
        <f t="shared" si="15"/>
        <v>49973</v>
      </c>
      <c r="AN27" t="str">
        <f t="shared" si="16"/>
        <v>Luis Castillo</v>
      </c>
      <c r="AO27">
        <f t="shared" si="17"/>
        <v>4</v>
      </c>
      <c r="AP27">
        <f t="shared" si="18"/>
        <v>4</v>
      </c>
      <c r="AQ27">
        <f t="shared" si="19"/>
        <v>39973</v>
      </c>
      <c r="AR27" t="str">
        <f>A27</f>
        <v>Luis Castillo</v>
      </c>
      <c r="AS27">
        <f>M27</f>
        <v>1</v>
      </c>
      <c r="AT27">
        <f>AS27</f>
        <v>1</v>
      </c>
      <c r="AU27">
        <f>AT27*10000-ROW()</f>
        <v>9973</v>
      </c>
      <c r="AV27" t="str">
        <f>A27</f>
        <v>Luis Castillo</v>
      </c>
      <c r="AW27">
        <f>E27</f>
        <v>4</v>
      </c>
      <c r="AX27">
        <f>AW27</f>
        <v>4</v>
      </c>
      <c r="AY27">
        <f>AX27*10000-ROW()</f>
        <v>39973</v>
      </c>
    </row>
    <row r="28" spans="1:51" x14ac:dyDescent="0.3">
      <c r="A28" s="9" t="str">
        <f>equipo1!A57</f>
        <v>Carlos Garcia</v>
      </c>
      <c r="B28" s="9">
        <f>equipo1!B57</f>
        <v>21</v>
      </c>
      <c r="C28" s="9" t="str">
        <f>equipo1!$A$6</f>
        <v>Equipo 1</v>
      </c>
      <c r="D28" s="9">
        <f>equipo1!C57</f>
        <v>9</v>
      </c>
      <c r="E28" s="9">
        <f>equipo1!D57</f>
        <v>3</v>
      </c>
      <c r="F28" s="9">
        <f>equipo1!E57</f>
        <v>8</v>
      </c>
      <c r="G28" s="9">
        <f>equipo1!F57</f>
        <v>0</v>
      </c>
      <c r="H28" s="9">
        <f>equipo1!G57</f>
        <v>1</v>
      </c>
      <c r="I28" s="9">
        <f>equipo1!H57</f>
        <v>0</v>
      </c>
      <c r="J28" s="9">
        <f>equipo1!I57</f>
        <v>4</v>
      </c>
      <c r="K28" s="9">
        <f>equipo1!J57</f>
        <v>3</v>
      </c>
      <c r="L28" s="9">
        <f>equipo1!K57</f>
        <v>3</v>
      </c>
      <c r="M28" s="9">
        <f>equipo1!L57</f>
        <v>0</v>
      </c>
      <c r="N28" s="9">
        <f>equipo1!M57</f>
        <v>0</v>
      </c>
      <c r="O28" s="9">
        <f>equipo1!N57</f>
        <v>1</v>
      </c>
      <c r="P28" s="9">
        <f>equipo1!O57</f>
        <v>1</v>
      </c>
      <c r="Q28" s="9">
        <f>equipo1!P57</f>
        <v>0</v>
      </c>
      <c r="R28" s="9">
        <f>equipo1!Q57</f>
        <v>10</v>
      </c>
      <c r="S28" s="9">
        <f>equipo1!R57</f>
        <v>14</v>
      </c>
      <c r="T28" s="9"/>
      <c r="U28" s="11">
        <f>equipo1!T57</f>
        <v>0.88888888888888884</v>
      </c>
      <c r="V28" s="11">
        <f>equipo1!U57</f>
        <v>1.1111111111111112</v>
      </c>
      <c r="X28" t="str">
        <f t="shared" si="0"/>
        <v>Carlos Garcia</v>
      </c>
      <c r="Y28">
        <f t="shared" si="1"/>
        <v>0.88888888888888884</v>
      </c>
      <c r="Z28">
        <f t="shared" si="2"/>
        <v>0.88888888888888884</v>
      </c>
      <c r="AA28">
        <f t="shared" si="3"/>
        <v>8860.8888888888887</v>
      </c>
      <c r="AB28" t="str">
        <f t="shared" si="4"/>
        <v>Carlos Garcia</v>
      </c>
      <c r="AC28">
        <f t="shared" si="5"/>
        <v>1.1111111111111112</v>
      </c>
      <c r="AD28">
        <f t="shared" si="6"/>
        <v>1.1111111111111112</v>
      </c>
      <c r="AE28">
        <f t="shared" si="7"/>
        <v>11083.111111111111</v>
      </c>
      <c r="AF28" t="str">
        <f t="shared" si="8"/>
        <v>Carlos Garcia</v>
      </c>
      <c r="AG28">
        <f t="shared" si="9"/>
        <v>0</v>
      </c>
      <c r="AH28">
        <f t="shared" si="10"/>
        <v>0</v>
      </c>
      <c r="AI28">
        <f t="shared" si="11"/>
        <v>-28</v>
      </c>
      <c r="AJ28" t="str">
        <f t="shared" si="12"/>
        <v>Carlos Garcia</v>
      </c>
      <c r="AK28">
        <f t="shared" si="13"/>
        <v>4</v>
      </c>
      <c r="AL28">
        <f t="shared" si="14"/>
        <v>4</v>
      </c>
      <c r="AM28">
        <f t="shared" si="15"/>
        <v>39972</v>
      </c>
      <c r="AN28" t="str">
        <f t="shared" si="16"/>
        <v>Carlos Garcia</v>
      </c>
      <c r="AO28">
        <f t="shared" si="17"/>
        <v>8</v>
      </c>
      <c r="AP28">
        <f t="shared" si="18"/>
        <v>8</v>
      </c>
      <c r="AQ28">
        <f t="shared" si="19"/>
        <v>79972</v>
      </c>
      <c r="AR28" t="str">
        <f>A28</f>
        <v>Carlos Garcia</v>
      </c>
      <c r="AS28">
        <f>M28</f>
        <v>0</v>
      </c>
      <c r="AT28">
        <f>AS28</f>
        <v>0</v>
      </c>
      <c r="AU28">
        <f>AT28*10000-ROW()</f>
        <v>-28</v>
      </c>
      <c r="AV28" t="str">
        <f>A28</f>
        <v>Carlos Garcia</v>
      </c>
      <c r="AW28">
        <f>E28</f>
        <v>3</v>
      </c>
      <c r="AX28">
        <f>AW28</f>
        <v>3</v>
      </c>
      <c r="AY28">
        <f>AX28*10000-ROW()</f>
        <v>29972</v>
      </c>
    </row>
    <row r="29" spans="1:51" x14ac:dyDescent="0.3">
      <c r="A29" s="9" t="str">
        <f>equipo1!A58</f>
        <v>Carlos Rodriguez</v>
      </c>
      <c r="B29" s="9">
        <f>equipo1!B58</f>
        <v>22</v>
      </c>
      <c r="C29" s="9" t="str">
        <f>equipo1!$A$6</f>
        <v>Equipo 1</v>
      </c>
      <c r="D29" s="9">
        <f>equipo1!C58</f>
        <v>8</v>
      </c>
      <c r="E29" s="9">
        <f>equipo1!D58</f>
        <v>3</v>
      </c>
      <c r="F29" s="9">
        <f>equipo1!E58</f>
        <v>7</v>
      </c>
      <c r="G29" s="9">
        <f>equipo1!F58</f>
        <v>0</v>
      </c>
      <c r="H29" s="9">
        <f>equipo1!G58</f>
        <v>0</v>
      </c>
      <c r="I29" s="9">
        <f>equipo1!H58</f>
        <v>0</v>
      </c>
      <c r="J29" s="9">
        <f>equipo1!I58</f>
        <v>5</v>
      </c>
      <c r="K29" s="9">
        <f>equipo1!J58</f>
        <v>3</v>
      </c>
      <c r="L29" s="9">
        <f>equipo1!K58</f>
        <v>2</v>
      </c>
      <c r="M29" s="9">
        <f>equipo1!L58</f>
        <v>0</v>
      </c>
      <c r="N29" s="9">
        <f>equipo1!M58</f>
        <v>0</v>
      </c>
      <c r="O29" s="9">
        <f>equipo1!N58</f>
        <v>1</v>
      </c>
      <c r="P29" s="9">
        <f>equipo1!O58</f>
        <v>2</v>
      </c>
      <c r="Q29" s="9">
        <f>equipo1!P58</f>
        <v>0</v>
      </c>
      <c r="R29" s="9">
        <f>equipo1!Q58</f>
        <v>7</v>
      </c>
      <c r="S29" s="9">
        <f>equipo1!R58</f>
        <v>13</v>
      </c>
      <c r="T29" s="9"/>
      <c r="U29" s="11">
        <f>equipo1!T58</f>
        <v>0.875</v>
      </c>
      <c r="V29" s="11">
        <f>equipo1!U58</f>
        <v>0.875</v>
      </c>
      <c r="X29" t="str">
        <f t="shared" si="0"/>
        <v>Carlos Rodriguez</v>
      </c>
      <c r="Y29">
        <f t="shared" si="1"/>
        <v>0.875</v>
      </c>
      <c r="Z29">
        <f t="shared" si="2"/>
        <v>0.875</v>
      </c>
      <c r="AA29">
        <f t="shared" si="3"/>
        <v>8721</v>
      </c>
      <c r="AB29" t="str">
        <f t="shared" si="4"/>
        <v>Carlos Rodriguez</v>
      </c>
      <c r="AC29">
        <f t="shared" si="5"/>
        <v>0.875</v>
      </c>
      <c r="AD29">
        <f t="shared" si="6"/>
        <v>0.875</v>
      </c>
      <c r="AE29">
        <f t="shared" si="7"/>
        <v>8721</v>
      </c>
      <c r="AF29" t="str">
        <f t="shared" si="8"/>
        <v>Carlos Rodriguez</v>
      </c>
      <c r="AG29">
        <f t="shared" si="9"/>
        <v>0</v>
      </c>
      <c r="AH29">
        <f t="shared" si="10"/>
        <v>0</v>
      </c>
      <c r="AI29">
        <f t="shared" si="11"/>
        <v>-29</v>
      </c>
      <c r="AJ29" t="str">
        <f t="shared" si="12"/>
        <v>Carlos Rodriguez</v>
      </c>
      <c r="AK29">
        <f t="shared" si="13"/>
        <v>5</v>
      </c>
      <c r="AL29">
        <f t="shared" si="14"/>
        <v>5</v>
      </c>
      <c r="AM29">
        <f t="shared" si="15"/>
        <v>49971</v>
      </c>
      <c r="AN29" t="str">
        <f t="shared" si="16"/>
        <v>Carlos Rodriguez</v>
      </c>
      <c r="AO29">
        <f t="shared" si="17"/>
        <v>7</v>
      </c>
      <c r="AP29">
        <f t="shared" si="18"/>
        <v>7</v>
      </c>
      <c r="AQ29">
        <f t="shared" si="19"/>
        <v>69971</v>
      </c>
      <c r="AR29" t="str">
        <f>A29</f>
        <v>Carlos Rodriguez</v>
      </c>
      <c r="AS29">
        <f>M29</f>
        <v>0</v>
      </c>
      <c r="AT29">
        <f>AS29</f>
        <v>0</v>
      </c>
      <c r="AU29">
        <f>AT29*10000-ROW()</f>
        <v>-29</v>
      </c>
      <c r="AV29" t="str">
        <f>A29</f>
        <v>Carlos Rodriguez</v>
      </c>
      <c r="AW29">
        <f>E29</f>
        <v>3</v>
      </c>
      <c r="AX29">
        <f>AW29</f>
        <v>3</v>
      </c>
      <c r="AY29">
        <f>AX29*10000-ROW()</f>
        <v>29971</v>
      </c>
    </row>
    <row r="30" spans="1:51" x14ac:dyDescent="0.3">
      <c r="A30" s="9" t="str">
        <f>equipo1!A59</f>
        <v>Carlos Martinez</v>
      </c>
      <c r="B30" s="9">
        <f>equipo1!B59</f>
        <v>23</v>
      </c>
      <c r="C30" s="9" t="str">
        <f>equipo1!$A$6</f>
        <v>Equipo 1</v>
      </c>
      <c r="D30" s="9">
        <f>equipo1!C59</f>
        <v>7</v>
      </c>
      <c r="E30" s="9">
        <f>equipo1!D59</f>
        <v>3</v>
      </c>
      <c r="F30" s="9">
        <f>equipo1!E59</f>
        <v>7</v>
      </c>
      <c r="G30" s="9">
        <f>equipo1!F59</f>
        <v>0</v>
      </c>
      <c r="H30" s="9">
        <f>equipo1!G59</f>
        <v>0</v>
      </c>
      <c r="I30" s="9">
        <f>equipo1!H59</f>
        <v>0</v>
      </c>
      <c r="J30" s="9">
        <f>equipo1!I59</f>
        <v>8</v>
      </c>
      <c r="K30" s="9">
        <f>equipo1!J59</f>
        <v>3</v>
      </c>
      <c r="L30" s="9">
        <f>equipo1!K59</f>
        <v>1</v>
      </c>
      <c r="M30" s="9">
        <f>equipo1!L59</f>
        <v>1</v>
      </c>
      <c r="N30" s="9">
        <f>equipo1!M59</f>
        <v>1</v>
      </c>
      <c r="O30" s="9">
        <f>equipo1!N59</f>
        <v>2</v>
      </c>
      <c r="P30" s="9">
        <f>equipo1!O59</f>
        <v>0</v>
      </c>
      <c r="Q30" s="9">
        <f>equipo1!P59</f>
        <v>0</v>
      </c>
      <c r="R30" s="9">
        <f>equipo1!Q59</f>
        <v>7</v>
      </c>
      <c r="S30" s="9">
        <f>equipo1!R59</f>
        <v>11</v>
      </c>
      <c r="T30" s="9"/>
      <c r="U30" s="11">
        <f>equipo1!T59</f>
        <v>1</v>
      </c>
      <c r="V30" s="11">
        <f>equipo1!U59</f>
        <v>1</v>
      </c>
      <c r="X30" t="str">
        <f t="shared" si="0"/>
        <v>Carlos Martinez</v>
      </c>
      <c r="Y30">
        <f t="shared" si="1"/>
        <v>1</v>
      </c>
      <c r="Z30">
        <f t="shared" si="2"/>
        <v>1</v>
      </c>
      <c r="AA30">
        <f t="shared" si="3"/>
        <v>9970</v>
      </c>
      <c r="AB30" t="str">
        <f t="shared" si="4"/>
        <v>Carlos Martinez</v>
      </c>
      <c r="AC30">
        <f t="shared" si="5"/>
        <v>1</v>
      </c>
      <c r="AD30">
        <f t="shared" si="6"/>
        <v>1</v>
      </c>
      <c r="AE30">
        <f t="shared" si="7"/>
        <v>9970</v>
      </c>
      <c r="AF30" t="str">
        <f t="shared" si="8"/>
        <v>Carlos Martinez</v>
      </c>
      <c r="AG30">
        <f t="shared" si="9"/>
        <v>0</v>
      </c>
      <c r="AH30">
        <f t="shared" si="10"/>
        <v>0</v>
      </c>
      <c r="AI30">
        <f t="shared" si="11"/>
        <v>-30</v>
      </c>
      <c r="AJ30" t="str">
        <f t="shared" si="12"/>
        <v>Carlos Martinez</v>
      </c>
      <c r="AK30">
        <f t="shared" si="13"/>
        <v>8</v>
      </c>
      <c r="AL30">
        <f t="shared" si="14"/>
        <v>8</v>
      </c>
      <c r="AM30">
        <f t="shared" si="15"/>
        <v>79970</v>
      </c>
      <c r="AN30" t="str">
        <f t="shared" si="16"/>
        <v>Carlos Martinez</v>
      </c>
      <c r="AO30">
        <f t="shared" si="17"/>
        <v>7</v>
      </c>
      <c r="AP30">
        <f t="shared" si="18"/>
        <v>7</v>
      </c>
      <c r="AQ30">
        <f t="shared" si="19"/>
        <v>69970</v>
      </c>
      <c r="AR30" t="str">
        <f>A30</f>
        <v>Carlos Martinez</v>
      </c>
      <c r="AS30">
        <f>M30</f>
        <v>1</v>
      </c>
      <c r="AT30">
        <f>AS30</f>
        <v>1</v>
      </c>
      <c r="AU30">
        <f>AT30*10000-ROW()</f>
        <v>9970</v>
      </c>
      <c r="AV30" t="str">
        <f>A30</f>
        <v>Carlos Martinez</v>
      </c>
      <c r="AW30">
        <f>E30</f>
        <v>3</v>
      </c>
      <c r="AX30">
        <f>AW30</f>
        <v>3</v>
      </c>
      <c r="AY30">
        <f>AX30*10000-ROW()</f>
        <v>29970</v>
      </c>
    </row>
    <row r="31" spans="1:51" x14ac:dyDescent="0.3">
      <c r="A31" s="9" t="str">
        <f>equipo1!A60</f>
        <v>Carlos Hernandez</v>
      </c>
      <c r="B31" s="9">
        <f>equipo1!B60</f>
        <v>24</v>
      </c>
      <c r="C31" s="9" t="str">
        <f>equipo1!$A$6</f>
        <v>Equipo 1</v>
      </c>
      <c r="D31" s="9">
        <f>equipo1!C60</f>
        <v>6</v>
      </c>
      <c r="E31" s="9">
        <f>equipo1!D60</f>
        <v>4</v>
      </c>
      <c r="F31" s="9">
        <f>equipo1!E60</f>
        <v>3</v>
      </c>
      <c r="G31" s="9">
        <f>equipo1!F60</f>
        <v>0</v>
      </c>
      <c r="H31" s="9">
        <f>equipo1!G60</f>
        <v>0</v>
      </c>
      <c r="I31" s="9">
        <f>equipo1!H60</f>
        <v>0</v>
      </c>
      <c r="J31" s="9">
        <f>equipo1!I60</f>
        <v>3</v>
      </c>
      <c r="K31" s="9">
        <f>equipo1!J60</f>
        <v>2</v>
      </c>
      <c r="L31" s="9">
        <f>equipo1!K60</f>
        <v>4</v>
      </c>
      <c r="M31" s="9">
        <f>equipo1!L60</f>
        <v>1</v>
      </c>
      <c r="N31" s="9">
        <f>equipo1!M60</f>
        <v>1</v>
      </c>
      <c r="O31" s="9">
        <f>equipo1!N60</f>
        <v>2</v>
      </c>
      <c r="P31" s="9">
        <f>equipo1!O60</f>
        <v>1</v>
      </c>
      <c r="Q31" s="9">
        <f>equipo1!P60</f>
        <v>0</v>
      </c>
      <c r="R31" s="9">
        <f>equipo1!Q60</f>
        <v>3</v>
      </c>
      <c r="S31" s="9">
        <f>equipo1!R60</f>
        <v>14</v>
      </c>
      <c r="T31" s="9"/>
      <c r="U31" s="11">
        <f>equipo1!T60</f>
        <v>0.5</v>
      </c>
      <c r="V31" s="11">
        <f>equipo1!U60</f>
        <v>0.5</v>
      </c>
      <c r="X31" t="str">
        <f t="shared" si="0"/>
        <v>Carlos Hernandez</v>
      </c>
      <c r="Y31">
        <f t="shared" si="1"/>
        <v>0.5</v>
      </c>
      <c r="Z31">
        <f t="shared" si="2"/>
        <v>0.5</v>
      </c>
      <c r="AA31">
        <f t="shared" si="3"/>
        <v>4969</v>
      </c>
      <c r="AB31" t="str">
        <f t="shared" si="4"/>
        <v>Carlos Hernandez</v>
      </c>
      <c r="AC31">
        <f t="shared" si="5"/>
        <v>0.5</v>
      </c>
      <c r="AD31">
        <f t="shared" si="6"/>
        <v>0.5</v>
      </c>
      <c r="AE31">
        <f t="shared" si="7"/>
        <v>4969</v>
      </c>
      <c r="AF31" t="str">
        <f t="shared" si="8"/>
        <v>Carlos Hernandez</v>
      </c>
      <c r="AG31">
        <f t="shared" si="9"/>
        <v>0</v>
      </c>
      <c r="AH31">
        <f t="shared" si="10"/>
        <v>0</v>
      </c>
      <c r="AI31">
        <f t="shared" si="11"/>
        <v>-31</v>
      </c>
      <c r="AJ31" t="str">
        <f t="shared" si="12"/>
        <v>Carlos Hernandez</v>
      </c>
      <c r="AK31">
        <f t="shared" si="13"/>
        <v>3</v>
      </c>
      <c r="AL31">
        <f t="shared" si="14"/>
        <v>3</v>
      </c>
      <c r="AM31">
        <f t="shared" si="15"/>
        <v>29969</v>
      </c>
      <c r="AN31" t="str">
        <f t="shared" si="16"/>
        <v>Carlos Hernandez</v>
      </c>
      <c r="AO31">
        <f t="shared" si="17"/>
        <v>3</v>
      </c>
      <c r="AP31">
        <f t="shared" si="18"/>
        <v>3</v>
      </c>
      <c r="AQ31">
        <f t="shared" si="19"/>
        <v>29969</v>
      </c>
      <c r="AR31" t="str">
        <f>A31</f>
        <v>Carlos Hernandez</v>
      </c>
      <c r="AS31">
        <f>M31</f>
        <v>1</v>
      </c>
      <c r="AT31">
        <f>AS31</f>
        <v>1</v>
      </c>
      <c r="AU31">
        <f>AT31*10000-ROW()</f>
        <v>9969</v>
      </c>
      <c r="AV31" t="str">
        <f>A31</f>
        <v>Carlos Hernandez</v>
      </c>
      <c r="AW31">
        <f>E31</f>
        <v>4</v>
      </c>
      <c r="AX31">
        <f>AW31</f>
        <v>4</v>
      </c>
      <c r="AY31">
        <f>AX31*10000-ROW()</f>
        <v>39969</v>
      </c>
    </row>
    <row r="32" spans="1:51" x14ac:dyDescent="0.3">
      <c r="A32" s="9" t="str">
        <f>equipo1!A61</f>
        <v>Carlos Lopez</v>
      </c>
      <c r="B32" s="9">
        <f>equipo1!B61</f>
        <v>25</v>
      </c>
      <c r="C32" s="9" t="str">
        <f>equipo1!$A$6</f>
        <v>Equipo 1</v>
      </c>
      <c r="D32" s="9">
        <f>equipo1!C61</f>
        <v>5</v>
      </c>
      <c r="E32" s="9">
        <f>equipo1!D61</f>
        <v>2</v>
      </c>
      <c r="F32" s="9">
        <f>equipo1!E61</f>
        <v>1</v>
      </c>
      <c r="G32" s="9">
        <f>equipo1!F61</f>
        <v>0</v>
      </c>
      <c r="H32" s="9">
        <f>equipo1!G61</f>
        <v>0</v>
      </c>
      <c r="I32" s="9">
        <f>equipo1!H61</f>
        <v>0</v>
      </c>
      <c r="J32" s="9">
        <f>equipo1!I61</f>
        <v>2</v>
      </c>
      <c r="K32" s="9">
        <f>equipo1!J61</f>
        <v>2</v>
      </c>
      <c r="L32" s="9">
        <f>equipo1!K61</f>
        <v>2</v>
      </c>
      <c r="M32" s="9">
        <f>equipo1!L61</f>
        <v>1</v>
      </c>
      <c r="N32" s="9">
        <f>equipo1!M61</f>
        <v>2</v>
      </c>
      <c r="O32" s="9">
        <f>equipo1!N61</f>
        <v>2</v>
      </c>
      <c r="P32" s="9">
        <f>equipo1!O61</f>
        <v>0</v>
      </c>
      <c r="Q32" s="9">
        <f>equipo1!P61</f>
        <v>0</v>
      </c>
      <c r="R32" s="9">
        <f>equipo1!Q61</f>
        <v>1</v>
      </c>
      <c r="S32" s="9">
        <f>equipo1!R61</f>
        <v>11</v>
      </c>
      <c r="T32" s="9"/>
      <c r="U32" s="11">
        <f>equipo1!T61</f>
        <v>0.2</v>
      </c>
      <c r="V32" s="11">
        <f>equipo1!U61</f>
        <v>0.2</v>
      </c>
      <c r="X32" t="str">
        <f t="shared" si="0"/>
        <v>Carlos Lopez</v>
      </c>
      <c r="Y32">
        <f t="shared" si="1"/>
        <v>0.2</v>
      </c>
      <c r="Z32">
        <f t="shared" si="2"/>
        <v>0.2</v>
      </c>
      <c r="AA32">
        <f t="shared" si="3"/>
        <v>1968</v>
      </c>
      <c r="AB32" t="str">
        <f t="shared" si="4"/>
        <v>Carlos Lopez</v>
      </c>
      <c r="AC32">
        <f t="shared" si="5"/>
        <v>0.2</v>
      </c>
      <c r="AD32">
        <f t="shared" si="6"/>
        <v>0.2</v>
      </c>
      <c r="AE32">
        <f t="shared" si="7"/>
        <v>1968</v>
      </c>
      <c r="AF32" t="str">
        <f t="shared" si="8"/>
        <v>Carlos Lopez</v>
      </c>
      <c r="AG32">
        <f t="shared" si="9"/>
        <v>0</v>
      </c>
      <c r="AH32">
        <f t="shared" si="10"/>
        <v>0</v>
      </c>
      <c r="AI32">
        <f t="shared" si="11"/>
        <v>-32</v>
      </c>
      <c r="AJ32" t="str">
        <f t="shared" si="12"/>
        <v>Carlos Lopez</v>
      </c>
      <c r="AK32">
        <f t="shared" si="13"/>
        <v>2</v>
      </c>
      <c r="AL32">
        <f t="shared" si="14"/>
        <v>2</v>
      </c>
      <c r="AM32">
        <f t="shared" si="15"/>
        <v>19968</v>
      </c>
      <c r="AN32" t="str">
        <f t="shared" si="16"/>
        <v>Carlos Lopez</v>
      </c>
      <c r="AO32">
        <f t="shared" si="17"/>
        <v>1</v>
      </c>
      <c r="AP32">
        <f t="shared" si="18"/>
        <v>1</v>
      </c>
      <c r="AQ32">
        <f t="shared" si="19"/>
        <v>9968</v>
      </c>
      <c r="AR32" t="str">
        <f>A32</f>
        <v>Carlos Lopez</v>
      </c>
      <c r="AS32">
        <f>M32</f>
        <v>1</v>
      </c>
      <c r="AT32">
        <f>AS32</f>
        <v>1</v>
      </c>
      <c r="AU32">
        <f>AT32*10000-ROW()</f>
        <v>9968</v>
      </c>
      <c r="AV32" t="str">
        <f>A32</f>
        <v>Carlos Lopez</v>
      </c>
      <c r="AW32">
        <f>E32</f>
        <v>2</v>
      </c>
      <c r="AX32">
        <f>AW32</f>
        <v>2</v>
      </c>
      <c r="AY32">
        <f>AX32*10000-ROW()</f>
        <v>19968</v>
      </c>
    </row>
    <row r="33" spans="1:51" x14ac:dyDescent="0.3">
      <c r="A33" s="9" t="str">
        <f>equipo2!A37</f>
        <v>Carlos Gonzalez</v>
      </c>
      <c r="B33" s="9">
        <f>equipo2!B37</f>
        <v>1</v>
      </c>
      <c r="C33" s="9" t="str">
        <f>equipo2!$A$6</f>
        <v>Equipo 2</v>
      </c>
      <c r="D33" s="9">
        <f>equipo2!C37</f>
        <v>7</v>
      </c>
      <c r="E33" s="9">
        <f>equipo2!D37</f>
        <v>1</v>
      </c>
      <c r="F33" s="9">
        <f>equipo2!E37</f>
        <v>4</v>
      </c>
      <c r="G33" s="9">
        <f>equipo2!F37</f>
        <v>0</v>
      </c>
      <c r="H33" s="9">
        <f>equipo2!G37</f>
        <v>0</v>
      </c>
      <c r="I33" s="9">
        <f>equipo2!H37</f>
        <v>0</v>
      </c>
      <c r="J33" s="9">
        <f>equipo2!I37</f>
        <v>1</v>
      </c>
      <c r="K33" s="9">
        <f>equipo2!J37</f>
        <v>3</v>
      </c>
      <c r="L33" s="9">
        <f>equipo2!K37</f>
        <v>2</v>
      </c>
      <c r="M33" s="9">
        <f>equipo2!L37</f>
        <v>2</v>
      </c>
      <c r="N33" s="9">
        <f>equipo2!M37</f>
        <v>0</v>
      </c>
      <c r="O33" s="9">
        <f>equipo2!N37</f>
        <v>1</v>
      </c>
      <c r="P33" s="9">
        <f>equipo2!O37</f>
        <v>2</v>
      </c>
      <c r="Q33" s="9">
        <f>equipo2!P37</f>
        <v>0</v>
      </c>
      <c r="R33" s="9">
        <f>equipo2!Q37</f>
        <v>4</v>
      </c>
      <c r="S33" s="9">
        <f>equipo2!R37</f>
        <v>12</v>
      </c>
      <c r="T33" s="9"/>
      <c r="U33" s="11">
        <f>equipo2!T37</f>
        <v>0.5714285714285714</v>
      </c>
      <c r="V33" s="11">
        <f>equipo2!U37</f>
        <v>0.5714285714285714</v>
      </c>
      <c r="X33" t="str">
        <f t="shared" si="0"/>
        <v>Carlos Gonzalez</v>
      </c>
      <c r="Y33">
        <f t="shared" si="1"/>
        <v>0.5714285714285714</v>
      </c>
      <c r="Z33">
        <f t="shared" si="2"/>
        <v>0.5714285714285714</v>
      </c>
      <c r="AA33">
        <f t="shared" si="3"/>
        <v>5681.2857142857138</v>
      </c>
      <c r="AB33" t="str">
        <f t="shared" si="4"/>
        <v>Carlos Gonzalez</v>
      </c>
      <c r="AC33">
        <f t="shared" si="5"/>
        <v>0.5714285714285714</v>
      </c>
      <c r="AD33">
        <f t="shared" si="6"/>
        <v>0.5714285714285714</v>
      </c>
      <c r="AE33">
        <f t="shared" si="7"/>
        <v>5681.2857142857138</v>
      </c>
      <c r="AF33" t="str">
        <f t="shared" si="8"/>
        <v>Carlos Gonzalez</v>
      </c>
      <c r="AG33">
        <f t="shared" si="9"/>
        <v>0</v>
      </c>
      <c r="AH33">
        <f t="shared" si="10"/>
        <v>0</v>
      </c>
      <c r="AI33">
        <f t="shared" si="11"/>
        <v>-33</v>
      </c>
      <c r="AJ33" t="str">
        <f t="shared" si="12"/>
        <v>Carlos Gonzalez</v>
      </c>
      <c r="AK33">
        <f t="shared" si="13"/>
        <v>1</v>
      </c>
      <c r="AL33">
        <f t="shared" si="14"/>
        <v>1</v>
      </c>
      <c r="AM33">
        <f t="shared" si="15"/>
        <v>9967</v>
      </c>
      <c r="AN33" t="str">
        <f t="shared" si="16"/>
        <v>Carlos Gonzalez</v>
      </c>
      <c r="AO33">
        <f t="shared" si="17"/>
        <v>4</v>
      </c>
      <c r="AP33">
        <f t="shared" si="18"/>
        <v>4</v>
      </c>
      <c r="AQ33">
        <f t="shared" si="19"/>
        <v>39967</v>
      </c>
      <c r="AR33" t="str">
        <f>A33</f>
        <v>Carlos Gonzalez</v>
      </c>
      <c r="AS33">
        <f>M33</f>
        <v>2</v>
      </c>
      <c r="AT33">
        <f>AS33</f>
        <v>2</v>
      </c>
      <c r="AU33">
        <f>AT33*10000-ROW()</f>
        <v>19967</v>
      </c>
      <c r="AV33" t="str">
        <f>A33</f>
        <v>Carlos Gonzalez</v>
      </c>
      <c r="AW33">
        <f>E33</f>
        <v>1</v>
      </c>
      <c r="AX33">
        <f>AW33</f>
        <v>1</v>
      </c>
      <c r="AY33">
        <f>AX33*10000-ROW()</f>
        <v>9967</v>
      </c>
    </row>
    <row r="34" spans="1:51" x14ac:dyDescent="0.3">
      <c r="A34" s="9" t="str">
        <f>equipo2!A38</f>
        <v>Carlos Perez</v>
      </c>
      <c r="B34" s="9">
        <f>equipo2!B38</f>
        <v>2</v>
      </c>
      <c r="C34" s="9" t="str">
        <f>equipo2!$A$6</f>
        <v>Equipo 2</v>
      </c>
      <c r="D34" s="9">
        <f>equipo2!C38</f>
        <v>7</v>
      </c>
      <c r="E34" s="9">
        <f>equipo2!D38</f>
        <v>2</v>
      </c>
      <c r="F34" s="9">
        <f>equipo2!E38</f>
        <v>3</v>
      </c>
      <c r="G34" s="9">
        <f>equipo2!F38</f>
        <v>0</v>
      </c>
      <c r="H34" s="9">
        <f>equipo2!G38</f>
        <v>0</v>
      </c>
      <c r="I34" s="9">
        <f>equipo2!H38</f>
        <v>1</v>
      </c>
      <c r="J34" s="9">
        <f>equipo2!I38</f>
        <v>3</v>
      </c>
      <c r="K34" s="9">
        <f>equipo2!J38</f>
        <v>2</v>
      </c>
      <c r="L34" s="9">
        <f>equipo2!K38</f>
        <v>1</v>
      </c>
      <c r="M34" s="9">
        <f>equipo2!L38</f>
        <v>2</v>
      </c>
      <c r="N34" s="9">
        <f>equipo2!M38</f>
        <v>2</v>
      </c>
      <c r="O34" s="9">
        <f>equipo2!N38</f>
        <v>2</v>
      </c>
      <c r="P34" s="9">
        <f>equipo2!O38</f>
        <v>1</v>
      </c>
      <c r="Q34" s="9">
        <f>equipo2!P38</f>
        <v>0</v>
      </c>
      <c r="R34" s="9">
        <f>equipo2!Q38</f>
        <v>6</v>
      </c>
      <c r="S34" s="9">
        <f>equipo2!R38</f>
        <v>13</v>
      </c>
      <c r="T34" s="9"/>
      <c r="U34" s="11">
        <f>equipo2!T38</f>
        <v>0.42857142857142855</v>
      </c>
      <c r="V34" s="11">
        <f>equipo2!U38</f>
        <v>0.8571428571428571</v>
      </c>
      <c r="X34" t="str">
        <f t="shared" si="0"/>
        <v>Carlos Perez</v>
      </c>
      <c r="Y34">
        <f t="shared" si="1"/>
        <v>0.42857142857142855</v>
      </c>
      <c r="Z34">
        <f t="shared" si="2"/>
        <v>0.42857142857142855</v>
      </c>
      <c r="AA34">
        <f t="shared" si="3"/>
        <v>4251.7142857142853</v>
      </c>
      <c r="AB34" t="str">
        <f t="shared" si="4"/>
        <v>Carlos Perez</v>
      </c>
      <c r="AC34">
        <f t="shared" si="5"/>
        <v>0.8571428571428571</v>
      </c>
      <c r="AD34">
        <f t="shared" si="6"/>
        <v>0.8571428571428571</v>
      </c>
      <c r="AE34">
        <f t="shared" si="7"/>
        <v>8537.4285714285706</v>
      </c>
      <c r="AF34" t="str">
        <f t="shared" si="8"/>
        <v>Carlos Perez</v>
      </c>
      <c r="AG34">
        <f t="shared" si="9"/>
        <v>1</v>
      </c>
      <c r="AH34">
        <f t="shared" si="10"/>
        <v>1</v>
      </c>
      <c r="AI34">
        <f t="shared" si="11"/>
        <v>9966</v>
      </c>
      <c r="AJ34" t="str">
        <f t="shared" si="12"/>
        <v>Carlos Perez</v>
      </c>
      <c r="AK34">
        <f t="shared" si="13"/>
        <v>3</v>
      </c>
      <c r="AL34">
        <f t="shared" si="14"/>
        <v>3</v>
      </c>
      <c r="AM34">
        <f t="shared" si="15"/>
        <v>29966</v>
      </c>
      <c r="AN34" t="str">
        <f t="shared" si="16"/>
        <v>Carlos Perez</v>
      </c>
      <c r="AO34">
        <f t="shared" si="17"/>
        <v>3</v>
      </c>
      <c r="AP34">
        <f t="shared" si="18"/>
        <v>3</v>
      </c>
      <c r="AQ34">
        <f t="shared" si="19"/>
        <v>29966</v>
      </c>
      <c r="AR34" t="str">
        <f>A34</f>
        <v>Carlos Perez</v>
      </c>
      <c r="AS34">
        <f>M34</f>
        <v>2</v>
      </c>
      <c r="AT34">
        <f>AS34</f>
        <v>2</v>
      </c>
      <c r="AU34">
        <f>AT34*10000-ROW()</f>
        <v>19966</v>
      </c>
      <c r="AV34" t="str">
        <f>A34</f>
        <v>Carlos Perez</v>
      </c>
      <c r="AW34">
        <f>E34</f>
        <v>2</v>
      </c>
      <c r="AX34">
        <f>AW34</f>
        <v>2</v>
      </c>
      <c r="AY34">
        <f>AX34*10000-ROW()</f>
        <v>19966</v>
      </c>
    </row>
    <row r="35" spans="1:51" x14ac:dyDescent="0.3">
      <c r="A35" s="9" t="str">
        <f>equipo2!A39</f>
        <v>Carlos Sanchez</v>
      </c>
      <c r="B35" s="9">
        <f>equipo2!B39</f>
        <v>3</v>
      </c>
      <c r="C35" s="9" t="str">
        <f>equipo2!$A$6</f>
        <v>Equipo 2</v>
      </c>
      <c r="D35" s="9">
        <f>equipo2!C39</f>
        <v>7</v>
      </c>
      <c r="E35" s="9">
        <f>equipo2!D39</f>
        <v>5</v>
      </c>
      <c r="F35" s="9">
        <f>equipo2!E39</f>
        <v>1</v>
      </c>
      <c r="G35" s="9">
        <f>equipo2!F39</f>
        <v>1</v>
      </c>
      <c r="H35" s="9">
        <f>equipo2!G39</f>
        <v>0</v>
      </c>
      <c r="I35" s="9">
        <f>equipo2!H39</f>
        <v>0</v>
      </c>
      <c r="J35" s="9">
        <f>equipo2!I39</f>
        <v>2</v>
      </c>
      <c r="K35" s="9">
        <f>equipo2!J39</f>
        <v>4</v>
      </c>
      <c r="L35" s="9">
        <f>equipo2!K39</f>
        <v>3</v>
      </c>
      <c r="M35" s="9">
        <f>equipo2!L39</f>
        <v>0</v>
      </c>
      <c r="N35" s="9">
        <f>equipo2!M39</f>
        <v>1</v>
      </c>
      <c r="O35" s="9">
        <f>equipo2!N39</f>
        <v>2</v>
      </c>
      <c r="P35" s="9">
        <f>equipo2!O39</f>
        <v>2</v>
      </c>
      <c r="Q35" s="9">
        <f>equipo2!P39</f>
        <v>0</v>
      </c>
      <c r="R35" s="9">
        <f>equipo2!Q39</f>
        <v>2</v>
      </c>
      <c r="S35" s="9">
        <f>equipo2!R39</f>
        <v>15</v>
      </c>
      <c r="T35" s="9"/>
      <c r="U35" s="11">
        <f>equipo2!T39</f>
        <v>0.14285714285714285</v>
      </c>
      <c r="V35" s="11">
        <f>equipo2!U39</f>
        <v>0.2857142857142857</v>
      </c>
      <c r="X35" t="str">
        <f t="shared" si="0"/>
        <v>Carlos Sanchez</v>
      </c>
      <c r="Y35">
        <f t="shared" si="1"/>
        <v>0.14285714285714285</v>
      </c>
      <c r="Z35">
        <f t="shared" si="2"/>
        <v>0.14285714285714285</v>
      </c>
      <c r="AA35">
        <f t="shared" si="3"/>
        <v>1393.5714285714284</v>
      </c>
      <c r="AB35" t="str">
        <f t="shared" si="4"/>
        <v>Carlos Sanchez</v>
      </c>
      <c r="AC35">
        <f t="shared" si="5"/>
        <v>0.2857142857142857</v>
      </c>
      <c r="AD35">
        <f t="shared" si="6"/>
        <v>0.2857142857142857</v>
      </c>
      <c r="AE35">
        <f t="shared" si="7"/>
        <v>2822.1428571428569</v>
      </c>
      <c r="AF35" t="str">
        <f t="shared" si="8"/>
        <v>Carlos Sanchez</v>
      </c>
      <c r="AG35">
        <f t="shared" si="9"/>
        <v>0</v>
      </c>
      <c r="AH35">
        <f t="shared" si="10"/>
        <v>0</v>
      </c>
      <c r="AI35">
        <f t="shared" si="11"/>
        <v>-35</v>
      </c>
      <c r="AJ35" t="str">
        <f t="shared" si="12"/>
        <v>Carlos Sanchez</v>
      </c>
      <c r="AK35">
        <f t="shared" si="13"/>
        <v>2</v>
      </c>
      <c r="AL35">
        <f t="shared" si="14"/>
        <v>2</v>
      </c>
      <c r="AM35">
        <f t="shared" si="15"/>
        <v>19965</v>
      </c>
      <c r="AN35" t="str">
        <f t="shared" si="16"/>
        <v>Carlos Sanchez</v>
      </c>
      <c r="AO35">
        <f t="shared" si="17"/>
        <v>1</v>
      </c>
      <c r="AP35">
        <f t="shared" si="18"/>
        <v>1</v>
      </c>
      <c r="AQ35">
        <f t="shared" si="19"/>
        <v>9965</v>
      </c>
      <c r="AR35" t="str">
        <f>A35</f>
        <v>Carlos Sanchez</v>
      </c>
      <c r="AS35">
        <f>M35</f>
        <v>0</v>
      </c>
      <c r="AT35">
        <f>AS35</f>
        <v>0</v>
      </c>
      <c r="AU35">
        <f>AT35*10000-ROW()</f>
        <v>-35</v>
      </c>
      <c r="AV35" t="str">
        <f>A35</f>
        <v>Carlos Sanchez</v>
      </c>
      <c r="AW35">
        <f>E35</f>
        <v>5</v>
      </c>
      <c r="AX35">
        <f>AW35</f>
        <v>5</v>
      </c>
      <c r="AY35">
        <f>AX35*10000-ROW()</f>
        <v>49965</v>
      </c>
    </row>
    <row r="36" spans="1:51" x14ac:dyDescent="0.3">
      <c r="A36" s="9" t="str">
        <f>equipo2!A40</f>
        <v>Carlos Ramirez</v>
      </c>
      <c r="B36" s="9">
        <f>equipo2!B40</f>
        <v>4</v>
      </c>
      <c r="C36" s="9" t="str">
        <f>equipo2!$A$6</f>
        <v>Equipo 2</v>
      </c>
      <c r="D36" s="9">
        <f>equipo2!C40</f>
        <v>7</v>
      </c>
      <c r="E36" s="9">
        <f>equipo2!D40</f>
        <v>4</v>
      </c>
      <c r="F36" s="9">
        <f>equipo2!E40</f>
        <v>3</v>
      </c>
      <c r="G36" s="9">
        <f>equipo2!F40</f>
        <v>0</v>
      </c>
      <c r="H36" s="9">
        <f>equipo2!G40</f>
        <v>0</v>
      </c>
      <c r="I36" s="9">
        <f>equipo2!H40</f>
        <v>1</v>
      </c>
      <c r="J36" s="9">
        <f>equipo2!I40</f>
        <v>5</v>
      </c>
      <c r="K36" s="9">
        <f>equipo2!J40</f>
        <v>2</v>
      </c>
      <c r="L36" s="9">
        <f>equipo2!K40</f>
        <v>4</v>
      </c>
      <c r="M36" s="9">
        <f>equipo2!L40</f>
        <v>0</v>
      </c>
      <c r="N36" s="9">
        <f>equipo2!M40</f>
        <v>0</v>
      </c>
      <c r="O36" s="9">
        <f>equipo2!N40</f>
        <v>1</v>
      </c>
      <c r="P36" s="9">
        <f>equipo2!O40</f>
        <v>2</v>
      </c>
      <c r="Q36" s="9">
        <f>equipo2!P40</f>
        <v>0</v>
      </c>
      <c r="R36" s="9">
        <f>equipo2!Q40</f>
        <v>6</v>
      </c>
      <c r="S36" s="9">
        <f>equipo2!R40</f>
        <v>14</v>
      </c>
      <c r="T36" s="9"/>
      <c r="U36" s="11">
        <f>equipo2!T40</f>
        <v>0.42857142857142855</v>
      </c>
      <c r="V36" s="11">
        <f>equipo2!U40</f>
        <v>0.8571428571428571</v>
      </c>
      <c r="X36" t="str">
        <f t="shared" si="0"/>
        <v>Carlos Ramirez</v>
      </c>
      <c r="Y36">
        <f t="shared" si="1"/>
        <v>0.42857142857142855</v>
      </c>
      <c r="Z36">
        <f t="shared" si="2"/>
        <v>0.42857142857142855</v>
      </c>
      <c r="AA36">
        <f t="shared" si="3"/>
        <v>4249.7142857142853</v>
      </c>
      <c r="AB36" t="str">
        <f t="shared" si="4"/>
        <v>Carlos Ramirez</v>
      </c>
      <c r="AC36">
        <f t="shared" si="5"/>
        <v>0.8571428571428571</v>
      </c>
      <c r="AD36">
        <f t="shared" si="6"/>
        <v>0.8571428571428571</v>
      </c>
      <c r="AE36">
        <f t="shared" si="7"/>
        <v>8535.4285714285706</v>
      </c>
      <c r="AF36" t="str">
        <f t="shared" si="8"/>
        <v>Carlos Ramirez</v>
      </c>
      <c r="AG36">
        <f t="shared" si="9"/>
        <v>1</v>
      </c>
      <c r="AH36">
        <f t="shared" si="10"/>
        <v>1</v>
      </c>
      <c r="AI36">
        <f t="shared" si="11"/>
        <v>9964</v>
      </c>
      <c r="AJ36" t="str">
        <f t="shared" si="12"/>
        <v>Carlos Ramirez</v>
      </c>
      <c r="AK36">
        <f t="shared" si="13"/>
        <v>5</v>
      </c>
      <c r="AL36">
        <f t="shared" si="14"/>
        <v>5</v>
      </c>
      <c r="AM36">
        <f t="shared" si="15"/>
        <v>49964</v>
      </c>
      <c r="AN36" t="str">
        <f t="shared" si="16"/>
        <v>Carlos Ramirez</v>
      </c>
      <c r="AO36">
        <f t="shared" si="17"/>
        <v>3</v>
      </c>
      <c r="AP36">
        <f t="shared" si="18"/>
        <v>3</v>
      </c>
      <c r="AQ36">
        <f t="shared" si="19"/>
        <v>29964</v>
      </c>
      <c r="AR36" t="str">
        <f>A36</f>
        <v>Carlos Ramirez</v>
      </c>
      <c r="AS36">
        <f>M36</f>
        <v>0</v>
      </c>
      <c r="AT36">
        <f>AS36</f>
        <v>0</v>
      </c>
      <c r="AU36">
        <f>AT36*10000-ROW()</f>
        <v>-36</v>
      </c>
      <c r="AV36" t="str">
        <f>A36</f>
        <v>Carlos Ramirez</v>
      </c>
      <c r="AW36">
        <f>E36</f>
        <v>4</v>
      </c>
      <c r="AX36">
        <f>AW36</f>
        <v>4</v>
      </c>
      <c r="AY36">
        <f>AX36*10000-ROW()</f>
        <v>39964</v>
      </c>
    </row>
    <row r="37" spans="1:51" x14ac:dyDescent="0.3">
      <c r="A37" s="9" t="str">
        <f>equipo2!A41</f>
        <v>Carlos Torres</v>
      </c>
      <c r="B37" s="9">
        <f>equipo2!B41</f>
        <v>5</v>
      </c>
      <c r="C37" s="9" t="str">
        <f>equipo2!$A$6</f>
        <v>Equipo 2</v>
      </c>
      <c r="D37" s="9">
        <f>equipo2!C41</f>
        <v>10</v>
      </c>
      <c r="E37" s="9">
        <f>equipo2!D41</f>
        <v>6</v>
      </c>
      <c r="F37" s="9">
        <f>equipo2!E41</f>
        <v>6</v>
      </c>
      <c r="G37" s="9">
        <f>equipo2!F41</f>
        <v>0</v>
      </c>
      <c r="H37" s="9">
        <f>equipo2!G41</f>
        <v>1</v>
      </c>
      <c r="I37" s="9">
        <f>equipo2!H41</f>
        <v>0</v>
      </c>
      <c r="J37" s="9">
        <f>equipo2!I41</f>
        <v>4</v>
      </c>
      <c r="K37" s="9">
        <f>equipo2!J41</f>
        <v>1</v>
      </c>
      <c r="L37" s="9">
        <f>equipo2!K41</f>
        <v>0</v>
      </c>
      <c r="M37" s="9">
        <f>equipo2!L41</f>
        <v>0</v>
      </c>
      <c r="N37" s="9">
        <f>equipo2!M41</f>
        <v>1</v>
      </c>
      <c r="O37" s="9">
        <f>equipo2!N41</f>
        <v>0</v>
      </c>
      <c r="P37" s="9">
        <f>equipo2!O41</f>
        <v>1</v>
      </c>
      <c r="Q37" s="9">
        <f>equipo2!P41</f>
        <v>0</v>
      </c>
      <c r="R37" s="9">
        <f>equipo2!Q41</f>
        <v>8</v>
      </c>
      <c r="S37" s="9">
        <f>equipo2!R41</f>
        <v>12</v>
      </c>
      <c r="T37" s="9"/>
      <c r="U37" s="11">
        <f>equipo2!T41</f>
        <v>0.6</v>
      </c>
      <c r="V37" s="11">
        <f>equipo2!U41</f>
        <v>0.8</v>
      </c>
      <c r="X37" t="str">
        <f t="shared" si="0"/>
        <v>Carlos Torres</v>
      </c>
      <c r="Y37">
        <f t="shared" si="1"/>
        <v>0.6</v>
      </c>
      <c r="Z37">
        <f t="shared" si="2"/>
        <v>0.6</v>
      </c>
      <c r="AA37">
        <f t="shared" si="3"/>
        <v>5963</v>
      </c>
      <c r="AB37" t="str">
        <f t="shared" si="4"/>
        <v>Carlos Torres</v>
      </c>
      <c r="AC37">
        <f t="shared" si="5"/>
        <v>0.8</v>
      </c>
      <c r="AD37">
        <f t="shared" si="6"/>
        <v>0.8</v>
      </c>
      <c r="AE37">
        <f t="shared" si="7"/>
        <v>7963</v>
      </c>
      <c r="AF37" t="str">
        <f t="shared" si="8"/>
        <v>Carlos Torres</v>
      </c>
      <c r="AG37">
        <f t="shared" si="9"/>
        <v>0</v>
      </c>
      <c r="AH37">
        <f t="shared" si="10"/>
        <v>0</v>
      </c>
      <c r="AI37">
        <f t="shared" si="11"/>
        <v>-37</v>
      </c>
      <c r="AJ37" t="str">
        <f t="shared" si="12"/>
        <v>Carlos Torres</v>
      </c>
      <c r="AK37">
        <f t="shared" si="13"/>
        <v>4</v>
      </c>
      <c r="AL37">
        <f t="shared" si="14"/>
        <v>4</v>
      </c>
      <c r="AM37">
        <f t="shared" si="15"/>
        <v>39963</v>
      </c>
      <c r="AN37" t="str">
        <f t="shared" si="16"/>
        <v>Carlos Torres</v>
      </c>
      <c r="AO37">
        <f t="shared" si="17"/>
        <v>6</v>
      </c>
      <c r="AP37">
        <f t="shared" si="18"/>
        <v>6</v>
      </c>
      <c r="AQ37">
        <f t="shared" si="19"/>
        <v>59963</v>
      </c>
      <c r="AR37" t="str">
        <f>A37</f>
        <v>Carlos Torres</v>
      </c>
      <c r="AS37">
        <f>M37</f>
        <v>0</v>
      </c>
      <c r="AT37">
        <f>AS37</f>
        <v>0</v>
      </c>
      <c r="AU37">
        <f>AT37*10000-ROW()</f>
        <v>-37</v>
      </c>
      <c r="AV37" t="str">
        <f>A37</f>
        <v>Carlos Torres</v>
      </c>
      <c r="AW37">
        <f>E37</f>
        <v>6</v>
      </c>
      <c r="AX37">
        <f>AW37</f>
        <v>6</v>
      </c>
      <c r="AY37">
        <f>AX37*10000-ROW()</f>
        <v>59963</v>
      </c>
    </row>
    <row r="38" spans="1:51" x14ac:dyDescent="0.3">
      <c r="A38" s="9" t="str">
        <f>equipo2!A42</f>
        <v>Carlos Flores</v>
      </c>
      <c r="B38" s="9">
        <f>equipo2!B42</f>
        <v>6</v>
      </c>
      <c r="C38" s="9" t="str">
        <f>equipo2!$A$6</f>
        <v>Equipo 2</v>
      </c>
      <c r="D38" s="9">
        <f>equipo2!C42</f>
        <v>9</v>
      </c>
      <c r="E38" s="9">
        <f>equipo2!D42</f>
        <v>4</v>
      </c>
      <c r="F38" s="9">
        <f>equipo2!E42</f>
        <v>0</v>
      </c>
      <c r="G38" s="9">
        <f>equipo2!F42</f>
        <v>0</v>
      </c>
      <c r="H38" s="9">
        <f>equipo2!G42</f>
        <v>0</v>
      </c>
      <c r="I38" s="9">
        <f>equipo2!H42</f>
        <v>0</v>
      </c>
      <c r="J38" s="9">
        <f>equipo2!I42</f>
        <v>2</v>
      </c>
      <c r="K38" s="9">
        <f>equipo2!J42</f>
        <v>2</v>
      </c>
      <c r="L38" s="9">
        <f>equipo2!K42</f>
        <v>2</v>
      </c>
      <c r="M38" s="9">
        <f>equipo2!L42</f>
        <v>1</v>
      </c>
      <c r="N38" s="9">
        <f>equipo2!M42</f>
        <v>1</v>
      </c>
      <c r="O38" s="9">
        <f>equipo2!N42</f>
        <v>2</v>
      </c>
      <c r="P38" s="9">
        <f>equipo2!O42</f>
        <v>2</v>
      </c>
      <c r="Q38" s="9">
        <f>equipo2!P42</f>
        <v>0</v>
      </c>
      <c r="R38" s="9">
        <f>equipo2!Q42</f>
        <v>0</v>
      </c>
      <c r="S38" s="9">
        <f>equipo2!R42</f>
        <v>16</v>
      </c>
      <c r="T38" s="9"/>
      <c r="U38" s="11">
        <f>equipo2!T42</f>
        <v>0</v>
      </c>
      <c r="V38" s="11">
        <f>equipo2!U42</f>
        <v>0</v>
      </c>
      <c r="X38" t="str">
        <f t="shared" si="0"/>
        <v>Carlos Flores</v>
      </c>
      <c r="Y38">
        <f t="shared" si="1"/>
        <v>0</v>
      </c>
      <c r="Z38">
        <f t="shared" si="2"/>
        <v>0</v>
      </c>
      <c r="AA38">
        <f t="shared" si="3"/>
        <v>-38</v>
      </c>
      <c r="AB38" t="str">
        <f t="shared" si="4"/>
        <v>Carlos Flores</v>
      </c>
      <c r="AC38">
        <f t="shared" si="5"/>
        <v>0</v>
      </c>
      <c r="AD38">
        <f t="shared" si="6"/>
        <v>0</v>
      </c>
      <c r="AE38">
        <f t="shared" si="7"/>
        <v>-38</v>
      </c>
      <c r="AF38" t="str">
        <f t="shared" si="8"/>
        <v>Carlos Flores</v>
      </c>
      <c r="AG38">
        <f t="shared" si="9"/>
        <v>0</v>
      </c>
      <c r="AH38">
        <f t="shared" si="10"/>
        <v>0</v>
      </c>
      <c r="AI38">
        <f t="shared" si="11"/>
        <v>-38</v>
      </c>
      <c r="AJ38" t="str">
        <f t="shared" si="12"/>
        <v>Carlos Flores</v>
      </c>
      <c r="AK38">
        <f t="shared" si="13"/>
        <v>2</v>
      </c>
      <c r="AL38">
        <f t="shared" si="14"/>
        <v>2</v>
      </c>
      <c r="AM38">
        <f t="shared" si="15"/>
        <v>19962</v>
      </c>
      <c r="AN38" t="str">
        <f t="shared" si="16"/>
        <v>Carlos Flores</v>
      </c>
      <c r="AO38">
        <f t="shared" si="17"/>
        <v>0</v>
      </c>
      <c r="AP38">
        <f t="shared" si="18"/>
        <v>0</v>
      </c>
      <c r="AQ38">
        <f t="shared" si="19"/>
        <v>-38</v>
      </c>
      <c r="AR38" t="str">
        <f>A38</f>
        <v>Carlos Flores</v>
      </c>
      <c r="AS38">
        <f>M38</f>
        <v>1</v>
      </c>
      <c r="AT38">
        <f>AS38</f>
        <v>1</v>
      </c>
      <c r="AU38">
        <f>AT38*10000-ROW()</f>
        <v>9962</v>
      </c>
      <c r="AV38" t="str">
        <f>A38</f>
        <v>Carlos Flores</v>
      </c>
      <c r="AW38">
        <f>E38</f>
        <v>4</v>
      </c>
      <c r="AX38">
        <f>AW38</f>
        <v>4</v>
      </c>
      <c r="AY38">
        <f>AX38*10000-ROW()</f>
        <v>39962</v>
      </c>
    </row>
    <row r="39" spans="1:51" x14ac:dyDescent="0.3">
      <c r="A39" s="9" t="str">
        <f>equipo2!A43</f>
        <v>Carlos Rivera</v>
      </c>
      <c r="B39" s="9">
        <f>equipo2!B43</f>
        <v>7</v>
      </c>
      <c r="C39" s="9" t="str">
        <f>equipo2!$A$6</f>
        <v>Equipo 2</v>
      </c>
      <c r="D39" s="9">
        <f>equipo2!C43</f>
        <v>8</v>
      </c>
      <c r="E39" s="9">
        <f>equipo2!D43</f>
        <v>6</v>
      </c>
      <c r="F39" s="9">
        <f>equipo2!E43</f>
        <v>4</v>
      </c>
      <c r="G39" s="9">
        <f>equipo2!F43</f>
        <v>0</v>
      </c>
      <c r="H39" s="9">
        <f>equipo2!G43</f>
        <v>0</v>
      </c>
      <c r="I39" s="9">
        <f>equipo2!H43</f>
        <v>1</v>
      </c>
      <c r="J39" s="9">
        <f>equipo2!I43</f>
        <v>5</v>
      </c>
      <c r="K39" s="9">
        <f>equipo2!J43</f>
        <v>0</v>
      </c>
      <c r="L39" s="9">
        <f>equipo2!K43</f>
        <v>2</v>
      </c>
      <c r="M39" s="9">
        <f>equipo2!L43</f>
        <v>1</v>
      </c>
      <c r="N39" s="9">
        <f>equipo2!M43</f>
        <v>1</v>
      </c>
      <c r="O39" s="9">
        <f>equipo2!N43</f>
        <v>1</v>
      </c>
      <c r="P39" s="9">
        <f>equipo2!O43</f>
        <v>1</v>
      </c>
      <c r="Q39" s="9">
        <f>equipo2!P43</f>
        <v>0</v>
      </c>
      <c r="R39" s="9">
        <f>equipo2!Q43</f>
        <v>7</v>
      </c>
      <c r="S39" s="9">
        <f>equipo2!R43</f>
        <v>13</v>
      </c>
      <c r="T39" s="9"/>
      <c r="U39" s="11">
        <f>equipo2!T43</f>
        <v>0.5</v>
      </c>
      <c r="V39" s="11">
        <f>equipo2!U43</f>
        <v>0.875</v>
      </c>
      <c r="X39" t="str">
        <f t="shared" si="0"/>
        <v>Carlos Rivera</v>
      </c>
      <c r="Y39">
        <f t="shared" si="1"/>
        <v>0.5</v>
      </c>
      <c r="Z39">
        <f t="shared" si="2"/>
        <v>0.5</v>
      </c>
      <c r="AA39">
        <f t="shared" si="3"/>
        <v>4961</v>
      </c>
      <c r="AB39" t="str">
        <f t="shared" si="4"/>
        <v>Carlos Rivera</v>
      </c>
      <c r="AC39">
        <f t="shared" si="5"/>
        <v>0.875</v>
      </c>
      <c r="AD39">
        <f t="shared" si="6"/>
        <v>0.875</v>
      </c>
      <c r="AE39">
        <f t="shared" si="7"/>
        <v>8711</v>
      </c>
      <c r="AF39" t="str">
        <f t="shared" si="8"/>
        <v>Carlos Rivera</v>
      </c>
      <c r="AG39">
        <f t="shared" si="9"/>
        <v>1</v>
      </c>
      <c r="AH39">
        <f t="shared" si="10"/>
        <v>1</v>
      </c>
      <c r="AI39">
        <f t="shared" si="11"/>
        <v>9961</v>
      </c>
      <c r="AJ39" t="str">
        <f t="shared" si="12"/>
        <v>Carlos Rivera</v>
      </c>
      <c r="AK39">
        <f t="shared" si="13"/>
        <v>5</v>
      </c>
      <c r="AL39">
        <f t="shared" si="14"/>
        <v>5</v>
      </c>
      <c r="AM39">
        <f t="shared" si="15"/>
        <v>49961</v>
      </c>
      <c r="AN39" t="str">
        <f t="shared" si="16"/>
        <v>Carlos Rivera</v>
      </c>
      <c r="AO39">
        <f t="shared" si="17"/>
        <v>4</v>
      </c>
      <c r="AP39">
        <f t="shared" si="18"/>
        <v>4</v>
      </c>
      <c r="AQ39">
        <f t="shared" si="19"/>
        <v>39961</v>
      </c>
      <c r="AR39" t="str">
        <f>A39</f>
        <v>Carlos Rivera</v>
      </c>
      <c r="AS39">
        <f>M39</f>
        <v>1</v>
      </c>
      <c r="AT39">
        <f>AS39</f>
        <v>1</v>
      </c>
      <c r="AU39">
        <f>AT39*10000-ROW()</f>
        <v>9961</v>
      </c>
      <c r="AV39" t="str">
        <f>A39</f>
        <v>Carlos Rivera</v>
      </c>
      <c r="AW39">
        <f>E39</f>
        <v>6</v>
      </c>
      <c r="AX39">
        <f>AW39</f>
        <v>6</v>
      </c>
      <c r="AY39">
        <f>AX39*10000-ROW()</f>
        <v>59961</v>
      </c>
    </row>
    <row r="40" spans="1:51" x14ac:dyDescent="0.3">
      <c r="A40" s="9" t="str">
        <f>equipo2!A44</f>
        <v>Carlos Gomez</v>
      </c>
      <c r="B40" s="9">
        <f>equipo2!B44</f>
        <v>8</v>
      </c>
      <c r="C40" s="9" t="str">
        <f>equipo2!$A$6</f>
        <v>Equipo 2</v>
      </c>
      <c r="D40" s="9">
        <f>equipo2!C44</f>
        <v>7</v>
      </c>
      <c r="E40" s="9">
        <f>equipo2!D44</f>
        <v>1</v>
      </c>
      <c r="F40" s="9">
        <f>equipo2!E44</f>
        <v>5</v>
      </c>
      <c r="G40" s="9">
        <f>equipo2!F44</f>
        <v>0</v>
      </c>
      <c r="H40" s="9">
        <f>equipo2!G44</f>
        <v>0</v>
      </c>
      <c r="I40" s="9">
        <f>equipo2!H44</f>
        <v>0</v>
      </c>
      <c r="J40" s="9">
        <f>equipo2!I44</f>
        <v>5</v>
      </c>
      <c r="K40" s="9">
        <f>equipo2!J44</f>
        <v>0</v>
      </c>
      <c r="L40" s="9">
        <f>equipo2!K44</f>
        <v>1</v>
      </c>
      <c r="M40" s="9">
        <f>equipo2!L44</f>
        <v>1</v>
      </c>
      <c r="N40" s="9">
        <f>equipo2!M44</f>
        <v>1</v>
      </c>
      <c r="O40" s="9">
        <f>equipo2!N44</f>
        <v>1</v>
      </c>
      <c r="P40" s="9">
        <f>equipo2!O44</f>
        <v>1</v>
      </c>
      <c r="Q40" s="9">
        <f>equipo2!P44</f>
        <v>0</v>
      </c>
      <c r="R40" s="9">
        <f>equipo2!Q44</f>
        <v>5</v>
      </c>
      <c r="S40" s="9">
        <f>equipo2!R44</f>
        <v>11</v>
      </c>
      <c r="T40" s="9"/>
      <c r="U40" s="11">
        <f>equipo2!T44</f>
        <v>0.7142857142857143</v>
      </c>
      <c r="V40" s="11">
        <f>equipo2!U44</f>
        <v>0.7142857142857143</v>
      </c>
      <c r="X40" t="str">
        <f t="shared" si="0"/>
        <v>Carlos Gomez</v>
      </c>
      <c r="Y40">
        <f t="shared" si="1"/>
        <v>0.7142857142857143</v>
      </c>
      <c r="Z40">
        <f t="shared" si="2"/>
        <v>0.7142857142857143</v>
      </c>
      <c r="AA40">
        <f t="shared" si="3"/>
        <v>7102.8571428571431</v>
      </c>
      <c r="AB40" t="str">
        <f t="shared" si="4"/>
        <v>Carlos Gomez</v>
      </c>
      <c r="AC40">
        <f t="shared" si="5"/>
        <v>0.7142857142857143</v>
      </c>
      <c r="AD40">
        <f t="shared" si="6"/>
        <v>0.7142857142857143</v>
      </c>
      <c r="AE40">
        <f t="shared" si="7"/>
        <v>7102.8571428571431</v>
      </c>
      <c r="AF40" t="str">
        <f t="shared" si="8"/>
        <v>Carlos Gomez</v>
      </c>
      <c r="AG40">
        <f t="shared" si="9"/>
        <v>0</v>
      </c>
      <c r="AH40">
        <f t="shared" si="10"/>
        <v>0</v>
      </c>
      <c r="AI40">
        <f t="shared" si="11"/>
        <v>-40</v>
      </c>
      <c r="AJ40" t="str">
        <f t="shared" si="12"/>
        <v>Carlos Gomez</v>
      </c>
      <c r="AK40">
        <f t="shared" si="13"/>
        <v>5</v>
      </c>
      <c r="AL40">
        <f t="shared" si="14"/>
        <v>5</v>
      </c>
      <c r="AM40">
        <f t="shared" si="15"/>
        <v>49960</v>
      </c>
      <c r="AN40" t="str">
        <f t="shared" si="16"/>
        <v>Carlos Gomez</v>
      </c>
      <c r="AO40">
        <f t="shared" si="17"/>
        <v>5</v>
      </c>
      <c r="AP40">
        <f t="shared" si="18"/>
        <v>5</v>
      </c>
      <c r="AQ40">
        <f t="shared" si="19"/>
        <v>49960</v>
      </c>
      <c r="AR40" t="str">
        <f>A40</f>
        <v>Carlos Gomez</v>
      </c>
      <c r="AS40">
        <f>M40</f>
        <v>1</v>
      </c>
      <c r="AT40">
        <f>AS40</f>
        <v>1</v>
      </c>
      <c r="AU40">
        <f>AT40*10000-ROW()</f>
        <v>9960</v>
      </c>
      <c r="AV40" t="str">
        <f>A40</f>
        <v>Carlos Gomez</v>
      </c>
      <c r="AW40">
        <f>E40</f>
        <v>1</v>
      </c>
      <c r="AX40">
        <f>AW40</f>
        <v>1</v>
      </c>
      <c r="AY40">
        <f>AX40*10000-ROW()</f>
        <v>9960</v>
      </c>
    </row>
    <row r="41" spans="1:51" x14ac:dyDescent="0.3">
      <c r="A41" s="9" t="str">
        <f>equipo2!A45</f>
        <v>Carlos Diaz</v>
      </c>
      <c r="B41" s="9">
        <f>equipo2!B45</f>
        <v>9</v>
      </c>
      <c r="C41" s="9" t="str">
        <f>equipo2!$A$6</f>
        <v>Equipo 2</v>
      </c>
      <c r="D41" s="9">
        <f>equipo2!C45</f>
        <v>5</v>
      </c>
      <c r="E41" s="9">
        <f>equipo2!D45</f>
        <v>5</v>
      </c>
      <c r="F41" s="9">
        <f>equipo2!E45</f>
        <v>1</v>
      </c>
      <c r="G41" s="9">
        <f>equipo2!F45</f>
        <v>0</v>
      </c>
      <c r="H41" s="9">
        <f>equipo2!G45</f>
        <v>0</v>
      </c>
      <c r="I41" s="9">
        <f>equipo2!H45</f>
        <v>1</v>
      </c>
      <c r="J41" s="9">
        <f>equipo2!I45</f>
        <v>1</v>
      </c>
      <c r="K41" s="9">
        <f>equipo2!J45</f>
        <v>3</v>
      </c>
      <c r="L41" s="9">
        <f>equipo2!K45</f>
        <v>1</v>
      </c>
      <c r="M41" s="9">
        <f>equipo2!L45</f>
        <v>1</v>
      </c>
      <c r="N41" s="9">
        <f>equipo2!M45</f>
        <v>0</v>
      </c>
      <c r="O41" s="9">
        <f>equipo2!N45</f>
        <v>0</v>
      </c>
      <c r="P41" s="9">
        <f>equipo2!O45</f>
        <v>0</v>
      </c>
      <c r="Q41" s="9">
        <f>equipo2!P45</f>
        <v>0</v>
      </c>
      <c r="R41" s="9">
        <f>equipo2!Q45</f>
        <v>4</v>
      </c>
      <c r="S41" s="9">
        <f>equipo2!R45</f>
        <v>6</v>
      </c>
      <c r="T41" s="9"/>
      <c r="U41" s="11">
        <f>equipo2!T45</f>
        <v>0.2</v>
      </c>
      <c r="V41" s="11">
        <f>equipo2!U45</f>
        <v>0.8</v>
      </c>
      <c r="X41" t="str">
        <f t="shared" si="0"/>
        <v>Carlos Diaz</v>
      </c>
      <c r="Y41">
        <f t="shared" si="1"/>
        <v>0.2</v>
      </c>
      <c r="Z41">
        <f t="shared" si="2"/>
        <v>0.2</v>
      </c>
      <c r="AA41">
        <f t="shared" si="3"/>
        <v>1959</v>
      </c>
      <c r="AB41" t="str">
        <f t="shared" si="4"/>
        <v>Carlos Diaz</v>
      </c>
      <c r="AC41">
        <f t="shared" si="5"/>
        <v>0.8</v>
      </c>
      <c r="AD41">
        <f t="shared" si="6"/>
        <v>0.8</v>
      </c>
      <c r="AE41">
        <f t="shared" si="7"/>
        <v>7959</v>
      </c>
      <c r="AF41" t="str">
        <f t="shared" si="8"/>
        <v>Carlos Diaz</v>
      </c>
      <c r="AG41">
        <f t="shared" si="9"/>
        <v>1</v>
      </c>
      <c r="AH41">
        <f t="shared" si="10"/>
        <v>1</v>
      </c>
      <c r="AI41">
        <f t="shared" si="11"/>
        <v>9959</v>
      </c>
      <c r="AJ41" t="str">
        <f t="shared" si="12"/>
        <v>Carlos Diaz</v>
      </c>
      <c r="AK41">
        <f t="shared" si="13"/>
        <v>1</v>
      </c>
      <c r="AL41">
        <f t="shared" si="14"/>
        <v>1</v>
      </c>
      <c r="AM41">
        <f t="shared" si="15"/>
        <v>9959</v>
      </c>
      <c r="AN41" t="str">
        <f t="shared" si="16"/>
        <v>Carlos Diaz</v>
      </c>
      <c r="AO41">
        <f t="shared" si="17"/>
        <v>1</v>
      </c>
      <c r="AP41">
        <f t="shared" si="18"/>
        <v>1</v>
      </c>
      <c r="AQ41">
        <f t="shared" si="19"/>
        <v>9959</v>
      </c>
      <c r="AR41" t="str">
        <f>A41</f>
        <v>Carlos Diaz</v>
      </c>
      <c r="AS41">
        <f>M41</f>
        <v>1</v>
      </c>
      <c r="AT41">
        <f>AS41</f>
        <v>1</v>
      </c>
      <c r="AU41">
        <f>AT41*10000-ROW()</f>
        <v>9959</v>
      </c>
      <c r="AV41" t="str">
        <f>A41</f>
        <v>Carlos Diaz</v>
      </c>
      <c r="AW41">
        <f>E41</f>
        <v>5</v>
      </c>
      <c r="AX41">
        <f>AW41</f>
        <v>5</v>
      </c>
      <c r="AY41">
        <f>AX41*10000-ROW()</f>
        <v>49959</v>
      </c>
    </row>
    <row r="42" spans="1:51" x14ac:dyDescent="0.3">
      <c r="A42" s="9" t="str">
        <f>equipo2!A46</f>
        <v>Carlos Reyes</v>
      </c>
      <c r="B42" s="9">
        <f>equipo2!B46</f>
        <v>10</v>
      </c>
      <c r="C42" s="9" t="str">
        <f>equipo2!$A$6</f>
        <v>Equipo 2</v>
      </c>
      <c r="D42" s="9">
        <f>equipo2!C46</f>
        <v>7</v>
      </c>
      <c r="E42" s="9">
        <f>equipo2!D46</f>
        <v>3</v>
      </c>
      <c r="F42" s="9">
        <f>equipo2!E46</f>
        <v>4</v>
      </c>
      <c r="G42" s="9">
        <f>equipo2!F46</f>
        <v>0</v>
      </c>
      <c r="H42" s="9">
        <f>equipo2!G46</f>
        <v>0</v>
      </c>
      <c r="I42" s="9">
        <f>equipo2!H46</f>
        <v>0</v>
      </c>
      <c r="J42" s="9">
        <f>equipo2!I46</f>
        <v>5</v>
      </c>
      <c r="K42" s="9">
        <f>equipo2!J46</f>
        <v>1</v>
      </c>
      <c r="L42" s="9">
        <f>equipo2!K46</f>
        <v>2</v>
      </c>
      <c r="M42" s="9">
        <f>equipo2!L46</f>
        <v>1</v>
      </c>
      <c r="N42" s="9">
        <f>equipo2!M46</f>
        <v>2</v>
      </c>
      <c r="O42" s="9">
        <f>equipo2!N46</f>
        <v>1</v>
      </c>
      <c r="P42" s="9">
        <f>equipo2!O46</f>
        <v>2</v>
      </c>
      <c r="Q42" s="9">
        <f>equipo2!P46</f>
        <v>0</v>
      </c>
      <c r="R42" s="9">
        <f>equipo2!Q46</f>
        <v>4</v>
      </c>
      <c r="S42" s="9">
        <f>equipo2!R46</f>
        <v>14</v>
      </c>
      <c r="T42" s="9"/>
      <c r="U42" s="11">
        <f>equipo2!T46</f>
        <v>0.5714285714285714</v>
      </c>
      <c r="V42" s="11">
        <f>equipo2!U46</f>
        <v>0.5714285714285714</v>
      </c>
      <c r="X42" t="str">
        <f t="shared" si="0"/>
        <v>Carlos Reyes</v>
      </c>
      <c r="Y42">
        <f t="shared" si="1"/>
        <v>0.5714285714285714</v>
      </c>
      <c r="Z42">
        <f t="shared" si="2"/>
        <v>0.5714285714285714</v>
      </c>
      <c r="AA42">
        <f t="shared" si="3"/>
        <v>5672.2857142857138</v>
      </c>
      <c r="AB42" t="str">
        <f t="shared" si="4"/>
        <v>Carlos Reyes</v>
      </c>
      <c r="AC42">
        <f t="shared" si="5"/>
        <v>0.5714285714285714</v>
      </c>
      <c r="AD42">
        <f t="shared" si="6"/>
        <v>0.5714285714285714</v>
      </c>
      <c r="AE42">
        <f t="shared" si="7"/>
        <v>5672.2857142857138</v>
      </c>
      <c r="AF42" t="str">
        <f t="shared" si="8"/>
        <v>Carlos Reyes</v>
      </c>
      <c r="AG42">
        <f t="shared" si="9"/>
        <v>0</v>
      </c>
      <c r="AH42">
        <f t="shared" si="10"/>
        <v>0</v>
      </c>
      <c r="AI42">
        <f t="shared" si="11"/>
        <v>-42</v>
      </c>
      <c r="AJ42" t="str">
        <f t="shared" si="12"/>
        <v>Carlos Reyes</v>
      </c>
      <c r="AK42">
        <f t="shared" si="13"/>
        <v>5</v>
      </c>
      <c r="AL42">
        <f t="shared" si="14"/>
        <v>5</v>
      </c>
      <c r="AM42">
        <f t="shared" si="15"/>
        <v>49958</v>
      </c>
      <c r="AN42" t="str">
        <f t="shared" si="16"/>
        <v>Carlos Reyes</v>
      </c>
      <c r="AO42">
        <f t="shared" si="17"/>
        <v>4</v>
      </c>
      <c r="AP42">
        <f t="shared" si="18"/>
        <v>4</v>
      </c>
      <c r="AQ42">
        <f t="shared" si="19"/>
        <v>39958</v>
      </c>
      <c r="AR42" t="str">
        <f>A42</f>
        <v>Carlos Reyes</v>
      </c>
      <c r="AS42">
        <f>M42</f>
        <v>1</v>
      </c>
      <c r="AT42">
        <f>AS42</f>
        <v>1</v>
      </c>
      <c r="AU42">
        <f>AT42*10000-ROW()</f>
        <v>9958</v>
      </c>
      <c r="AV42" t="str">
        <f>A42</f>
        <v>Carlos Reyes</v>
      </c>
      <c r="AW42">
        <f>E42</f>
        <v>3</v>
      </c>
      <c r="AX42">
        <f>AW42</f>
        <v>3</v>
      </c>
      <c r="AY42">
        <f>AX42*10000-ROW()</f>
        <v>29958</v>
      </c>
    </row>
    <row r="43" spans="1:51" x14ac:dyDescent="0.3">
      <c r="A43" s="9" t="str">
        <f>equipo2!A47</f>
        <v>Carlos Morales</v>
      </c>
      <c r="B43" s="9">
        <f>equipo2!B47</f>
        <v>11</v>
      </c>
      <c r="C43" s="9" t="str">
        <f>equipo2!$A$6</f>
        <v>Equipo 2</v>
      </c>
      <c r="D43" s="9">
        <f>equipo2!C47</f>
        <v>5</v>
      </c>
      <c r="E43" s="9">
        <f>equipo2!D47</f>
        <v>5</v>
      </c>
      <c r="F43" s="9">
        <f>equipo2!E47</f>
        <v>4</v>
      </c>
      <c r="G43" s="9">
        <f>equipo2!F47</f>
        <v>0</v>
      </c>
      <c r="H43" s="9">
        <f>equipo2!G47</f>
        <v>0</v>
      </c>
      <c r="I43" s="9">
        <f>equipo2!H47</f>
        <v>0</v>
      </c>
      <c r="J43" s="9">
        <f>equipo2!I47</f>
        <v>2</v>
      </c>
      <c r="K43" s="9">
        <f>equipo2!J47</f>
        <v>1</v>
      </c>
      <c r="L43" s="9">
        <f>equipo2!K47</f>
        <v>0</v>
      </c>
      <c r="M43" s="9">
        <f>equipo2!L47</f>
        <v>2</v>
      </c>
      <c r="N43" s="9">
        <f>equipo2!M47</f>
        <v>0</v>
      </c>
      <c r="O43" s="9">
        <f>equipo2!N47</f>
        <v>2</v>
      </c>
      <c r="P43" s="9">
        <f>equipo2!O47</f>
        <v>1</v>
      </c>
      <c r="Q43" s="9">
        <f>equipo2!P47</f>
        <v>0</v>
      </c>
      <c r="R43" s="9">
        <f>equipo2!Q47</f>
        <v>4</v>
      </c>
      <c r="S43" s="9">
        <f>equipo2!R47</f>
        <v>8</v>
      </c>
      <c r="T43" s="9"/>
      <c r="U43" s="11">
        <f>equipo2!T47</f>
        <v>0.8</v>
      </c>
      <c r="V43" s="11">
        <f>equipo2!U47</f>
        <v>0.8</v>
      </c>
      <c r="X43" t="str">
        <f t="shared" si="0"/>
        <v>Carlos Morales</v>
      </c>
      <c r="Y43">
        <f t="shared" si="1"/>
        <v>0.8</v>
      </c>
      <c r="Z43">
        <f t="shared" si="2"/>
        <v>0.8</v>
      </c>
      <c r="AA43">
        <f t="shared" si="3"/>
        <v>7957</v>
      </c>
      <c r="AB43" t="str">
        <f t="shared" si="4"/>
        <v>Carlos Morales</v>
      </c>
      <c r="AC43">
        <f t="shared" si="5"/>
        <v>0.8</v>
      </c>
      <c r="AD43">
        <f t="shared" si="6"/>
        <v>0.8</v>
      </c>
      <c r="AE43">
        <f t="shared" si="7"/>
        <v>7957</v>
      </c>
      <c r="AF43" t="str">
        <f t="shared" si="8"/>
        <v>Carlos Morales</v>
      </c>
      <c r="AG43">
        <f t="shared" si="9"/>
        <v>0</v>
      </c>
      <c r="AH43">
        <f t="shared" si="10"/>
        <v>0</v>
      </c>
      <c r="AI43">
        <f t="shared" si="11"/>
        <v>-43</v>
      </c>
      <c r="AJ43" t="str">
        <f t="shared" si="12"/>
        <v>Carlos Morales</v>
      </c>
      <c r="AK43">
        <f t="shared" si="13"/>
        <v>2</v>
      </c>
      <c r="AL43">
        <f t="shared" si="14"/>
        <v>2</v>
      </c>
      <c r="AM43">
        <f t="shared" si="15"/>
        <v>19957</v>
      </c>
      <c r="AN43" t="str">
        <f t="shared" si="16"/>
        <v>Carlos Morales</v>
      </c>
      <c r="AO43">
        <f t="shared" si="17"/>
        <v>4</v>
      </c>
      <c r="AP43">
        <f t="shared" si="18"/>
        <v>4</v>
      </c>
      <c r="AQ43">
        <f t="shared" si="19"/>
        <v>39957</v>
      </c>
      <c r="AR43" t="str">
        <f>A43</f>
        <v>Carlos Morales</v>
      </c>
      <c r="AS43">
        <f>M43</f>
        <v>2</v>
      </c>
      <c r="AT43">
        <f>AS43</f>
        <v>2</v>
      </c>
      <c r="AU43">
        <f>AT43*10000-ROW()</f>
        <v>19957</v>
      </c>
      <c r="AV43" t="str">
        <f>A43</f>
        <v>Carlos Morales</v>
      </c>
      <c r="AW43">
        <f>E43</f>
        <v>5</v>
      </c>
      <c r="AX43">
        <f>AW43</f>
        <v>5</v>
      </c>
      <c r="AY43">
        <f>AX43*10000-ROW()</f>
        <v>49957</v>
      </c>
    </row>
    <row r="44" spans="1:51" x14ac:dyDescent="0.3">
      <c r="A44" s="9" t="str">
        <f>equipo2!A48</f>
        <v>Carlos Cruz</v>
      </c>
      <c r="B44" s="9">
        <f>equipo2!B48</f>
        <v>12</v>
      </c>
      <c r="C44" s="9" t="str">
        <f>equipo2!$A$6</f>
        <v>Equipo 2</v>
      </c>
      <c r="D44" s="9">
        <f>equipo2!C48</f>
        <v>8</v>
      </c>
      <c r="E44" s="9">
        <f>equipo2!D48</f>
        <v>3</v>
      </c>
      <c r="F44" s="9">
        <f>equipo2!E48</f>
        <v>1</v>
      </c>
      <c r="G44" s="9">
        <f>equipo2!F48</f>
        <v>1</v>
      </c>
      <c r="H44" s="9">
        <f>equipo2!G48</f>
        <v>0</v>
      </c>
      <c r="I44" s="9">
        <f>equipo2!H48</f>
        <v>0</v>
      </c>
      <c r="J44" s="9">
        <f>equipo2!I48</f>
        <v>3</v>
      </c>
      <c r="K44" s="9">
        <f>equipo2!J48</f>
        <v>2</v>
      </c>
      <c r="L44" s="9">
        <f>equipo2!K48</f>
        <v>0</v>
      </c>
      <c r="M44" s="9">
        <f>equipo2!L48</f>
        <v>0</v>
      </c>
      <c r="N44" s="9">
        <f>equipo2!M48</f>
        <v>1</v>
      </c>
      <c r="O44" s="9">
        <f>equipo2!N48</f>
        <v>1</v>
      </c>
      <c r="P44" s="9">
        <f>equipo2!O48</f>
        <v>1</v>
      </c>
      <c r="Q44" s="9">
        <f>equipo2!P48</f>
        <v>0</v>
      </c>
      <c r="R44" s="9">
        <f>equipo2!Q48</f>
        <v>2</v>
      </c>
      <c r="S44" s="9">
        <f>equipo2!R48</f>
        <v>11</v>
      </c>
      <c r="T44" s="9"/>
      <c r="U44" s="11">
        <f>equipo2!T48</f>
        <v>0.125</v>
      </c>
      <c r="V44" s="11">
        <f>equipo2!U48</f>
        <v>0.25</v>
      </c>
      <c r="X44" t="str">
        <f t="shared" si="0"/>
        <v>Carlos Cruz</v>
      </c>
      <c r="Y44">
        <f t="shared" si="1"/>
        <v>0.125</v>
      </c>
      <c r="Z44">
        <f t="shared" si="2"/>
        <v>0.125</v>
      </c>
      <c r="AA44">
        <f t="shared" si="3"/>
        <v>1206</v>
      </c>
      <c r="AB44" t="str">
        <f t="shared" si="4"/>
        <v>Carlos Cruz</v>
      </c>
      <c r="AC44">
        <f t="shared" si="5"/>
        <v>0.25</v>
      </c>
      <c r="AD44">
        <f t="shared" si="6"/>
        <v>0.25</v>
      </c>
      <c r="AE44">
        <f t="shared" si="7"/>
        <v>2456</v>
      </c>
      <c r="AF44" t="str">
        <f t="shared" si="8"/>
        <v>Carlos Cruz</v>
      </c>
      <c r="AG44">
        <f t="shared" si="9"/>
        <v>0</v>
      </c>
      <c r="AH44">
        <f t="shared" si="10"/>
        <v>0</v>
      </c>
      <c r="AI44">
        <f t="shared" si="11"/>
        <v>-44</v>
      </c>
      <c r="AJ44" t="str">
        <f t="shared" si="12"/>
        <v>Carlos Cruz</v>
      </c>
      <c r="AK44">
        <f t="shared" si="13"/>
        <v>3</v>
      </c>
      <c r="AL44">
        <f t="shared" si="14"/>
        <v>3</v>
      </c>
      <c r="AM44">
        <f t="shared" si="15"/>
        <v>29956</v>
      </c>
      <c r="AN44" t="str">
        <f t="shared" si="16"/>
        <v>Carlos Cruz</v>
      </c>
      <c r="AO44">
        <f t="shared" si="17"/>
        <v>1</v>
      </c>
      <c r="AP44">
        <f t="shared" si="18"/>
        <v>1</v>
      </c>
      <c r="AQ44">
        <f t="shared" si="19"/>
        <v>9956</v>
      </c>
      <c r="AR44" t="str">
        <f>A44</f>
        <v>Carlos Cruz</v>
      </c>
      <c r="AS44">
        <f>M44</f>
        <v>0</v>
      </c>
      <c r="AT44">
        <f>AS44</f>
        <v>0</v>
      </c>
      <c r="AU44">
        <f>AT44*10000-ROW()</f>
        <v>-44</v>
      </c>
      <c r="AV44" t="str">
        <f>A44</f>
        <v>Carlos Cruz</v>
      </c>
      <c r="AW44">
        <f>E44</f>
        <v>3</v>
      </c>
      <c r="AX44">
        <f>AW44</f>
        <v>3</v>
      </c>
      <c r="AY44">
        <f>AX44*10000-ROW()</f>
        <v>29956</v>
      </c>
    </row>
    <row r="45" spans="1:51" x14ac:dyDescent="0.3">
      <c r="A45" s="9" t="str">
        <f>equipo2!A49</f>
        <v>Carlos Ortiz</v>
      </c>
      <c r="B45" s="9">
        <f>equipo2!B49</f>
        <v>13</v>
      </c>
      <c r="C45" s="9" t="str">
        <f>equipo2!$A$6</f>
        <v>Equipo 2</v>
      </c>
      <c r="D45" s="9">
        <f>equipo2!C49</f>
        <v>7</v>
      </c>
      <c r="E45" s="9">
        <f>equipo2!D49</f>
        <v>7</v>
      </c>
      <c r="F45" s="9">
        <f>equipo2!E49</f>
        <v>5</v>
      </c>
      <c r="G45" s="9">
        <f>equipo2!F49</f>
        <v>1</v>
      </c>
      <c r="H45" s="9">
        <f>equipo2!G49</f>
        <v>0</v>
      </c>
      <c r="I45" s="9">
        <f>equipo2!H49</f>
        <v>0</v>
      </c>
      <c r="J45" s="9">
        <f>equipo2!I49</f>
        <v>6</v>
      </c>
      <c r="K45" s="9">
        <f>equipo2!J49</f>
        <v>4</v>
      </c>
      <c r="L45" s="9">
        <f>equipo2!K49</f>
        <v>2</v>
      </c>
      <c r="M45" s="9">
        <f>equipo2!L49</f>
        <v>0</v>
      </c>
      <c r="N45" s="9">
        <f>equipo2!M49</f>
        <v>0</v>
      </c>
      <c r="O45" s="9">
        <f>equipo2!N49</f>
        <v>2</v>
      </c>
      <c r="P45" s="9">
        <f>equipo2!O49</f>
        <v>2</v>
      </c>
      <c r="Q45" s="9">
        <f>equipo2!P49</f>
        <v>0</v>
      </c>
      <c r="R45" s="9">
        <f>equipo2!Q49</f>
        <v>6</v>
      </c>
      <c r="S45" s="9">
        <f>equipo2!R49</f>
        <v>13</v>
      </c>
      <c r="T45" s="9"/>
      <c r="U45" s="11">
        <f>equipo2!T49</f>
        <v>0.7142857142857143</v>
      </c>
      <c r="V45" s="11">
        <f>equipo2!U49</f>
        <v>0.8571428571428571</v>
      </c>
      <c r="X45" t="str">
        <f t="shared" si="0"/>
        <v>Carlos Ortiz</v>
      </c>
      <c r="Y45">
        <f t="shared" si="1"/>
        <v>0.7142857142857143</v>
      </c>
      <c r="Z45">
        <f t="shared" si="2"/>
        <v>0.7142857142857143</v>
      </c>
      <c r="AA45">
        <f t="shared" si="3"/>
        <v>7097.8571428571431</v>
      </c>
      <c r="AB45" t="str">
        <f t="shared" si="4"/>
        <v>Carlos Ortiz</v>
      </c>
      <c r="AC45">
        <f t="shared" si="5"/>
        <v>0.8571428571428571</v>
      </c>
      <c r="AD45">
        <f t="shared" si="6"/>
        <v>0.8571428571428571</v>
      </c>
      <c r="AE45">
        <f t="shared" si="7"/>
        <v>8526.4285714285706</v>
      </c>
      <c r="AF45" t="str">
        <f t="shared" si="8"/>
        <v>Carlos Ortiz</v>
      </c>
      <c r="AG45">
        <f t="shared" si="9"/>
        <v>0</v>
      </c>
      <c r="AH45">
        <f t="shared" si="10"/>
        <v>0</v>
      </c>
      <c r="AI45">
        <f t="shared" si="11"/>
        <v>-45</v>
      </c>
      <c r="AJ45" t="str">
        <f t="shared" si="12"/>
        <v>Carlos Ortiz</v>
      </c>
      <c r="AK45">
        <f t="shared" si="13"/>
        <v>6</v>
      </c>
      <c r="AL45">
        <f t="shared" si="14"/>
        <v>6</v>
      </c>
      <c r="AM45">
        <f t="shared" si="15"/>
        <v>59955</v>
      </c>
      <c r="AN45" t="str">
        <f t="shared" si="16"/>
        <v>Carlos Ortiz</v>
      </c>
      <c r="AO45">
        <f t="shared" si="17"/>
        <v>5</v>
      </c>
      <c r="AP45">
        <f t="shared" si="18"/>
        <v>5</v>
      </c>
      <c r="AQ45">
        <f t="shared" si="19"/>
        <v>49955</v>
      </c>
      <c r="AR45" t="str">
        <f>A45</f>
        <v>Carlos Ortiz</v>
      </c>
      <c r="AS45">
        <f>M45</f>
        <v>0</v>
      </c>
      <c r="AT45">
        <f>AS45</f>
        <v>0</v>
      </c>
      <c r="AU45">
        <f>AT45*10000-ROW()</f>
        <v>-45</v>
      </c>
      <c r="AV45" t="str">
        <f>A45</f>
        <v>Carlos Ortiz</v>
      </c>
      <c r="AW45">
        <f>E45</f>
        <v>7</v>
      </c>
      <c r="AX45">
        <f>AW45</f>
        <v>7</v>
      </c>
      <c r="AY45">
        <f>AX45*10000-ROW()</f>
        <v>69955</v>
      </c>
    </row>
    <row r="46" spans="1:51" x14ac:dyDescent="0.3">
      <c r="A46" s="9" t="str">
        <f>equipo2!A50</f>
        <v>Carlos Gutierrez</v>
      </c>
      <c r="B46" s="9">
        <f>equipo2!B50</f>
        <v>14</v>
      </c>
      <c r="C46" s="9" t="str">
        <f>equipo2!$A$6</f>
        <v>Equipo 2</v>
      </c>
      <c r="D46" s="9">
        <f>equipo2!C50</f>
        <v>8</v>
      </c>
      <c r="E46" s="9">
        <f>equipo2!D50</f>
        <v>1</v>
      </c>
      <c r="F46" s="9">
        <f>equipo2!E50</f>
        <v>4</v>
      </c>
      <c r="G46" s="9">
        <f>equipo2!F50</f>
        <v>0</v>
      </c>
      <c r="H46" s="9">
        <f>equipo2!G50</f>
        <v>0</v>
      </c>
      <c r="I46" s="9">
        <f>equipo2!H50</f>
        <v>0</v>
      </c>
      <c r="J46" s="9">
        <f>equipo2!I50</f>
        <v>5</v>
      </c>
      <c r="K46" s="9">
        <f>equipo2!J50</f>
        <v>3</v>
      </c>
      <c r="L46" s="9">
        <f>equipo2!K50</f>
        <v>1</v>
      </c>
      <c r="M46" s="9">
        <f>equipo2!L50</f>
        <v>2</v>
      </c>
      <c r="N46" s="9">
        <f>equipo2!M50</f>
        <v>1</v>
      </c>
      <c r="O46" s="9">
        <f>equipo2!N50</f>
        <v>2</v>
      </c>
      <c r="P46" s="9">
        <f>equipo2!O50</f>
        <v>0</v>
      </c>
      <c r="Q46" s="9">
        <f>equipo2!P50</f>
        <v>0</v>
      </c>
      <c r="R46" s="9">
        <f>equipo2!Q50</f>
        <v>4</v>
      </c>
      <c r="S46" s="9">
        <f>equipo2!R50</f>
        <v>12</v>
      </c>
      <c r="T46" s="9"/>
      <c r="U46" s="11">
        <f>equipo2!T50</f>
        <v>0.5</v>
      </c>
      <c r="V46" s="11">
        <f>equipo2!U50</f>
        <v>0.5</v>
      </c>
      <c r="X46" t="str">
        <f t="shared" si="0"/>
        <v>Carlos Gutierrez</v>
      </c>
      <c r="Y46">
        <f t="shared" si="1"/>
        <v>0.5</v>
      </c>
      <c r="Z46">
        <f t="shared" si="2"/>
        <v>0.5</v>
      </c>
      <c r="AA46">
        <f t="shared" si="3"/>
        <v>4954</v>
      </c>
      <c r="AB46" t="str">
        <f t="shared" si="4"/>
        <v>Carlos Gutierrez</v>
      </c>
      <c r="AC46">
        <f t="shared" si="5"/>
        <v>0.5</v>
      </c>
      <c r="AD46">
        <f t="shared" si="6"/>
        <v>0.5</v>
      </c>
      <c r="AE46">
        <f t="shared" si="7"/>
        <v>4954</v>
      </c>
      <c r="AF46" t="str">
        <f t="shared" si="8"/>
        <v>Carlos Gutierrez</v>
      </c>
      <c r="AG46">
        <f t="shared" si="9"/>
        <v>0</v>
      </c>
      <c r="AH46">
        <f t="shared" si="10"/>
        <v>0</v>
      </c>
      <c r="AI46">
        <f t="shared" si="11"/>
        <v>-46</v>
      </c>
      <c r="AJ46" t="str">
        <f t="shared" si="12"/>
        <v>Carlos Gutierrez</v>
      </c>
      <c r="AK46">
        <f t="shared" si="13"/>
        <v>5</v>
      </c>
      <c r="AL46">
        <f t="shared" si="14"/>
        <v>5</v>
      </c>
      <c r="AM46">
        <f t="shared" si="15"/>
        <v>49954</v>
      </c>
      <c r="AN46" t="str">
        <f t="shared" si="16"/>
        <v>Carlos Gutierrez</v>
      </c>
      <c r="AO46">
        <f t="shared" si="17"/>
        <v>4</v>
      </c>
      <c r="AP46">
        <f t="shared" si="18"/>
        <v>4</v>
      </c>
      <c r="AQ46">
        <f t="shared" si="19"/>
        <v>39954</v>
      </c>
      <c r="AR46" t="str">
        <f>A46</f>
        <v>Carlos Gutierrez</v>
      </c>
      <c r="AS46">
        <f>M46</f>
        <v>2</v>
      </c>
      <c r="AT46">
        <f>AS46</f>
        <v>2</v>
      </c>
      <c r="AU46">
        <f>AT46*10000-ROW()</f>
        <v>19954</v>
      </c>
      <c r="AV46" t="str">
        <f>A46</f>
        <v>Carlos Gutierrez</v>
      </c>
      <c r="AW46">
        <f>E46</f>
        <v>1</v>
      </c>
      <c r="AX46">
        <f>AW46</f>
        <v>1</v>
      </c>
      <c r="AY46">
        <f>AX46*10000-ROW()</f>
        <v>9954</v>
      </c>
    </row>
    <row r="47" spans="1:51" x14ac:dyDescent="0.3">
      <c r="A47" s="9" t="str">
        <f>equipo2!A51</f>
        <v>Carlos Castillo</v>
      </c>
      <c r="B47" s="9">
        <f>equipo2!B51</f>
        <v>15</v>
      </c>
      <c r="C47" s="9" t="str">
        <f>equipo2!$A$6</f>
        <v>Equipo 2</v>
      </c>
      <c r="D47" s="9">
        <f>equipo2!C51</f>
        <v>6</v>
      </c>
      <c r="E47" s="9">
        <f>equipo2!D51</f>
        <v>3</v>
      </c>
      <c r="F47" s="9">
        <f>equipo2!E51</f>
        <v>3</v>
      </c>
      <c r="G47" s="9">
        <f>equipo2!F51</f>
        <v>1</v>
      </c>
      <c r="H47" s="9">
        <f>equipo2!G51</f>
        <v>0</v>
      </c>
      <c r="I47" s="9">
        <f>equipo2!H51</f>
        <v>0</v>
      </c>
      <c r="J47" s="9">
        <f>equipo2!I51</f>
        <v>1</v>
      </c>
      <c r="K47" s="9">
        <f>equipo2!J51</f>
        <v>2</v>
      </c>
      <c r="L47" s="9">
        <f>equipo2!K51</f>
        <v>1</v>
      </c>
      <c r="M47" s="9">
        <f>equipo2!L51</f>
        <v>2</v>
      </c>
      <c r="N47" s="9">
        <f>equipo2!M51</f>
        <v>1</v>
      </c>
      <c r="O47" s="9">
        <f>equipo2!N51</f>
        <v>1</v>
      </c>
      <c r="P47" s="9">
        <f>equipo2!O51</f>
        <v>2</v>
      </c>
      <c r="Q47" s="9">
        <f>equipo2!P51</f>
        <v>0</v>
      </c>
      <c r="R47" s="9">
        <f>equipo2!Q51</f>
        <v>4</v>
      </c>
      <c r="S47" s="9">
        <f>equipo2!R51</f>
        <v>11</v>
      </c>
      <c r="T47" s="9"/>
      <c r="U47" s="11">
        <f>equipo2!T51</f>
        <v>0.5</v>
      </c>
      <c r="V47" s="11">
        <f>equipo2!U51</f>
        <v>0.66666666666666663</v>
      </c>
      <c r="X47" t="str">
        <f t="shared" si="0"/>
        <v>Carlos Castillo</v>
      </c>
      <c r="Y47">
        <f t="shared" si="1"/>
        <v>0.5</v>
      </c>
      <c r="Z47">
        <f t="shared" si="2"/>
        <v>0.5</v>
      </c>
      <c r="AA47">
        <f t="shared" si="3"/>
        <v>4953</v>
      </c>
      <c r="AB47" t="str">
        <f t="shared" si="4"/>
        <v>Carlos Castillo</v>
      </c>
      <c r="AC47">
        <f t="shared" si="5"/>
        <v>0.66666666666666663</v>
      </c>
      <c r="AD47">
        <f t="shared" si="6"/>
        <v>0.66666666666666663</v>
      </c>
      <c r="AE47">
        <f t="shared" si="7"/>
        <v>6619.6666666666661</v>
      </c>
      <c r="AF47" t="str">
        <f t="shared" si="8"/>
        <v>Carlos Castillo</v>
      </c>
      <c r="AG47">
        <f t="shared" si="9"/>
        <v>0</v>
      </c>
      <c r="AH47">
        <f t="shared" si="10"/>
        <v>0</v>
      </c>
      <c r="AI47">
        <f t="shared" si="11"/>
        <v>-47</v>
      </c>
      <c r="AJ47" t="str">
        <f t="shared" si="12"/>
        <v>Carlos Castillo</v>
      </c>
      <c r="AK47">
        <f t="shared" si="13"/>
        <v>1</v>
      </c>
      <c r="AL47">
        <f t="shared" si="14"/>
        <v>1</v>
      </c>
      <c r="AM47">
        <f t="shared" si="15"/>
        <v>9953</v>
      </c>
      <c r="AN47" t="str">
        <f t="shared" si="16"/>
        <v>Carlos Castillo</v>
      </c>
      <c r="AO47">
        <f t="shared" si="17"/>
        <v>3</v>
      </c>
      <c r="AP47">
        <f t="shared" si="18"/>
        <v>3</v>
      </c>
      <c r="AQ47">
        <f t="shared" si="19"/>
        <v>29953</v>
      </c>
      <c r="AR47" t="str">
        <f>A47</f>
        <v>Carlos Castillo</v>
      </c>
      <c r="AS47">
        <f>M47</f>
        <v>2</v>
      </c>
      <c r="AT47">
        <f>AS47</f>
        <v>2</v>
      </c>
      <c r="AU47">
        <f>AT47*10000-ROW()</f>
        <v>19953</v>
      </c>
      <c r="AV47" t="str">
        <f>A47</f>
        <v>Carlos Castillo</v>
      </c>
      <c r="AW47">
        <f>E47</f>
        <v>3</v>
      </c>
      <c r="AX47">
        <f>AW47</f>
        <v>3</v>
      </c>
      <c r="AY47">
        <f>AX47*10000-ROW()</f>
        <v>29953</v>
      </c>
    </row>
    <row r="48" spans="1:51" x14ac:dyDescent="0.3">
      <c r="A48" s="9" t="str">
        <f>equipo2!A52</f>
        <v>Jose Garcia</v>
      </c>
      <c r="B48" s="9">
        <f>equipo2!B52</f>
        <v>16</v>
      </c>
      <c r="C48" s="9" t="str">
        <f>equipo2!$A$6</f>
        <v>Equipo 2</v>
      </c>
      <c r="D48" s="9">
        <f>equipo2!C52</f>
        <v>9</v>
      </c>
      <c r="E48" s="9">
        <f>equipo2!D52</f>
        <v>8</v>
      </c>
      <c r="F48" s="9">
        <f>equipo2!E52</f>
        <v>5</v>
      </c>
      <c r="G48" s="9">
        <f>equipo2!F52</f>
        <v>0</v>
      </c>
      <c r="H48" s="9">
        <f>equipo2!G52</f>
        <v>1</v>
      </c>
      <c r="I48" s="9">
        <f>equipo2!H52</f>
        <v>0</v>
      </c>
      <c r="J48" s="9">
        <f>equipo2!I52</f>
        <v>3</v>
      </c>
      <c r="K48" s="9">
        <f>equipo2!J52</f>
        <v>4</v>
      </c>
      <c r="L48" s="9">
        <f>equipo2!K52</f>
        <v>2</v>
      </c>
      <c r="M48" s="9">
        <f>equipo2!L52</f>
        <v>1</v>
      </c>
      <c r="N48" s="9">
        <f>equipo2!M52</f>
        <v>1</v>
      </c>
      <c r="O48" s="9">
        <f>equipo2!N52</f>
        <v>1</v>
      </c>
      <c r="P48" s="9">
        <f>equipo2!O52</f>
        <v>1</v>
      </c>
      <c r="Q48" s="9">
        <f>equipo2!P52</f>
        <v>0</v>
      </c>
      <c r="R48" s="9">
        <f>equipo2!Q52</f>
        <v>7</v>
      </c>
      <c r="S48" s="9">
        <f>equipo2!R52</f>
        <v>14</v>
      </c>
      <c r="T48" s="9"/>
      <c r="U48" s="11">
        <f>equipo2!T52</f>
        <v>0.55555555555555558</v>
      </c>
      <c r="V48" s="11">
        <f>equipo2!U52</f>
        <v>0.77777777777777779</v>
      </c>
      <c r="X48" t="str">
        <f t="shared" si="0"/>
        <v>Jose Garcia</v>
      </c>
      <c r="Y48">
        <f t="shared" si="1"/>
        <v>0.55555555555555558</v>
      </c>
      <c r="Z48">
        <f t="shared" si="2"/>
        <v>0.55555555555555558</v>
      </c>
      <c r="AA48">
        <f t="shared" si="3"/>
        <v>5507.5555555555557</v>
      </c>
      <c r="AB48" t="str">
        <f t="shared" si="4"/>
        <v>Jose Garcia</v>
      </c>
      <c r="AC48">
        <f t="shared" si="5"/>
        <v>0.77777777777777779</v>
      </c>
      <c r="AD48">
        <f t="shared" si="6"/>
        <v>0.77777777777777779</v>
      </c>
      <c r="AE48">
        <f t="shared" si="7"/>
        <v>7729.7777777777783</v>
      </c>
      <c r="AF48" t="str">
        <f t="shared" si="8"/>
        <v>Jose Garcia</v>
      </c>
      <c r="AG48">
        <f t="shared" si="9"/>
        <v>0</v>
      </c>
      <c r="AH48">
        <f t="shared" si="10"/>
        <v>0</v>
      </c>
      <c r="AI48">
        <f t="shared" si="11"/>
        <v>-48</v>
      </c>
      <c r="AJ48" t="str">
        <f t="shared" si="12"/>
        <v>Jose Garcia</v>
      </c>
      <c r="AK48">
        <f t="shared" si="13"/>
        <v>3</v>
      </c>
      <c r="AL48">
        <f t="shared" si="14"/>
        <v>3</v>
      </c>
      <c r="AM48">
        <f t="shared" si="15"/>
        <v>29952</v>
      </c>
      <c r="AN48" t="str">
        <f t="shared" si="16"/>
        <v>Jose Garcia</v>
      </c>
      <c r="AO48">
        <f t="shared" si="17"/>
        <v>5</v>
      </c>
      <c r="AP48">
        <f t="shared" si="18"/>
        <v>5</v>
      </c>
      <c r="AQ48">
        <f t="shared" si="19"/>
        <v>49952</v>
      </c>
      <c r="AR48" t="str">
        <f>A48</f>
        <v>Jose Garcia</v>
      </c>
      <c r="AS48">
        <f>M48</f>
        <v>1</v>
      </c>
      <c r="AT48">
        <f>AS48</f>
        <v>1</v>
      </c>
      <c r="AU48">
        <f>AT48*10000-ROW()</f>
        <v>9952</v>
      </c>
      <c r="AV48" t="str">
        <f>A48</f>
        <v>Jose Garcia</v>
      </c>
      <c r="AW48">
        <f>E48</f>
        <v>8</v>
      </c>
      <c r="AX48">
        <f>AW48</f>
        <v>8</v>
      </c>
      <c r="AY48">
        <f>AX48*10000-ROW()</f>
        <v>79952</v>
      </c>
    </row>
    <row r="49" spans="1:51" x14ac:dyDescent="0.3">
      <c r="A49" s="9" t="str">
        <f>equipo2!A53</f>
        <v>Jose Rodriguez</v>
      </c>
      <c r="B49" s="9">
        <f>equipo2!B53</f>
        <v>17</v>
      </c>
      <c r="C49" s="9" t="str">
        <f>equipo2!$A$6</f>
        <v>Equipo 2</v>
      </c>
      <c r="D49" s="9">
        <f>equipo2!C53</f>
        <v>8</v>
      </c>
      <c r="E49" s="9">
        <f>equipo2!D53</f>
        <v>4</v>
      </c>
      <c r="F49" s="9">
        <f>equipo2!E53</f>
        <v>5</v>
      </c>
      <c r="G49" s="9">
        <f>equipo2!F53</f>
        <v>0</v>
      </c>
      <c r="H49" s="9">
        <f>equipo2!G53</f>
        <v>0</v>
      </c>
      <c r="I49" s="9">
        <f>equipo2!H53</f>
        <v>0</v>
      </c>
      <c r="J49" s="9">
        <f>equipo2!I53</f>
        <v>1</v>
      </c>
      <c r="K49" s="9">
        <f>equipo2!J53</f>
        <v>2</v>
      </c>
      <c r="L49" s="9">
        <f>equipo2!K53</f>
        <v>3</v>
      </c>
      <c r="M49" s="9">
        <f>equipo2!L53</f>
        <v>2</v>
      </c>
      <c r="N49" s="9">
        <f>equipo2!M53</f>
        <v>1</v>
      </c>
      <c r="O49" s="9">
        <f>equipo2!N53</f>
        <v>1</v>
      </c>
      <c r="P49" s="9">
        <f>equipo2!O53</f>
        <v>0</v>
      </c>
      <c r="Q49" s="9">
        <f>equipo2!P53</f>
        <v>0</v>
      </c>
      <c r="R49" s="9">
        <f>equipo2!Q53</f>
        <v>5</v>
      </c>
      <c r="S49" s="9">
        <f>equipo2!R53</f>
        <v>13</v>
      </c>
      <c r="T49" s="9"/>
      <c r="U49" s="11">
        <f>equipo2!T53</f>
        <v>0.625</v>
      </c>
      <c r="V49" s="11">
        <f>equipo2!U53</f>
        <v>0.625</v>
      </c>
      <c r="X49" t="str">
        <f t="shared" si="0"/>
        <v>Jose Rodriguez</v>
      </c>
      <c r="Y49">
        <f t="shared" si="1"/>
        <v>0.625</v>
      </c>
      <c r="Z49">
        <f t="shared" si="2"/>
        <v>0.625</v>
      </c>
      <c r="AA49">
        <f t="shared" si="3"/>
        <v>6201</v>
      </c>
      <c r="AB49" t="str">
        <f t="shared" si="4"/>
        <v>Jose Rodriguez</v>
      </c>
      <c r="AC49">
        <f t="shared" si="5"/>
        <v>0.625</v>
      </c>
      <c r="AD49">
        <f t="shared" si="6"/>
        <v>0.625</v>
      </c>
      <c r="AE49">
        <f t="shared" si="7"/>
        <v>6201</v>
      </c>
      <c r="AF49" t="str">
        <f t="shared" si="8"/>
        <v>Jose Rodriguez</v>
      </c>
      <c r="AG49">
        <f t="shared" si="9"/>
        <v>0</v>
      </c>
      <c r="AH49">
        <f t="shared" si="10"/>
        <v>0</v>
      </c>
      <c r="AI49">
        <f t="shared" si="11"/>
        <v>-49</v>
      </c>
      <c r="AJ49" t="str">
        <f t="shared" si="12"/>
        <v>Jose Rodriguez</v>
      </c>
      <c r="AK49">
        <f t="shared" si="13"/>
        <v>1</v>
      </c>
      <c r="AL49">
        <f t="shared" si="14"/>
        <v>1</v>
      </c>
      <c r="AM49">
        <f t="shared" si="15"/>
        <v>9951</v>
      </c>
      <c r="AN49" t="str">
        <f t="shared" si="16"/>
        <v>Jose Rodriguez</v>
      </c>
      <c r="AO49">
        <f t="shared" si="17"/>
        <v>5</v>
      </c>
      <c r="AP49">
        <f t="shared" si="18"/>
        <v>5</v>
      </c>
      <c r="AQ49">
        <f t="shared" si="19"/>
        <v>49951</v>
      </c>
      <c r="AR49" t="str">
        <f>A49</f>
        <v>Jose Rodriguez</v>
      </c>
      <c r="AS49">
        <f>M49</f>
        <v>2</v>
      </c>
      <c r="AT49">
        <f>AS49</f>
        <v>2</v>
      </c>
      <c r="AU49">
        <f>AT49*10000-ROW()</f>
        <v>19951</v>
      </c>
      <c r="AV49" t="str">
        <f>A49</f>
        <v>Jose Rodriguez</v>
      </c>
      <c r="AW49">
        <f>E49</f>
        <v>4</v>
      </c>
      <c r="AX49">
        <f>AW49</f>
        <v>4</v>
      </c>
      <c r="AY49">
        <f>AX49*10000-ROW()</f>
        <v>39951</v>
      </c>
    </row>
    <row r="50" spans="1:51" x14ac:dyDescent="0.3">
      <c r="A50" s="9" t="str">
        <f>equipo2!A54</f>
        <v>Jose Martinez</v>
      </c>
      <c r="B50" s="9">
        <f>equipo2!B54</f>
        <v>18</v>
      </c>
      <c r="C50" s="9" t="str">
        <f>equipo2!$A$6</f>
        <v>Equipo 2</v>
      </c>
      <c r="D50" s="9">
        <f>equipo2!C54</f>
        <v>6</v>
      </c>
      <c r="E50" s="9">
        <f>equipo2!D54</f>
        <v>4</v>
      </c>
      <c r="F50" s="9">
        <f>equipo2!E54</f>
        <v>1</v>
      </c>
      <c r="G50" s="9">
        <f>equipo2!F54</f>
        <v>0</v>
      </c>
      <c r="H50" s="9">
        <f>equipo2!G54</f>
        <v>0</v>
      </c>
      <c r="I50" s="9">
        <f>equipo2!H54</f>
        <v>1</v>
      </c>
      <c r="J50" s="9">
        <f>equipo2!I54</f>
        <v>2</v>
      </c>
      <c r="K50" s="9">
        <f>equipo2!J54</f>
        <v>3</v>
      </c>
      <c r="L50" s="9">
        <f>equipo2!K54</f>
        <v>1</v>
      </c>
      <c r="M50" s="9">
        <f>equipo2!L54</f>
        <v>0</v>
      </c>
      <c r="N50" s="9">
        <f>equipo2!M54</f>
        <v>2</v>
      </c>
      <c r="O50" s="9">
        <f>equipo2!N54</f>
        <v>1</v>
      </c>
      <c r="P50" s="9">
        <f>equipo2!O54</f>
        <v>2</v>
      </c>
      <c r="Q50" s="9">
        <f>equipo2!P54</f>
        <v>0</v>
      </c>
      <c r="R50" s="9">
        <f>equipo2!Q54</f>
        <v>4</v>
      </c>
      <c r="S50" s="9">
        <f>equipo2!R54</f>
        <v>12</v>
      </c>
      <c r="T50" s="9"/>
      <c r="U50" s="11">
        <f>equipo2!T54</f>
        <v>0.16666666666666666</v>
      </c>
      <c r="V50" s="11">
        <f>equipo2!U54</f>
        <v>0.66666666666666663</v>
      </c>
      <c r="X50" t="str">
        <f t="shared" si="0"/>
        <v>Jose Martinez</v>
      </c>
      <c r="Y50">
        <f t="shared" si="1"/>
        <v>0.16666666666666666</v>
      </c>
      <c r="Z50">
        <f t="shared" si="2"/>
        <v>0.16666666666666666</v>
      </c>
      <c r="AA50">
        <f t="shared" si="3"/>
        <v>1616.6666666666665</v>
      </c>
      <c r="AB50" t="str">
        <f t="shared" si="4"/>
        <v>Jose Martinez</v>
      </c>
      <c r="AC50">
        <f t="shared" si="5"/>
        <v>0.66666666666666663</v>
      </c>
      <c r="AD50">
        <f t="shared" si="6"/>
        <v>0.66666666666666663</v>
      </c>
      <c r="AE50">
        <f t="shared" si="7"/>
        <v>6616.6666666666661</v>
      </c>
      <c r="AF50" t="str">
        <f t="shared" si="8"/>
        <v>Jose Martinez</v>
      </c>
      <c r="AG50">
        <f t="shared" si="9"/>
        <v>1</v>
      </c>
      <c r="AH50">
        <f t="shared" si="10"/>
        <v>1</v>
      </c>
      <c r="AI50">
        <f t="shared" si="11"/>
        <v>9950</v>
      </c>
      <c r="AJ50" t="str">
        <f t="shared" si="12"/>
        <v>Jose Martinez</v>
      </c>
      <c r="AK50">
        <f t="shared" si="13"/>
        <v>2</v>
      </c>
      <c r="AL50">
        <f t="shared" si="14"/>
        <v>2</v>
      </c>
      <c r="AM50">
        <f t="shared" si="15"/>
        <v>19950</v>
      </c>
      <c r="AN50" t="str">
        <f t="shared" si="16"/>
        <v>Jose Martinez</v>
      </c>
      <c r="AO50">
        <f t="shared" si="17"/>
        <v>1</v>
      </c>
      <c r="AP50">
        <f t="shared" si="18"/>
        <v>1</v>
      </c>
      <c r="AQ50">
        <f t="shared" si="19"/>
        <v>9950</v>
      </c>
      <c r="AR50" t="str">
        <f>A50</f>
        <v>Jose Martinez</v>
      </c>
      <c r="AS50">
        <f>M50</f>
        <v>0</v>
      </c>
      <c r="AT50">
        <f>AS50</f>
        <v>0</v>
      </c>
      <c r="AU50">
        <f>AT50*10000-ROW()</f>
        <v>-50</v>
      </c>
      <c r="AV50" t="str">
        <f>A50</f>
        <v>Jose Martinez</v>
      </c>
      <c r="AW50">
        <f>E50</f>
        <v>4</v>
      </c>
      <c r="AX50">
        <f>AW50</f>
        <v>4</v>
      </c>
      <c r="AY50">
        <f>AX50*10000-ROW()</f>
        <v>39950</v>
      </c>
    </row>
    <row r="51" spans="1:51" x14ac:dyDescent="0.3">
      <c r="A51" s="9" t="str">
        <f>equipo2!A55</f>
        <v>Jose Hernandez</v>
      </c>
      <c r="B51" s="9">
        <f>equipo2!B55</f>
        <v>19</v>
      </c>
      <c r="C51" s="9" t="str">
        <f>equipo2!$A$6</f>
        <v>Equipo 2</v>
      </c>
      <c r="D51" s="9">
        <f>equipo2!C55</f>
        <v>9</v>
      </c>
      <c r="E51" s="9">
        <f>equipo2!D55</f>
        <v>2</v>
      </c>
      <c r="F51" s="9">
        <f>equipo2!E55</f>
        <v>2</v>
      </c>
      <c r="G51" s="9">
        <f>equipo2!F55</f>
        <v>1</v>
      </c>
      <c r="H51" s="9">
        <f>equipo2!G55</f>
        <v>0</v>
      </c>
      <c r="I51" s="9">
        <f>equipo2!H55</f>
        <v>0</v>
      </c>
      <c r="J51" s="9">
        <f>equipo2!I55</f>
        <v>2</v>
      </c>
      <c r="K51" s="9">
        <f>equipo2!J55</f>
        <v>2</v>
      </c>
      <c r="L51" s="9">
        <f>equipo2!K55</f>
        <v>1</v>
      </c>
      <c r="M51" s="9">
        <f>equipo2!L55</f>
        <v>2</v>
      </c>
      <c r="N51" s="9">
        <f>equipo2!M55</f>
        <v>1</v>
      </c>
      <c r="O51" s="9">
        <f>equipo2!N55</f>
        <v>0</v>
      </c>
      <c r="P51" s="9">
        <f>equipo2!O55</f>
        <v>0</v>
      </c>
      <c r="Q51" s="9">
        <f>equipo2!P55</f>
        <v>0</v>
      </c>
      <c r="R51" s="9">
        <f>equipo2!Q55</f>
        <v>3</v>
      </c>
      <c r="S51" s="9">
        <f>equipo2!R55</f>
        <v>11</v>
      </c>
      <c r="T51" s="9"/>
      <c r="U51" s="11">
        <f>equipo2!T55</f>
        <v>0.22222222222222221</v>
      </c>
      <c r="V51" s="11">
        <f>equipo2!U55</f>
        <v>0.33333333333333331</v>
      </c>
      <c r="X51" t="str">
        <f t="shared" si="0"/>
        <v>Jose Hernandez</v>
      </c>
      <c r="Y51">
        <f t="shared" si="1"/>
        <v>0.22222222222222221</v>
      </c>
      <c r="Z51">
        <f t="shared" si="2"/>
        <v>0.22222222222222221</v>
      </c>
      <c r="AA51">
        <f t="shared" si="3"/>
        <v>2171.2222222222222</v>
      </c>
      <c r="AB51" t="str">
        <f t="shared" si="4"/>
        <v>Jose Hernandez</v>
      </c>
      <c r="AC51">
        <f t="shared" si="5"/>
        <v>0.33333333333333331</v>
      </c>
      <c r="AD51">
        <f t="shared" si="6"/>
        <v>0.33333333333333331</v>
      </c>
      <c r="AE51">
        <f t="shared" si="7"/>
        <v>3282.333333333333</v>
      </c>
      <c r="AF51" t="str">
        <f t="shared" si="8"/>
        <v>Jose Hernandez</v>
      </c>
      <c r="AG51">
        <f t="shared" si="9"/>
        <v>0</v>
      </c>
      <c r="AH51">
        <f t="shared" si="10"/>
        <v>0</v>
      </c>
      <c r="AI51">
        <f t="shared" si="11"/>
        <v>-51</v>
      </c>
      <c r="AJ51" t="str">
        <f t="shared" si="12"/>
        <v>Jose Hernandez</v>
      </c>
      <c r="AK51">
        <f t="shared" si="13"/>
        <v>2</v>
      </c>
      <c r="AL51">
        <f t="shared" si="14"/>
        <v>2</v>
      </c>
      <c r="AM51">
        <f t="shared" si="15"/>
        <v>19949</v>
      </c>
      <c r="AN51" t="str">
        <f t="shared" si="16"/>
        <v>Jose Hernandez</v>
      </c>
      <c r="AO51">
        <f t="shared" si="17"/>
        <v>2</v>
      </c>
      <c r="AP51">
        <f t="shared" si="18"/>
        <v>2</v>
      </c>
      <c r="AQ51">
        <f t="shared" si="19"/>
        <v>19949</v>
      </c>
      <c r="AR51" t="str">
        <f>A51</f>
        <v>Jose Hernandez</v>
      </c>
      <c r="AS51">
        <f>M51</f>
        <v>2</v>
      </c>
      <c r="AT51">
        <f>AS51</f>
        <v>2</v>
      </c>
      <c r="AU51">
        <f>AT51*10000-ROW()</f>
        <v>19949</v>
      </c>
      <c r="AV51" t="str">
        <f>A51</f>
        <v>Jose Hernandez</v>
      </c>
      <c r="AW51">
        <f>E51</f>
        <v>2</v>
      </c>
      <c r="AX51">
        <f>AW51</f>
        <v>2</v>
      </c>
      <c r="AY51">
        <f>AX51*10000-ROW()</f>
        <v>19949</v>
      </c>
    </row>
    <row r="52" spans="1:51" x14ac:dyDescent="0.3">
      <c r="A52" s="9" t="str">
        <f>equipo2!A56</f>
        <v>Jose Lopez</v>
      </c>
      <c r="B52" s="9">
        <f>equipo2!B56</f>
        <v>20</v>
      </c>
      <c r="C52" s="9" t="str">
        <f>equipo2!$A$6</f>
        <v>Equipo 2</v>
      </c>
      <c r="D52" s="9">
        <f>equipo2!C56</f>
        <v>9</v>
      </c>
      <c r="E52" s="9">
        <f>equipo2!D56</f>
        <v>8</v>
      </c>
      <c r="F52" s="9">
        <f>equipo2!E56</f>
        <v>9</v>
      </c>
      <c r="G52" s="9">
        <f>equipo2!F56</f>
        <v>0</v>
      </c>
      <c r="H52" s="9">
        <f>equipo2!G56</f>
        <v>0</v>
      </c>
      <c r="I52" s="9">
        <f>equipo2!H56</f>
        <v>0</v>
      </c>
      <c r="J52" s="9">
        <f>equipo2!I56</f>
        <v>4</v>
      </c>
      <c r="K52" s="9">
        <f>equipo2!J56</f>
        <v>1</v>
      </c>
      <c r="L52" s="9">
        <f>equipo2!K56</f>
        <v>2</v>
      </c>
      <c r="M52" s="9">
        <f>equipo2!L56</f>
        <v>1</v>
      </c>
      <c r="N52" s="9">
        <f>equipo2!M56</f>
        <v>1</v>
      </c>
      <c r="O52" s="9">
        <f>equipo2!N56</f>
        <v>1</v>
      </c>
      <c r="P52" s="9">
        <f>equipo2!O56</f>
        <v>0</v>
      </c>
      <c r="Q52" s="9">
        <f>equipo2!P56</f>
        <v>0</v>
      </c>
      <c r="R52" s="9">
        <f>equipo2!Q56</f>
        <v>9</v>
      </c>
      <c r="S52" s="9">
        <f>equipo2!R56</f>
        <v>13</v>
      </c>
      <c r="T52" s="9"/>
      <c r="U52" s="11">
        <f>equipo2!T56</f>
        <v>1</v>
      </c>
      <c r="V52" s="11">
        <f>equipo2!U56</f>
        <v>1</v>
      </c>
      <c r="X52" t="str">
        <f t="shared" si="0"/>
        <v>Jose Lopez</v>
      </c>
      <c r="Y52">
        <f t="shared" si="1"/>
        <v>1</v>
      </c>
      <c r="Z52">
        <f t="shared" si="2"/>
        <v>1</v>
      </c>
      <c r="AA52">
        <f t="shared" si="3"/>
        <v>9948</v>
      </c>
      <c r="AB52" t="str">
        <f t="shared" si="4"/>
        <v>Jose Lopez</v>
      </c>
      <c r="AC52">
        <f t="shared" si="5"/>
        <v>1</v>
      </c>
      <c r="AD52">
        <f t="shared" si="6"/>
        <v>1</v>
      </c>
      <c r="AE52">
        <f t="shared" si="7"/>
        <v>9948</v>
      </c>
      <c r="AF52" t="str">
        <f t="shared" si="8"/>
        <v>Jose Lopez</v>
      </c>
      <c r="AG52">
        <f t="shared" si="9"/>
        <v>0</v>
      </c>
      <c r="AH52">
        <f t="shared" si="10"/>
        <v>0</v>
      </c>
      <c r="AI52">
        <f t="shared" si="11"/>
        <v>-52</v>
      </c>
      <c r="AJ52" t="str">
        <f t="shared" si="12"/>
        <v>Jose Lopez</v>
      </c>
      <c r="AK52">
        <f t="shared" si="13"/>
        <v>4</v>
      </c>
      <c r="AL52">
        <f t="shared" si="14"/>
        <v>4</v>
      </c>
      <c r="AM52">
        <f t="shared" si="15"/>
        <v>39948</v>
      </c>
      <c r="AN52" t="str">
        <f t="shared" si="16"/>
        <v>Jose Lopez</v>
      </c>
      <c r="AO52">
        <f t="shared" si="17"/>
        <v>9</v>
      </c>
      <c r="AP52">
        <f t="shared" si="18"/>
        <v>9</v>
      </c>
      <c r="AQ52">
        <f t="shared" si="19"/>
        <v>89948</v>
      </c>
      <c r="AR52" t="str">
        <f>A52</f>
        <v>Jose Lopez</v>
      </c>
      <c r="AS52">
        <f>M52</f>
        <v>1</v>
      </c>
      <c r="AT52">
        <f>AS52</f>
        <v>1</v>
      </c>
      <c r="AU52">
        <f>AT52*10000-ROW()</f>
        <v>9948</v>
      </c>
      <c r="AV52" t="str">
        <f>A52</f>
        <v>Jose Lopez</v>
      </c>
      <c r="AW52">
        <f>E52</f>
        <v>8</v>
      </c>
      <c r="AX52">
        <f>AW52</f>
        <v>8</v>
      </c>
      <c r="AY52">
        <f>AX52*10000-ROW()</f>
        <v>79948</v>
      </c>
    </row>
    <row r="53" spans="1:51" x14ac:dyDescent="0.3">
      <c r="A53" s="9" t="str">
        <f>equipo2!A57</f>
        <v>Jose Gonzalez</v>
      </c>
      <c r="B53" s="9">
        <f>equipo2!B57</f>
        <v>21</v>
      </c>
      <c r="C53" s="9" t="str">
        <f>equipo2!$A$6</f>
        <v>Equipo 2</v>
      </c>
      <c r="D53" s="9">
        <f>equipo2!C57</f>
        <v>7</v>
      </c>
      <c r="E53" s="9">
        <f>equipo2!D57</f>
        <v>3</v>
      </c>
      <c r="F53" s="9">
        <f>equipo2!E57</f>
        <v>1</v>
      </c>
      <c r="G53" s="9">
        <f>equipo2!F57</f>
        <v>0</v>
      </c>
      <c r="H53" s="9">
        <f>equipo2!G57</f>
        <v>0</v>
      </c>
      <c r="I53" s="9">
        <f>equipo2!H57</f>
        <v>0</v>
      </c>
      <c r="J53" s="9">
        <f>equipo2!I57</f>
        <v>2</v>
      </c>
      <c r="K53" s="9">
        <f>equipo2!J57</f>
        <v>2</v>
      </c>
      <c r="L53" s="9">
        <f>equipo2!K57</f>
        <v>2</v>
      </c>
      <c r="M53" s="9">
        <f>equipo2!L57</f>
        <v>0</v>
      </c>
      <c r="N53" s="9">
        <f>equipo2!M57</f>
        <v>0</v>
      </c>
      <c r="O53" s="9">
        <f>equipo2!N57</f>
        <v>2</v>
      </c>
      <c r="P53" s="9">
        <f>equipo2!O57</f>
        <v>2</v>
      </c>
      <c r="Q53" s="9">
        <f>equipo2!P57</f>
        <v>0</v>
      </c>
      <c r="R53" s="9">
        <f>equipo2!Q57</f>
        <v>1</v>
      </c>
      <c r="S53" s="9">
        <f>equipo2!R57</f>
        <v>13</v>
      </c>
      <c r="T53" s="9"/>
      <c r="U53" s="11">
        <f>equipo2!T57</f>
        <v>0.14285714285714285</v>
      </c>
      <c r="V53" s="11">
        <f>equipo2!U57</f>
        <v>0.14285714285714285</v>
      </c>
      <c r="X53" t="str">
        <f t="shared" si="0"/>
        <v>Jose Gonzalez</v>
      </c>
      <c r="Y53">
        <f t="shared" si="1"/>
        <v>0.14285714285714285</v>
      </c>
      <c r="Z53">
        <f t="shared" si="2"/>
        <v>0.14285714285714285</v>
      </c>
      <c r="AA53">
        <f t="shared" si="3"/>
        <v>1375.5714285714284</v>
      </c>
      <c r="AB53" t="str">
        <f t="shared" si="4"/>
        <v>Jose Gonzalez</v>
      </c>
      <c r="AC53">
        <f t="shared" si="5"/>
        <v>0.14285714285714285</v>
      </c>
      <c r="AD53">
        <f t="shared" si="6"/>
        <v>0.14285714285714285</v>
      </c>
      <c r="AE53">
        <f t="shared" si="7"/>
        <v>1375.5714285714284</v>
      </c>
      <c r="AF53" t="str">
        <f t="shared" si="8"/>
        <v>Jose Gonzalez</v>
      </c>
      <c r="AG53">
        <f t="shared" si="9"/>
        <v>0</v>
      </c>
      <c r="AH53">
        <f t="shared" si="10"/>
        <v>0</v>
      </c>
      <c r="AI53">
        <f t="shared" si="11"/>
        <v>-53</v>
      </c>
      <c r="AJ53" t="str">
        <f t="shared" si="12"/>
        <v>Jose Gonzalez</v>
      </c>
      <c r="AK53">
        <f t="shared" si="13"/>
        <v>2</v>
      </c>
      <c r="AL53">
        <f t="shared" si="14"/>
        <v>2</v>
      </c>
      <c r="AM53">
        <f t="shared" si="15"/>
        <v>19947</v>
      </c>
      <c r="AN53" t="str">
        <f t="shared" si="16"/>
        <v>Jose Gonzalez</v>
      </c>
      <c r="AO53">
        <f t="shared" si="17"/>
        <v>1</v>
      </c>
      <c r="AP53">
        <f t="shared" si="18"/>
        <v>1</v>
      </c>
      <c r="AQ53">
        <f t="shared" si="19"/>
        <v>9947</v>
      </c>
      <c r="AR53" t="str">
        <f>A53</f>
        <v>Jose Gonzalez</v>
      </c>
      <c r="AS53">
        <f>M53</f>
        <v>0</v>
      </c>
      <c r="AT53">
        <f>AS53</f>
        <v>0</v>
      </c>
      <c r="AU53">
        <f>AT53*10000-ROW()</f>
        <v>-53</v>
      </c>
      <c r="AV53" t="str">
        <f>A53</f>
        <v>Jose Gonzalez</v>
      </c>
      <c r="AW53">
        <f>E53</f>
        <v>3</v>
      </c>
      <c r="AX53">
        <f>AW53</f>
        <v>3</v>
      </c>
      <c r="AY53">
        <f>AX53*10000-ROW()</f>
        <v>29947</v>
      </c>
    </row>
    <row r="54" spans="1:51" x14ac:dyDescent="0.3">
      <c r="A54" s="9" t="str">
        <f>equipo2!A58</f>
        <v>Jose Perez</v>
      </c>
      <c r="B54" s="9">
        <f>equipo2!B58</f>
        <v>22</v>
      </c>
      <c r="C54" s="9" t="str">
        <f>equipo2!$A$6</f>
        <v>Equipo 2</v>
      </c>
      <c r="D54" s="9">
        <f>equipo2!C58</f>
        <v>8</v>
      </c>
      <c r="E54" s="9">
        <f>equipo2!D58</f>
        <v>3</v>
      </c>
      <c r="F54" s="9">
        <f>equipo2!E58</f>
        <v>5</v>
      </c>
      <c r="G54" s="9">
        <f>equipo2!F58</f>
        <v>0</v>
      </c>
      <c r="H54" s="9">
        <f>equipo2!G58</f>
        <v>0</v>
      </c>
      <c r="I54" s="9">
        <f>equipo2!H58</f>
        <v>0</v>
      </c>
      <c r="J54" s="9">
        <f>equipo2!I58</f>
        <v>3</v>
      </c>
      <c r="K54" s="9">
        <f>equipo2!J58</f>
        <v>2</v>
      </c>
      <c r="L54" s="9">
        <f>equipo2!K58</f>
        <v>4</v>
      </c>
      <c r="M54" s="9">
        <f>equipo2!L58</f>
        <v>0</v>
      </c>
      <c r="N54" s="9">
        <f>equipo2!M58</f>
        <v>2</v>
      </c>
      <c r="O54" s="9">
        <f>equipo2!N58</f>
        <v>1</v>
      </c>
      <c r="P54" s="9">
        <f>equipo2!O58</f>
        <v>2</v>
      </c>
      <c r="Q54" s="9">
        <f>equipo2!P58</f>
        <v>0</v>
      </c>
      <c r="R54" s="9">
        <f>equipo2!Q58</f>
        <v>5</v>
      </c>
      <c r="S54" s="9">
        <f>equipo2!R58</f>
        <v>17</v>
      </c>
      <c r="T54" s="9"/>
      <c r="U54" s="11">
        <f>equipo2!T58</f>
        <v>0.625</v>
      </c>
      <c r="V54" s="11">
        <f>equipo2!U58</f>
        <v>0.625</v>
      </c>
      <c r="X54" t="str">
        <f t="shared" si="0"/>
        <v>Jose Perez</v>
      </c>
      <c r="Y54">
        <f t="shared" si="1"/>
        <v>0.625</v>
      </c>
      <c r="Z54">
        <f t="shared" si="2"/>
        <v>0.625</v>
      </c>
      <c r="AA54">
        <f t="shared" si="3"/>
        <v>6196</v>
      </c>
      <c r="AB54" t="str">
        <f t="shared" si="4"/>
        <v>Jose Perez</v>
      </c>
      <c r="AC54">
        <f t="shared" si="5"/>
        <v>0.625</v>
      </c>
      <c r="AD54">
        <f t="shared" si="6"/>
        <v>0.625</v>
      </c>
      <c r="AE54">
        <f t="shared" si="7"/>
        <v>6196</v>
      </c>
      <c r="AF54" t="str">
        <f t="shared" si="8"/>
        <v>Jose Perez</v>
      </c>
      <c r="AG54">
        <f t="shared" si="9"/>
        <v>0</v>
      </c>
      <c r="AH54">
        <f t="shared" si="10"/>
        <v>0</v>
      </c>
      <c r="AI54">
        <f t="shared" si="11"/>
        <v>-54</v>
      </c>
      <c r="AJ54" t="str">
        <f t="shared" si="12"/>
        <v>Jose Perez</v>
      </c>
      <c r="AK54">
        <f t="shared" si="13"/>
        <v>3</v>
      </c>
      <c r="AL54">
        <f t="shared" si="14"/>
        <v>3</v>
      </c>
      <c r="AM54">
        <f t="shared" si="15"/>
        <v>29946</v>
      </c>
      <c r="AN54" t="str">
        <f t="shared" si="16"/>
        <v>Jose Perez</v>
      </c>
      <c r="AO54">
        <f t="shared" si="17"/>
        <v>5</v>
      </c>
      <c r="AP54">
        <f t="shared" si="18"/>
        <v>5</v>
      </c>
      <c r="AQ54">
        <f t="shared" si="19"/>
        <v>49946</v>
      </c>
      <c r="AR54" t="str">
        <f>A54</f>
        <v>Jose Perez</v>
      </c>
      <c r="AS54">
        <f>M54</f>
        <v>0</v>
      </c>
      <c r="AT54">
        <f>AS54</f>
        <v>0</v>
      </c>
      <c r="AU54">
        <f>AT54*10000-ROW()</f>
        <v>-54</v>
      </c>
      <c r="AV54" t="str">
        <f>A54</f>
        <v>Jose Perez</v>
      </c>
      <c r="AW54">
        <f>E54</f>
        <v>3</v>
      </c>
      <c r="AX54">
        <f>AW54</f>
        <v>3</v>
      </c>
      <c r="AY54">
        <f>AX54*10000-ROW()</f>
        <v>29946</v>
      </c>
    </row>
    <row r="55" spans="1:51" x14ac:dyDescent="0.3">
      <c r="A55" s="9" t="str">
        <f>equipo2!A59</f>
        <v>Jose Sanchez</v>
      </c>
      <c r="B55" s="9">
        <f>equipo2!B59</f>
        <v>23</v>
      </c>
      <c r="C55" s="9" t="str">
        <f>equipo2!$A$6</f>
        <v>Equipo 2</v>
      </c>
      <c r="D55" s="9">
        <f>equipo2!C59</f>
        <v>8</v>
      </c>
      <c r="E55" s="9">
        <f>equipo2!D59</f>
        <v>4</v>
      </c>
      <c r="F55" s="9">
        <f>equipo2!E59</f>
        <v>3</v>
      </c>
      <c r="G55" s="9">
        <f>equipo2!F59</f>
        <v>1</v>
      </c>
      <c r="H55" s="9">
        <f>equipo2!G59</f>
        <v>0</v>
      </c>
      <c r="I55" s="9">
        <f>equipo2!H59</f>
        <v>0</v>
      </c>
      <c r="J55" s="9">
        <f>equipo2!I59</f>
        <v>3</v>
      </c>
      <c r="K55" s="9">
        <f>equipo2!J59</f>
        <v>1</v>
      </c>
      <c r="L55" s="9">
        <f>equipo2!K59</f>
        <v>3</v>
      </c>
      <c r="M55" s="9">
        <f>equipo2!L59</f>
        <v>1</v>
      </c>
      <c r="N55" s="9">
        <f>equipo2!M59</f>
        <v>2</v>
      </c>
      <c r="O55" s="9">
        <f>equipo2!N59</f>
        <v>2</v>
      </c>
      <c r="P55" s="9">
        <f>equipo2!O59</f>
        <v>2</v>
      </c>
      <c r="Q55" s="9">
        <f>equipo2!P59</f>
        <v>0</v>
      </c>
      <c r="R55" s="9">
        <f>equipo2!Q59</f>
        <v>4</v>
      </c>
      <c r="S55" s="9">
        <f>equipo2!R59</f>
        <v>17</v>
      </c>
      <c r="T55" s="9"/>
      <c r="U55" s="11">
        <f>equipo2!T59</f>
        <v>0.375</v>
      </c>
      <c r="V55" s="11">
        <f>equipo2!U59</f>
        <v>0.5</v>
      </c>
      <c r="X55" t="str">
        <f t="shared" si="0"/>
        <v>Jose Sanchez</v>
      </c>
      <c r="Y55">
        <f t="shared" si="1"/>
        <v>0.375</v>
      </c>
      <c r="Z55">
        <f t="shared" si="2"/>
        <v>0.375</v>
      </c>
      <c r="AA55">
        <f t="shared" si="3"/>
        <v>3695</v>
      </c>
      <c r="AB55" t="str">
        <f t="shared" si="4"/>
        <v>Jose Sanchez</v>
      </c>
      <c r="AC55">
        <f t="shared" si="5"/>
        <v>0.5</v>
      </c>
      <c r="AD55">
        <f t="shared" si="6"/>
        <v>0.5</v>
      </c>
      <c r="AE55">
        <f t="shared" si="7"/>
        <v>4945</v>
      </c>
      <c r="AF55" t="str">
        <f t="shared" si="8"/>
        <v>Jose Sanchez</v>
      </c>
      <c r="AG55">
        <f t="shared" si="9"/>
        <v>0</v>
      </c>
      <c r="AH55">
        <f t="shared" si="10"/>
        <v>0</v>
      </c>
      <c r="AI55">
        <f t="shared" si="11"/>
        <v>-55</v>
      </c>
      <c r="AJ55" t="str">
        <f t="shared" si="12"/>
        <v>Jose Sanchez</v>
      </c>
      <c r="AK55">
        <f t="shared" si="13"/>
        <v>3</v>
      </c>
      <c r="AL55">
        <f t="shared" si="14"/>
        <v>3</v>
      </c>
      <c r="AM55">
        <f t="shared" si="15"/>
        <v>29945</v>
      </c>
      <c r="AN55" t="str">
        <f t="shared" si="16"/>
        <v>Jose Sanchez</v>
      </c>
      <c r="AO55">
        <f t="shared" si="17"/>
        <v>3</v>
      </c>
      <c r="AP55">
        <f t="shared" si="18"/>
        <v>3</v>
      </c>
      <c r="AQ55">
        <f t="shared" si="19"/>
        <v>29945</v>
      </c>
      <c r="AR55" t="str">
        <f>A55</f>
        <v>Jose Sanchez</v>
      </c>
      <c r="AS55">
        <f>M55</f>
        <v>1</v>
      </c>
      <c r="AT55">
        <f>AS55</f>
        <v>1</v>
      </c>
      <c r="AU55">
        <f>AT55*10000-ROW()</f>
        <v>9945</v>
      </c>
      <c r="AV55" t="str">
        <f>A55</f>
        <v>Jose Sanchez</v>
      </c>
      <c r="AW55">
        <f>E55</f>
        <v>4</v>
      </c>
      <c r="AX55">
        <f>AW55</f>
        <v>4</v>
      </c>
      <c r="AY55">
        <f>AX55*10000-ROW()</f>
        <v>39945</v>
      </c>
    </row>
    <row r="56" spans="1:51" x14ac:dyDescent="0.3">
      <c r="A56" s="9" t="str">
        <f>equipo2!A60</f>
        <v>Jose Ramirez</v>
      </c>
      <c r="B56" s="9">
        <f>equipo2!B60</f>
        <v>24</v>
      </c>
      <c r="C56" s="9" t="str">
        <f>equipo2!$A$6</f>
        <v>Equipo 2</v>
      </c>
      <c r="D56" s="9">
        <f>equipo2!C60</f>
        <v>6</v>
      </c>
      <c r="E56" s="9">
        <f>equipo2!D60</f>
        <v>2</v>
      </c>
      <c r="F56" s="9">
        <f>equipo2!E60</f>
        <v>3</v>
      </c>
      <c r="G56" s="9">
        <f>equipo2!F60</f>
        <v>1</v>
      </c>
      <c r="H56" s="9">
        <f>equipo2!G60</f>
        <v>0</v>
      </c>
      <c r="I56" s="9">
        <f>equipo2!H60</f>
        <v>1</v>
      </c>
      <c r="J56" s="9">
        <f>equipo2!I60</f>
        <v>3</v>
      </c>
      <c r="K56" s="9">
        <f>equipo2!J60</f>
        <v>2</v>
      </c>
      <c r="L56" s="9">
        <f>equipo2!K60</f>
        <v>2</v>
      </c>
      <c r="M56" s="9">
        <f>equipo2!L60</f>
        <v>1</v>
      </c>
      <c r="N56" s="9">
        <f>equipo2!M60</f>
        <v>1</v>
      </c>
      <c r="O56" s="9">
        <f>equipo2!N60</f>
        <v>2</v>
      </c>
      <c r="P56" s="9">
        <f>equipo2!O60</f>
        <v>2</v>
      </c>
      <c r="Q56" s="9">
        <f>equipo2!P60</f>
        <v>0</v>
      </c>
      <c r="R56" s="9">
        <f>equipo2!Q60</f>
        <v>7</v>
      </c>
      <c r="S56" s="9">
        <f>equipo2!R60</f>
        <v>13</v>
      </c>
      <c r="T56" s="9"/>
      <c r="U56" s="11">
        <f>equipo2!T60</f>
        <v>0.5</v>
      </c>
      <c r="V56" s="11">
        <f>equipo2!U60</f>
        <v>1.1666666666666667</v>
      </c>
      <c r="X56" t="str">
        <f t="shared" si="0"/>
        <v>Jose Ramirez</v>
      </c>
      <c r="Y56">
        <f t="shared" si="1"/>
        <v>0.5</v>
      </c>
      <c r="Z56">
        <f t="shared" si="2"/>
        <v>0.5</v>
      </c>
      <c r="AA56">
        <f t="shared" si="3"/>
        <v>4944</v>
      </c>
      <c r="AB56" t="str">
        <f t="shared" si="4"/>
        <v>Jose Ramirez</v>
      </c>
      <c r="AC56">
        <f t="shared" si="5"/>
        <v>1.1666666666666667</v>
      </c>
      <c r="AD56">
        <f t="shared" si="6"/>
        <v>1.1666666666666667</v>
      </c>
      <c r="AE56">
        <f t="shared" si="7"/>
        <v>11610.666666666668</v>
      </c>
      <c r="AF56" t="str">
        <f t="shared" si="8"/>
        <v>Jose Ramirez</v>
      </c>
      <c r="AG56">
        <f t="shared" si="9"/>
        <v>1</v>
      </c>
      <c r="AH56">
        <f t="shared" si="10"/>
        <v>1</v>
      </c>
      <c r="AI56">
        <f t="shared" si="11"/>
        <v>9944</v>
      </c>
      <c r="AJ56" t="str">
        <f t="shared" si="12"/>
        <v>Jose Ramirez</v>
      </c>
      <c r="AK56">
        <f t="shared" si="13"/>
        <v>3</v>
      </c>
      <c r="AL56">
        <f t="shared" si="14"/>
        <v>3</v>
      </c>
      <c r="AM56">
        <f t="shared" si="15"/>
        <v>29944</v>
      </c>
      <c r="AN56" t="str">
        <f t="shared" si="16"/>
        <v>Jose Ramirez</v>
      </c>
      <c r="AO56">
        <f t="shared" si="17"/>
        <v>3</v>
      </c>
      <c r="AP56">
        <f t="shared" si="18"/>
        <v>3</v>
      </c>
      <c r="AQ56">
        <f t="shared" si="19"/>
        <v>29944</v>
      </c>
      <c r="AR56" t="str">
        <f>A56</f>
        <v>Jose Ramirez</v>
      </c>
      <c r="AS56">
        <f>M56</f>
        <v>1</v>
      </c>
      <c r="AT56">
        <f>AS56</f>
        <v>1</v>
      </c>
      <c r="AU56">
        <f>AT56*10000-ROW()</f>
        <v>9944</v>
      </c>
      <c r="AV56" t="str">
        <f>A56</f>
        <v>Jose Ramirez</v>
      </c>
      <c r="AW56">
        <f>E56</f>
        <v>2</v>
      </c>
      <c r="AX56">
        <f>AW56</f>
        <v>2</v>
      </c>
      <c r="AY56">
        <f>AX56*10000-ROW()</f>
        <v>19944</v>
      </c>
    </row>
    <row r="57" spans="1:51" x14ac:dyDescent="0.3">
      <c r="A57" s="9" t="str">
        <f>equipo2!A61</f>
        <v>Jose Torres</v>
      </c>
      <c r="B57" s="9">
        <f>equipo2!B61</f>
        <v>25</v>
      </c>
      <c r="C57" s="9" t="str">
        <f>equipo2!$A$6</f>
        <v>Equipo 2</v>
      </c>
      <c r="D57" s="9">
        <f>equipo2!C61</f>
        <v>6</v>
      </c>
      <c r="E57" s="9">
        <f>equipo2!D61</f>
        <v>2</v>
      </c>
      <c r="F57" s="9">
        <f>equipo2!E61</f>
        <v>3</v>
      </c>
      <c r="G57" s="9">
        <f>equipo2!F61</f>
        <v>0</v>
      </c>
      <c r="H57" s="9">
        <f>equipo2!G61</f>
        <v>0</v>
      </c>
      <c r="I57" s="9">
        <f>equipo2!H61</f>
        <v>1</v>
      </c>
      <c r="J57" s="9">
        <f>equipo2!I61</f>
        <v>0</v>
      </c>
      <c r="K57" s="9">
        <f>equipo2!J61</f>
        <v>3</v>
      </c>
      <c r="L57" s="9">
        <f>equipo2!K61</f>
        <v>4</v>
      </c>
      <c r="M57" s="9">
        <f>equipo2!L61</f>
        <v>1</v>
      </c>
      <c r="N57" s="9">
        <f>equipo2!M61</f>
        <v>1</v>
      </c>
      <c r="O57" s="9">
        <f>equipo2!N61</f>
        <v>2</v>
      </c>
      <c r="P57" s="9">
        <f>equipo2!O61</f>
        <v>1</v>
      </c>
      <c r="Q57" s="9">
        <f>equipo2!P61</f>
        <v>0</v>
      </c>
      <c r="R57" s="9">
        <f>equipo2!Q61</f>
        <v>6</v>
      </c>
      <c r="S57" s="9">
        <f>equipo2!R61</f>
        <v>14</v>
      </c>
      <c r="T57" s="9"/>
      <c r="U57" s="11">
        <f>equipo2!T61</f>
        <v>0.5</v>
      </c>
      <c r="V57" s="11">
        <f>equipo2!U61</f>
        <v>1</v>
      </c>
      <c r="X57" t="str">
        <f t="shared" si="0"/>
        <v>Jose Torres</v>
      </c>
      <c r="Y57">
        <f t="shared" si="1"/>
        <v>0.5</v>
      </c>
      <c r="Z57">
        <f t="shared" si="2"/>
        <v>0.5</v>
      </c>
      <c r="AA57">
        <f t="shared" si="3"/>
        <v>4943</v>
      </c>
      <c r="AB57" t="str">
        <f t="shared" si="4"/>
        <v>Jose Torres</v>
      </c>
      <c r="AC57">
        <f t="shared" si="5"/>
        <v>1</v>
      </c>
      <c r="AD57">
        <f t="shared" si="6"/>
        <v>1</v>
      </c>
      <c r="AE57">
        <f t="shared" si="7"/>
        <v>9943</v>
      </c>
      <c r="AF57" t="str">
        <f t="shared" si="8"/>
        <v>Jose Torres</v>
      </c>
      <c r="AG57">
        <f t="shared" si="9"/>
        <v>1</v>
      </c>
      <c r="AH57">
        <f t="shared" si="10"/>
        <v>1</v>
      </c>
      <c r="AI57">
        <f t="shared" si="11"/>
        <v>9943</v>
      </c>
      <c r="AJ57" t="str">
        <f t="shared" si="12"/>
        <v>Jose Torres</v>
      </c>
      <c r="AK57">
        <f t="shared" si="13"/>
        <v>0</v>
      </c>
      <c r="AL57">
        <f t="shared" si="14"/>
        <v>0</v>
      </c>
      <c r="AM57">
        <f t="shared" si="15"/>
        <v>-57</v>
      </c>
      <c r="AN57" t="str">
        <f t="shared" si="16"/>
        <v>Jose Torres</v>
      </c>
      <c r="AO57">
        <f t="shared" si="17"/>
        <v>3</v>
      </c>
      <c r="AP57">
        <f t="shared" si="18"/>
        <v>3</v>
      </c>
      <c r="AQ57">
        <f t="shared" si="19"/>
        <v>29943</v>
      </c>
      <c r="AR57" t="str">
        <f>A57</f>
        <v>Jose Torres</v>
      </c>
      <c r="AS57">
        <f>M57</f>
        <v>1</v>
      </c>
      <c r="AT57">
        <f>AS57</f>
        <v>1</v>
      </c>
      <c r="AU57">
        <f>AT57*10000-ROW()</f>
        <v>9943</v>
      </c>
      <c r="AV57" t="str">
        <f>A57</f>
        <v>Jose Torres</v>
      </c>
      <c r="AW57">
        <f>E57</f>
        <v>2</v>
      </c>
      <c r="AX57">
        <f>AW57</f>
        <v>2</v>
      </c>
      <c r="AY57">
        <f>AX57*10000-ROW()</f>
        <v>19943</v>
      </c>
    </row>
    <row r="58" spans="1:51" x14ac:dyDescent="0.3">
      <c r="A58" s="9" t="str">
        <f>equipo3!A37</f>
        <v>Jose Flores</v>
      </c>
      <c r="B58" s="9">
        <f>equipo3!B37</f>
        <v>1</v>
      </c>
      <c r="C58" s="9" t="str">
        <f>equipo3!$A$6</f>
        <v>Equipo 3</v>
      </c>
      <c r="D58" s="9">
        <f>equipo3!C37</f>
        <v>4</v>
      </c>
      <c r="E58" s="9">
        <f>equipo3!D37</f>
        <v>1</v>
      </c>
      <c r="F58" s="9">
        <f>equipo3!E37</f>
        <v>1</v>
      </c>
      <c r="G58" s="9">
        <f>equipo3!F37</f>
        <v>0</v>
      </c>
      <c r="H58" s="9">
        <f>equipo3!G37</f>
        <v>0</v>
      </c>
      <c r="I58" s="9">
        <f>equipo3!H37</f>
        <v>0</v>
      </c>
      <c r="J58" s="9">
        <f>equipo3!I37</f>
        <v>1</v>
      </c>
      <c r="K58" s="9">
        <f>equipo3!J37</f>
        <v>0</v>
      </c>
      <c r="L58" s="9">
        <f>equipo3!K37</f>
        <v>0</v>
      </c>
      <c r="M58" s="9">
        <f>equipo3!L37</f>
        <v>1</v>
      </c>
      <c r="N58" s="9">
        <f>equipo3!M37</f>
        <v>1</v>
      </c>
      <c r="O58" s="9">
        <f>equipo3!N37</f>
        <v>1</v>
      </c>
      <c r="P58" s="9">
        <f>equipo3!O37</f>
        <v>0</v>
      </c>
      <c r="Q58" s="9">
        <f>equipo3!P37</f>
        <v>0</v>
      </c>
      <c r="R58" s="9">
        <f>equipo3!Q37</f>
        <v>1</v>
      </c>
      <c r="S58" s="9">
        <f>equipo3!R37</f>
        <v>6</v>
      </c>
      <c r="T58" s="9"/>
      <c r="U58" s="11">
        <f>equipo3!T37</f>
        <v>0.25</v>
      </c>
      <c r="V58" s="11">
        <f>equipo3!U37</f>
        <v>0.25</v>
      </c>
      <c r="X58" t="str">
        <f t="shared" si="0"/>
        <v>Jose Flores</v>
      </c>
      <c r="Y58">
        <f t="shared" si="1"/>
        <v>0.25</v>
      </c>
      <c r="Z58">
        <f t="shared" si="2"/>
        <v>0.25</v>
      </c>
      <c r="AA58">
        <f t="shared" si="3"/>
        <v>2442</v>
      </c>
      <c r="AB58" t="str">
        <f t="shared" si="4"/>
        <v>Jose Flores</v>
      </c>
      <c r="AC58">
        <f t="shared" si="5"/>
        <v>0.25</v>
      </c>
      <c r="AD58">
        <f t="shared" si="6"/>
        <v>0.25</v>
      </c>
      <c r="AE58">
        <f t="shared" si="7"/>
        <v>2442</v>
      </c>
      <c r="AF58" t="str">
        <f t="shared" si="8"/>
        <v>Jose Flores</v>
      </c>
      <c r="AG58">
        <f t="shared" si="9"/>
        <v>0</v>
      </c>
      <c r="AH58">
        <f t="shared" si="10"/>
        <v>0</v>
      </c>
      <c r="AI58">
        <f t="shared" si="11"/>
        <v>-58</v>
      </c>
      <c r="AJ58" t="str">
        <f t="shared" si="12"/>
        <v>Jose Flores</v>
      </c>
      <c r="AK58">
        <f t="shared" si="13"/>
        <v>1</v>
      </c>
      <c r="AL58">
        <f t="shared" si="14"/>
        <v>1</v>
      </c>
      <c r="AM58">
        <f t="shared" si="15"/>
        <v>9942</v>
      </c>
      <c r="AN58" t="str">
        <f t="shared" si="16"/>
        <v>Jose Flores</v>
      </c>
      <c r="AO58">
        <f t="shared" si="17"/>
        <v>1</v>
      </c>
      <c r="AP58">
        <f t="shared" si="18"/>
        <v>1</v>
      </c>
      <c r="AQ58">
        <f t="shared" si="19"/>
        <v>9942</v>
      </c>
      <c r="AR58" t="str">
        <f>A58</f>
        <v>Jose Flores</v>
      </c>
      <c r="AS58">
        <f>M58</f>
        <v>1</v>
      </c>
      <c r="AT58">
        <f>AS58</f>
        <v>1</v>
      </c>
      <c r="AU58">
        <f>AT58*10000-ROW()</f>
        <v>9942</v>
      </c>
      <c r="AV58" t="str">
        <f>A58</f>
        <v>Jose Flores</v>
      </c>
      <c r="AW58">
        <f>E58</f>
        <v>1</v>
      </c>
      <c r="AX58">
        <f>AW58</f>
        <v>1</v>
      </c>
      <c r="AY58">
        <f>AX58*10000-ROW()</f>
        <v>9942</v>
      </c>
    </row>
    <row r="59" spans="1:51" x14ac:dyDescent="0.3">
      <c r="A59" s="9" t="str">
        <f>equipo3!A38</f>
        <v>Jose Rivera</v>
      </c>
      <c r="B59" s="9">
        <f>equipo3!B38</f>
        <v>2</v>
      </c>
      <c r="C59" s="9" t="str">
        <f>equipo3!$A$6</f>
        <v>Equipo 3</v>
      </c>
      <c r="D59" s="9">
        <f>equipo3!C38</f>
        <v>8</v>
      </c>
      <c r="E59" s="9">
        <f>equipo3!D38</f>
        <v>4</v>
      </c>
      <c r="F59" s="9">
        <f>equipo3!E38</f>
        <v>2</v>
      </c>
      <c r="G59" s="9">
        <f>equipo3!F38</f>
        <v>0</v>
      </c>
      <c r="H59" s="9">
        <f>equipo3!G38</f>
        <v>0</v>
      </c>
      <c r="I59" s="9">
        <f>equipo3!H38</f>
        <v>0</v>
      </c>
      <c r="J59" s="9">
        <f>equipo3!I38</f>
        <v>3</v>
      </c>
      <c r="K59" s="9">
        <f>equipo3!J38</f>
        <v>2</v>
      </c>
      <c r="L59" s="9">
        <f>equipo3!K38</f>
        <v>2</v>
      </c>
      <c r="M59" s="9">
        <f>equipo3!L38</f>
        <v>1</v>
      </c>
      <c r="N59" s="9">
        <f>equipo3!M38</f>
        <v>1</v>
      </c>
      <c r="O59" s="9">
        <f>equipo3!N38</f>
        <v>2</v>
      </c>
      <c r="P59" s="9">
        <f>equipo3!O38</f>
        <v>0</v>
      </c>
      <c r="Q59" s="9">
        <f>equipo3!P38</f>
        <v>0</v>
      </c>
      <c r="R59" s="9">
        <f>equipo3!Q38</f>
        <v>2</v>
      </c>
      <c r="S59" s="9">
        <f>equipo3!R38</f>
        <v>13</v>
      </c>
      <c r="T59" s="9"/>
      <c r="U59" s="11">
        <f>equipo3!T38</f>
        <v>0.25</v>
      </c>
      <c r="V59" s="11">
        <f>equipo3!U38</f>
        <v>0.25</v>
      </c>
      <c r="X59" t="str">
        <f t="shared" si="0"/>
        <v>Jose Rivera</v>
      </c>
      <c r="Y59">
        <f t="shared" si="1"/>
        <v>0.25</v>
      </c>
      <c r="Z59">
        <f t="shared" si="2"/>
        <v>0.25</v>
      </c>
      <c r="AA59">
        <f t="shared" si="3"/>
        <v>2441</v>
      </c>
      <c r="AB59" t="str">
        <f t="shared" si="4"/>
        <v>Jose Rivera</v>
      </c>
      <c r="AC59">
        <f t="shared" si="5"/>
        <v>0.25</v>
      </c>
      <c r="AD59">
        <f t="shared" si="6"/>
        <v>0.25</v>
      </c>
      <c r="AE59">
        <f t="shared" si="7"/>
        <v>2441</v>
      </c>
      <c r="AF59" t="str">
        <f t="shared" si="8"/>
        <v>Jose Rivera</v>
      </c>
      <c r="AG59">
        <f t="shared" si="9"/>
        <v>0</v>
      </c>
      <c r="AH59">
        <f t="shared" si="10"/>
        <v>0</v>
      </c>
      <c r="AI59">
        <f t="shared" si="11"/>
        <v>-59</v>
      </c>
      <c r="AJ59" t="str">
        <f t="shared" si="12"/>
        <v>Jose Rivera</v>
      </c>
      <c r="AK59">
        <f t="shared" si="13"/>
        <v>3</v>
      </c>
      <c r="AL59">
        <f t="shared" si="14"/>
        <v>3</v>
      </c>
      <c r="AM59">
        <f t="shared" si="15"/>
        <v>29941</v>
      </c>
      <c r="AN59" t="str">
        <f t="shared" si="16"/>
        <v>Jose Rivera</v>
      </c>
      <c r="AO59">
        <f t="shared" si="17"/>
        <v>2</v>
      </c>
      <c r="AP59">
        <f t="shared" si="18"/>
        <v>2</v>
      </c>
      <c r="AQ59">
        <f t="shared" si="19"/>
        <v>19941</v>
      </c>
      <c r="AR59" t="str">
        <f>A59</f>
        <v>Jose Rivera</v>
      </c>
      <c r="AS59">
        <f>M59</f>
        <v>1</v>
      </c>
      <c r="AT59">
        <f>AS59</f>
        <v>1</v>
      </c>
      <c r="AU59">
        <f>AT59*10000-ROW()</f>
        <v>9941</v>
      </c>
      <c r="AV59" t="str">
        <f>A59</f>
        <v>Jose Rivera</v>
      </c>
      <c r="AW59">
        <f>E59</f>
        <v>4</v>
      </c>
      <c r="AX59">
        <f>AW59</f>
        <v>4</v>
      </c>
      <c r="AY59">
        <f>AX59*10000-ROW()</f>
        <v>39941</v>
      </c>
    </row>
    <row r="60" spans="1:51" x14ac:dyDescent="0.3">
      <c r="A60" s="9" t="str">
        <f>equipo3!A39</f>
        <v>Jose Gomez</v>
      </c>
      <c r="B60" s="9">
        <f>equipo3!B39</f>
        <v>3</v>
      </c>
      <c r="C60" s="9" t="str">
        <f>equipo3!$A$6</f>
        <v>Equipo 3</v>
      </c>
      <c r="D60" s="9">
        <f>equipo3!C39</f>
        <v>10</v>
      </c>
      <c r="E60" s="9">
        <f>equipo3!D39</f>
        <v>1</v>
      </c>
      <c r="F60" s="9">
        <f>equipo3!E39</f>
        <v>4</v>
      </c>
      <c r="G60" s="9">
        <f>equipo3!F39</f>
        <v>0</v>
      </c>
      <c r="H60" s="9">
        <f>equipo3!G39</f>
        <v>0</v>
      </c>
      <c r="I60" s="9">
        <f>equipo3!H39</f>
        <v>0</v>
      </c>
      <c r="J60" s="9">
        <f>equipo3!I39</f>
        <v>2</v>
      </c>
      <c r="K60" s="9">
        <f>equipo3!J39</f>
        <v>2</v>
      </c>
      <c r="L60" s="9">
        <f>equipo3!K39</f>
        <v>1</v>
      </c>
      <c r="M60" s="9">
        <f>equipo3!L39</f>
        <v>1</v>
      </c>
      <c r="N60" s="9">
        <f>equipo3!M39</f>
        <v>0</v>
      </c>
      <c r="O60" s="9">
        <f>equipo3!N39</f>
        <v>2</v>
      </c>
      <c r="P60" s="9">
        <f>equipo3!O39</f>
        <v>0</v>
      </c>
      <c r="Q60" s="9">
        <f>equipo3!P39</f>
        <v>0</v>
      </c>
      <c r="R60" s="9">
        <f>equipo3!Q39</f>
        <v>4</v>
      </c>
      <c r="S60" s="9">
        <f>equipo3!R39</f>
        <v>13</v>
      </c>
      <c r="T60" s="9"/>
      <c r="U60" s="11">
        <f>equipo3!T39</f>
        <v>0.4</v>
      </c>
      <c r="V60" s="11">
        <f>equipo3!U39</f>
        <v>0.4</v>
      </c>
      <c r="X60" t="str">
        <f t="shared" si="0"/>
        <v>Jose Gomez</v>
      </c>
      <c r="Y60">
        <f t="shared" si="1"/>
        <v>0.4</v>
      </c>
      <c r="Z60">
        <f t="shared" si="2"/>
        <v>0.4</v>
      </c>
      <c r="AA60">
        <f t="shared" si="3"/>
        <v>3940</v>
      </c>
      <c r="AB60" t="str">
        <f t="shared" si="4"/>
        <v>Jose Gomez</v>
      </c>
      <c r="AC60">
        <f t="shared" si="5"/>
        <v>0.4</v>
      </c>
      <c r="AD60">
        <f t="shared" si="6"/>
        <v>0.4</v>
      </c>
      <c r="AE60">
        <f t="shared" si="7"/>
        <v>3940</v>
      </c>
      <c r="AF60" t="str">
        <f t="shared" si="8"/>
        <v>Jose Gomez</v>
      </c>
      <c r="AG60">
        <f t="shared" si="9"/>
        <v>0</v>
      </c>
      <c r="AH60">
        <f t="shared" si="10"/>
        <v>0</v>
      </c>
      <c r="AI60">
        <f t="shared" si="11"/>
        <v>-60</v>
      </c>
      <c r="AJ60" t="str">
        <f t="shared" si="12"/>
        <v>Jose Gomez</v>
      </c>
      <c r="AK60">
        <f t="shared" si="13"/>
        <v>2</v>
      </c>
      <c r="AL60">
        <f t="shared" si="14"/>
        <v>2</v>
      </c>
      <c r="AM60">
        <f t="shared" si="15"/>
        <v>19940</v>
      </c>
      <c r="AN60" t="str">
        <f t="shared" si="16"/>
        <v>Jose Gomez</v>
      </c>
      <c r="AO60">
        <f t="shared" si="17"/>
        <v>4</v>
      </c>
      <c r="AP60">
        <f t="shared" si="18"/>
        <v>4</v>
      </c>
      <c r="AQ60">
        <f t="shared" si="19"/>
        <v>39940</v>
      </c>
      <c r="AR60" t="str">
        <f>A60</f>
        <v>Jose Gomez</v>
      </c>
      <c r="AS60">
        <f>M60</f>
        <v>1</v>
      </c>
      <c r="AT60">
        <f>AS60</f>
        <v>1</v>
      </c>
      <c r="AU60">
        <f>AT60*10000-ROW()</f>
        <v>9940</v>
      </c>
      <c r="AV60" t="str">
        <f>A60</f>
        <v>Jose Gomez</v>
      </c>
      <c r="AW60">
        <f>E60</f>
        <v>1</v>
      </c>
      <c r="AX60">
        <f>AW60</f>
        <v>1</v>
      </c>
      <c r="AY60">
        <f>AX60*10000-ROW()</f>
        <v>9940</v>
      </c>
    </row>
    <row r="61" spans="1:51" x14ac:dyDescent="0.3">
      <c r="A61" s="9" t="str">
        <f>equipo3!A40</f>
        <v>Jose Diaz</v>
      </c>
      <c r="B61" s="9">
        <f>equipo3!B40</f>
        <v>4</v>
      </c>
      <c r="C61" s="9" t="str">
        <f>equipo3!$A$6</f>
        <v>Equipo 3</v>
      </c>
      <c r="D61" s="9">
        <f>equipo3!C40</f>
        <v>6</v>
      </c>
      <c r="E61" s="9">
        <f>equipo3!D40</f>
        <v>6</v>
      </c>
      <c r="F61" s="9">
        <f>equipo3!E40</f>
        <v>1</v>
      </c>
      <c r="G61" s="9">
        <f>equipo3!F40</f>
        <v>0</v>
      </c>
      <c r="H61" s="9">
        <f>equipo3!G40</f>
        <v>0</v>
      </c>
      <c r="I61" s="9">
        <f>equipo3!H40</f>
        <v>0</v>
      </c>
      <c r="J61" s="9">
        <f>equipo3!I40</f>
        <v>1</v>
      </c>
      <c r="K61" s="9">
        <f>equipo3!J40</f>
        <v>4</v>
      </c>
      <c r="L61" s="9">
        <f>equipo3!K40</f>
        <v>2</v>
      </c>
      <c r="M61" s="9">
        <f>equipo3!L40</f>
        <v>2</v>
      </c>
      <c r="N61" s="9">
        <f>equipo3!M40</f>
        <v>0</v>
      </c>
      <c r="O61" s="9">
        <f>equipo3!N40</f>
        <v>0</v>
      </c>
      <c r="P61" s="9">
        <f>equipo3!O40</f>
        <v>2</v>
      </c>
      <c r="Q61" s="9">
        <f>equipo3!P40</f>
        <v>0</v>
      </c>
      <c r="R61" s="9">
        <f>equipo3!Q40</f>
        <v>1</v>
      </c>
      <c r="S61" s="9">
        <f>equipo3!R40</f>
        <v>10</v>
      </c>
      <c r="T61" s="9"/>
      <c r="U61" s="11">
        <f>equipo3!T40</f>
        <v>0.16666666666666666</v>
      </c>
      <c r="V61" s="11">
        <f>equipo3!U40</f>
        <v>0.16666666666666666</v>
      </c>
      <c r="X61" t="str">
        <f t="shared" si="0"/>
        <v>Jose Diaz</v>
      </c>
      <c r="Y61">
        <f t="shared" si="1"/>
        <v>0.16666666666666666</v>
      </c>
      <c r="Z61">
        <f t="shared" si="2"/>
        <v>0.16666666666666666</v>
      </c>
      <c r="AA61">
        <f t="shared" si="3"/>
        <v>1605.6666666666665</v>
      </c>
      <c r="AB61" t="str">
        <f t="shared" si="4"/>
        <v>Jose Diaz</v>
      </c>
      <c r="AC61">
        <f t="shared" si="5"/>
        <v>0.16666666666666666</v>
      </c>
      <c r="AD61">
        <f t="shared" si="6"/>
        <v>0.16666666666666666</v>
      </c>
      <c r="AE61">
        <f t="shared" si="7"/>
        <v>1605.6666666666665</v>
      </c>
      <c r="AF61" t="str">
        <f t="shared" si="8"/>
        <v>Jose Diaz</v>
      </c>
      <c r="AG61">
        <f t="shared" si="9"/>
        <v>0</v>
      </c>
      <c r="AH61">
        <f t="shared" si="10"/>
        <v>0</v>
      </c>
      <c r="AI61">
        <f t="shared" si="11"/>
        <v>-61</v>
      </c>
      <c r="AJ61" t="str">
        <f t="shared" si="12"/>
        <v>Jose Diaz</v>
      </c>
      <c r="AK61">
        <f t="shared" si="13"/>
        <v>1</v>
      </c>
      <c r="AL61">
        <f t="shared" si="14"/>
        <v>1</v>
      </c>
      <c r="AM61">
        <f t="shared" si="15"/>
        <v>9939</v>
      </c>
      <c r="AN61" t="str">
        <f t="shared" si="16"/>
        <v>Jose Diaz</v>
      </c>
      <c r="AO61">
        <f t="shared" si="17"/>
        <v>1</v>
      </c>
      <c r="AP61">
        <f t="shared" si="18"/>
        <v>1</v>
      </c>
      <c r="AQ61">
        <f t="shared" si="19"/>
        <v>9939</v>
      </c>
      <c r="AR61" t="str">
        <f>A61</f>
        <v>Jose Diaz</v>
      </c>
      <c r="AS61">
        <f>M61</f>
        <v>2</v>
      </c>
      <c r="AT61">
        <f>AS61</f>
        <v>2</v>
      </c>
      <c r="AU61">
        <f>AT61*10000-ROW()</f>
        <v>19939</v>
      </c>
      <c r="AV61" t="str">
        <f>A61</f>
        <v>Jose Diaz</v>
      </c>
      <c r="AW61">
        <f>E61</f>
        <v>6</v>
      </c>
      <c r="AX61">
        <f>AW61</f>
        <v>6</v>
      </c>
      <c r="AY61">
        <f>AX61*10000-ROW()</f>
        <v>59939</v>
      </c>
    </row>
    <row r="62" spans="1:51" x14ac:dyDescent="0.3">
      <c r="A62" s="9" t="str">
        <f>equipo3!A41</f>
        <v>Jose Reyes</v>
      </c>
      <c r="B62" s="9">
        <f>equipo3!B41</f>
        <v>5</v>
      </c>
      <c r="C62" s="9" t="str">
        <f>equipo3!$A$6</f>
        <v>Equipo 3</v>
      </c>
      <c r="D62" s="9">
        <f>equipo3!C41</f>
        <v>5</v>
      </c>
      <c r="E62" s="9">
        <f>equipo3!D41</f>
        <v>0</v>
      </c>
      <c r="F62" s="9">
        <f>equipo3!E41</f>
        <v>1</v>
      </c>
      <c r="G62" s="9">
        <f>equipo3!F41</f>
        <v>1</v>
      </c>
      <c r="H62" s="9">
        <f>equipo3!G41</f>
        <v>0</v>
      </c>
      <c r="I62" s="9">
        <f>equipo3!H41</f>
        <v>0</v>
      </c>
      <c r="J62" s="9">
        <f>equipo3!I41</f>
        <v>2</v>
      </c>
      <c r="K62" s="9">
        <f>equipo3!J41</f>
        <v>3</v>
      </c>
      <c r="L62" s="9">
        <f>equipo3!K41</f>
        <v>1</v>
      </c>
      <c r="M62" s="9">
        <f>equipo3!L41</f>
        <v>0</v>
      </c>
      <c r="N62" s="9">
        <f>equipo3!M41</f>
        <v>1</v>
      </c>
      <c r="O62" s="9">
        <f>equipo3!N41</f>
        <v>1</v>
      </c>
      <c r="P62" s="9">
        <f>equipo3!O41</f>
        <v>1</v>
      </c>
      <c r="Q62" s="9">
        <f>equipo3!P41</f>
        <v>0</v>
      </c>
      <c r="R62" s="9">
        <f>equipo3!Q41</f>
        <v>2</v>
      </c>
      <c r="S62" s="9">
        <f>equipo3!R41</f>
        <v>9</v>
      </c>
      <c r="T62" s="9"/>
      <c r="U62" s="11">
        <f>equipo3!T41</f>
        <v>0.2</v>
      </c>
      <c r="V62" s="11">
        <f>equipo3!U41</f>
        <v>0.4</v>
      </c>
      <c r="X62" t="str">
        <f t="shared" si="0"/>
        <v>Jose Reyes</v>
      </c>
      <c r="Y62">
        <f t="shared" si="1"/>
        <v>0.2</v>
      </c>
      <c r="Z62">
        <f t="shared" si="2"/>
        <v>0.2</v>
      </c>
      <c r="AA62">
        <f t="shared" si="3"/>
        <v>1938</v>
      </c>
      <c r="AB62" t="str">
        <f t="shared" si="4"/>
        <v>Jose Reyes</v>
      </c>
      <c r="AC62">
        <f t="shared" si="5"/>
        <v>0.4</v>
      </c>
      <c r="AD62">
        <f t="shared" si="6"/>
        <v>0.4</v>
      </c>
      <c r="AE62">
        <f t="shared" si="7"/>
        <v>3938</v>
      </c>
      <c r="AF62" t="str">
        <f t="shared" si="8"/>
        <v>Jose Reyes</v>
      </c>
      <c r="AG62">
        <f t="shared" si="9"/>
        <v>0</v>
      </c>
      <c r="AH62">
        <f t="shared" si="10"/>
        <v>0</v>
      </c>
      <c r="AI62">
        <f t="shared" si="11"/>
        <v>-62</v>
      </c>
      <c r="AJ62" t="str">
        <f t="shared" si="12"/>
        <v>Jose Reyes</v>
      </c>
      <c r="AK62">
        <f t="shared" si="13"/>
        <v>2</v>
      </c>
      <c r="AL62">
        <f t="shared" si="14"/>
        <v>2</v>
      </c>
      <c r="AM62">
        <f t="shared" si="15"/>
        <v>19938</v>
      </c>
      <c r="AN62" t="str">
        <f t="shared" si="16"/>
        <v>Jose Reyes</v>
      </c>
      <c r="AO62">
        <f t="shared" si="17"/>
        <v>1</v>
      </c>
      <c r="AP62">
        <f t="shared" si="18"/>
        <v>1</v>
      </c>
      <c r="AQ62">
        <f t="shared" si="19"/>
        <v>9938</v>
      </c>
      <c r="AR62" t="str">
        <f>A62</f>
        <v>Jose Reyes</v>
      </c>
      <c r="AS62">
        <f>M62</f>
        <v>0</v>
      </c>
      <c r="AT62">
        <f>AS62</f>
        <v>0</v>
      </c>
      <c r="AU62">
        <f>AT62*10000-ROW()</f>
        <v>-62</v>
      </c>
      <c r="AV62" t="str">
        <f>A62</f>
        <v>Jose Reyes</v>
      </c>
      <c r="AW62">
        <f>E62</f>
        <v>0</v>
      </c>
      <c r="AX62">
        <f>AW62</f>
        <v>0</v>
      </c>
      <c r="AY62">
        <f>AX62*10000-ROW()</f>
        <v>-62</v>
      </c>
    </row>
    <row r="63" spans="1:51" x14ac:dyDescent="0.3">
      <c r="A63" s="9" t="str">
        <f>equipo3!A42</f>
        <v>Jose Morales</v>
      </c>
      <c r="B63" s="9">
        <f>equipo3!B42</f>
        <v>6</v>
      </c>
      <c r="C63" s="9" t="str">
        <f>equipo3!$A$6</f>
        <v>Equipo 3</v>
      </c>
      <c r="D63" s="9">
        <f>equipo3!C42</f>
        <v>8</v>
      </c>
      <c r="E63" s="9">
        <f>equipo3!D42</f>
        <v>3</v>
      </c>
      <c r="F63" s="9">
        <f>equipo3!E42</f>
        <v>6</v>
      </c>
      <c r="G63" s="9">
        <f>equipo3!F42</f>
        <v>0</v>
      </c>
      <c r="H63" s="9">
        <f>equipo3!G42</f>
        <v>0</v>
      </c>
      <c r="I63" s="9">
        <f>equipo3!H42</f>
        <v>0</v>
      </c>
      <c r="J63" s="9">
        <f>equipo3!I42</f>
        <v>6</v>
      </c>
      <c r="K63" s="9">
        <f>equipo3!J42</f>
        <v>3</v>
      </c>
      <c r="L63" s="9">
        <f>equipo3!K42</f>
        <v>0</v>
      </c>
      <c r="M63" s="9">
        <f>equipo3!L42</f>
        <v>1</v>
      </c>
      <c r="N63" s="9">
        <f>equipo3!M42</f>
        <v>2</v>
      </c>
      <c r="O63" s="9">
        <f>equipo3!N42</f>
        <v>2</v>
      </c>
      <c r="P63" s="9">
        <f>equipo3!O42</f>
        <v>2</v>
      </c>
      <c r="Q63" s="9">
        <f>equipo3!P42</f>
        <v>0</v>
      </c>
      <c r="R63" s="9">
        <f>equipo3!Q42</f>
        <v>6</v>
      </c>
      <c r="S63" s="9">
        <f>equipo3!R42</f>
        <v>14</v>
      </c>
      <c r="T63" s="9"/>
      <c r="U63" s="11">
        <f>equipo3!T42</f>
        <v>0.75</v>
      </c>
      <c r="V63" s="11">
        <f>equipo3!U42</f>
        <v>0.75</v>
      </c>
      <c r="X63" t="str">
        <f t="shared" si="0"/>
        <v>Jose Morales</v>
      </c>
      <c r="Y63">
        <f t="shared" si="1"/>
        <v>0.75</v>
      </c>
      <c r="Z63">
        <f t="shared" si="2"/>
        <v>0.75</v>
      </c>
      <c r="AA63">
        <f t="shared" si="3"/>
        <v>7437</v>
      </c>
      <c r="AB63" t="str">
        <f t="shared" si="4"/>
        <v>Jose Morales</v>
      </c>
      <c r="AC63">
        <f t="shared" si="5"/>
        <v>0.75</v>
      </c>
      <c r="AD63">
        <f t="shared" si="6"/>
        <v>0.75</v>
      </c>
      <c r="AE63">
        <f t="shared" si="7"/>
        <v>7437</v>
      </c>
      <c r="AF63" t="str">
        <f t="shared" si="8"/>
        <v>Jose Morales</v>
      </c>
      <c r="AG63">
        <f t="shared" si="9"/>
        <v>0</v>
      </c>
      <c r="AH63">
        <f t="shared" si="10"/>
        <v>0</v>
      </c>
      <c r="AI63">
        <f t="shared" si="11"/>
        <v>-63</v>
      </c>
      <c r="AJ63" t="str">
        <f t="shared" si="12"/>
        <v>Jose Morales</v>
      </c>
      <c r="AK63">
        <f t="shared" si="13"/>
        <v>6</v>
      </c>
      <c r="AL63">
        <f t="shared" si="14"/>
        <v>6</v>
      </c>
      <c r="AM63">
        <f t="shared" si="15"/>
        <v>59937</v>
      </c>
      <c r="AN63" t="str">
        <f t="shared" si="16"/>
        <v>Jose Morales</v>
      </c>
      <c r="AO63">
        <f t="shared" si="17"/>
        <v>6</v>
      </c>
      <c r="AP63">
        <f t="shared" si="18"/>
        <v>6</v>
      </c>
      <c r="AQ63">
        <f t="shared" si="19"/>
        <v>59937</v>
      </c>
      <c r="AR63" t="str">
        <f>A63</f>
        <v>Jose Morales</v>
      </c>
      <c r="AS63">
        <f>M63</f>
        <v>1</v>
      </c>
      <c r="AT63">
        <f>AS63</f>
        <v>1</v>
      </c>
      <c r="AU63">
        <f>AT63*10000-ROW()</f>
        <v>9937</v>
      </c>
      <c r="AV63" t="str">
        <f>A63</f>
        <v>Jose Morales</v>
      </c>
      <c r="AW63">
        <f>E63</f>
        <v>3</v>
      </c>
      <c r="AX63">
        <f>AW63</f>
        <v>3</v>
      </c>
      <c r="AY63">
        <f>AX63*10000-ROW()</f>
        <v>29937</v>
      </c>
    </row>
    <row r="64" spans="1:51" x14ac:dyDescent="0.3">
      <c r="A64" s="9" t="str">
        <f>equipo3!A43</f>
        <v>Jose Cruz</v>
      </c>
      <c r="B64" s="9">
        <f>equipo3!B43</f>
        <v>7</v>
      </c>
      <c r="C64" s="9" t="str">
        <f>equipo3!$A$6</f>
        <v>Equipo 3</v>
      </c>
      <c r="D64" s="9">
        <f>equipo3!C43</f>
        <v>5</v>
      </c>
      <c r="E64" s="9">
        <f>equipo3!D43</f>
        <v>2</v>
      </c>
      <c r="F64" s="9">
        <f>equipo3!E43</f>
        <v>3</v>
      </c>
      <c r="G64" s="9">
        <f>equipo3!F43</f>
        <v>0</v>
      </c>
      <c r="H64" s="9">
        <f>equipo3!G43</f>
        <v>1</v>
      </c>
      <c r="I64" s="9">
        <f>equipo3!H43</f>
        <v>0</v>
      </c>
      <c r="J64" s="9">
        <f>equipo3!I43</f>
        <v>4</v>
      </c>
      <c r="K64" s="9">
        <f>equipo3!J43</f>
        <v>4</v>
      </c>
      <c r="L64" s="9">
        <f>equipo3!K43</f>
        <v>4</v>
      </c>
      <c r="M64" s="9">
        <f>equipo3!L43</f>
        <v>1</v>
      </c>
      <c r="N64" s="9">
        <f>equipo3!M43</f>
        <v>2</v>
      </c>
      <c r="O64" s="9">
        <f>equipo3!N43</f>
        <v>0</v>
      </c>
      <c r="P64" s="9">
        <f>equipo3!O43</f>
        <v>1</v>
      </c>
      <c r="Q64" s="9">
        <f>equipo3!P43</f>
        <v>0</v>
      </c>
      <c r="R64" s="9">
        <f>equipo3!Q43</f>
        <v>5</v>
      </c>
      <c r="S64" s="9">
        <f>equipo3!R43</f>
        <v>12</v>
      </c>
      <c r="T64" s="9"/>
      <c r="U64" s="11">
        <f>equipo3!T43</f>
        <v>0.6</v>
      </c>
      <c r="V64" s="11">
        <f>equipo3!U43</f>
        <v>1</v>
      </c>
      <c r="X64" t="str">
        <f t="shared" si="0"/>
        <v>Jose Cruz</v>
      </c>
      <c r="Y64">
        <f t="shared" si="1"/>
        <v>0.6</v>
      </c>
      <c r="Z64">
        <f t="shared" si="2"/>
        <v>0.6</v>
      </c>
      <c r="AA64">
        <f t="shared" si="3"/>
        <v>5936</v>
      </c>
      <c r="AB64" t="str">
        <f t="shared" si="4"/>
        <v>Jose Cruz</v>
      </c>
      <c r="AC64">
        <f t="shared" si="5"/>
        <v>1</v>
      </c>
      <c r="AD64">
        <f t="shared" si="6"/>
        <v>1</v>
      </c>
      <c r="AE64">
        <f t="shared" si="7"/>
        <v>9936</v>
      </c>
      <c r="AF64" t="str">
        <f t="shared" si="8"/>
        <v>Jose Cruz</v>
      </c>
      <c r="AG64">
        <f t="shared" si="9"/>
        <v>0</v>
      </c>
      <c r="AH64">
        <f t="shared" si="10"/>
        <v>0</v>
      </c>
      <c r="AI64">
        <f t="shared" si="11"/>
        <v>-64</v>
      </c>
      <c r="AJ64" t="str">
        <f t="shared" si="12"/>
        <v>Jose Cruz</v>
      </c>
      <c r="AK64">
        <f t="shared" si="13"/>
        <v>4</v>
      </c>
      <c r="AL64">
        <f t="shared" si="14"/>
        <v>4</v>
      </c>
      <c r="AM64">
        <f t="shared" si="15"/>
        <v>39936</v>
      </c>
      <c r="AN64" t="str">
        <f t="shared" si="16"/>
        <v>Jose Cruz</v>
      </c>
      <c r="AO64">
        <f t="shared" si="17"/>
        <v>3</v>
      </c>
      <c r="AP64">
        <f t="shared" si="18"/>
        <v>3</v>
      </c>
      <c r="AQ64">
        <f t="shared" si="19"/>
        <v>29936</v>
      </c>
      <c r="AR64" t="str">
        <f>A64</f>
        <v>Jose Cruz</v>
      </c>
      <c r="AS64">
        <f>M64</f>
        <v>1</v>
      </c>
      <c r="AT64">
        <f>AS64</f>
        <v>1</v>
      </c>
      <c r="AU64">
        <f>AT64*10000-ROW()</f>
        <v>9936</v>
      </c>
      <c r="AV64" t="str">
        <f>A64</f>
        <v>Jose Cruz</v>
      </c>
      <c r="AW64">
        <f>E64</f>
        <v>2</v>
      </c>
      <c r="AX64">
        <f>AW64</f>
        <v>2</v>
      </c>
      <c r="AY64">
        <f>AX64*10000-ROW()</f>
        <v>19936</v>
      </c>
    </row>
    <row r="65" spans="1:51" x14ac:dyDescent="0.3">
      <c r="A65" s="9" t="str">
        <f>equipo3!A44</f>
        <v>Jose Ortiz</v>
      </c>
      <c r="B65" s="9">
        <f>equipo3!B44</f>
        <v>8</v>
      </c>
      <c r="C65" s="9" t="str">
        <f>equipo3!$A$6</f>
        <v>Equipo 3</v>
      </c>
      <c r="D65" s="9">
        <f>equipo3!C44</f>
        <v>6</v>
      </c>
      <c r="E65" s="9">
        <f>equipo3!D44</f>
        <v>4</v>
      </c>
      <c r="F65" s="9">
        <f>equipo3!E44</f>
        <v>1</v>
      </c>
      <c r="G65" s="9">
        <f>equipo3!F44</f>
        <v>0</v>
      </c>
      <c r="H65" s="9">
        <f>equipo3!G44</f>
        <v>0</v>
      </c>
      <c r="I65" s="9">
        <f>equipo3!H44</f>
        <v>0</v>
      </c>
      <c r="J65" s="9">
        <f>equipo3!I44</f>
        <v>3</v>
      </c>
      <c r="K65" s="9">
        <f>equipo3!J44</f>
        <v>2</v>
      </c>
      <c r="L65" s="9">
        <f>equipo3!K44</f>
        <v>0</v>
      </c>
      <c r="M65" s="9">
        <f>equipo3!L44</f>
        <v>1</v>
      </c>
      <c r="N65" s="9">
        <f>equipo3!M44</f>
        <v>0</v>
      </c>
      <c r="O65" s="9">
        <f>equipo3!N44</f>
        <v>1</v>
      </c>
      <c r="P65" s="9">
        <f>equipo3!O44</f>
        <v>0</v>
      </c>
      <c r="Q65" s="9">
        <f>equipo3!P44</f>
        <v>0</v>
      </c>
      <c r="R65" s="9">
        <f>equipo3!Q44</f>
        <v>1</v>
      </c>
      <c r="S65" s="9">
        <f>equipo3!R44</f>
        <v>7</v>
      </c>
      <c r="T65" s="9"/>
      <c r="U65" s="11">
        <f>equipo3!T44</f>
        <v>0.16666666666666666</v>
      </c>
      <c r="V65" s="11">
        <f>equipo3!U44</f>
        <v>0.16666666666666666</v>
      </c>
      <c r="X65" t="str">
        <f t="shared" si="0"/>
        <v>Jose Ortiz</v>
      </c>
      <c r="Y65">
        <f t="shared" si="1"/>
        <v>0.16666666666666666</v>
      </c>
      <c r="Z65">
        <f t="shared" si="2"/>
        <v>0.16666666666666666</v>
      </c>
      <c r="AA65">
        <f t="shared" si="3"/>
        <v>1601.6666666666665</v>
      </c>
      <c r="AB65" t="str">
        <f t="shared" si="4"/>
        <v>Jose Ortiz</v>
      </c>
      <c r="AC65">
        <f t="shared" si="5"/>
        <v>0.16666666666666666</v>
      </c>
      <c r="AD65">
        <f t="shared" si="6"/>
        <v>0.16666666666666666</v>
      </c>
      <c r="AE65">
        <f t="shared" si="7"/>
        <v>1601.6666666666665</v>
      </c>
      <c r="AF65" t="str">
        <f t="shared" si="8"/>
        <v>Jose Ortiz</v>
      </c>
      <c r="AG65">
        <f t="shared" si="9"/>
        <v>0</v>
      </c>
      <c r="AH65">
        <f t="shared" si="10"/>
        <v>0</v>
      </c>
      <c r="AI65">
        <f t="shared" si="11"/>
        <v>-65</v>
      </c>
      <c r="AJ65" t="str">
        <f t="shared" si="12"/>
        <v>Jose Ortiz</v>
      </c>
      <c r="AK65">
        <f t="shared" si="13"/>
        <v>3</v>
      </c>
      <c r="AL65">
        <f t="shared" si="14"/>
        <v>3</v>
      </c>
      <c r="AM65">
        <f t="shared" si="15"/>
        <v>29935</v>
      </c>
      <c r="AN65" t="str">
        <f t="shared" si="16"/>
        <v>Jose Ortiz</v>
      </c>
      <c r="AO65">
        <f t="shared" si="17"/>
        <v>1</v>
      </c>
      <c r="AP65">
        <f t="shared" si="18"/>
        <v>1</v>
      </c>
      <c r="AQ65">
        <f t="shared" si="19"/>
        <v>9935</v>
      </c>
      <c r="AR65" t="str">
        <f>A65</f>
        <v>Jose Ortiz</v>
      </c>
      <c r="AS65">
        <f>M65</f>
        <v>1</v>
      </c>
      <c r="AT65">
        <f>AS65</f>
        <v>1</v>
      </c>
      <c r="AU65">
        <f>AT65*10000-ROW()</f>
        <v>9935</v>
      </c>
      <c r="AV65" t="str">
        <f>A65</f>
        <v>Jose Ortiz</v>
      </c>
      <c r="AW65">
        <f>E65</f>
        <v>4</v>
      </c>
      <c r="AX65">
        <f>AW65</f>
        <v>4</v>
      </c>
      <c r="AY65">
        <f>AX65*10000-ROW()</f>
        <v>39935</v>
      </c>
    </row>
    <row r="66" spans="1:51" x14ac:dyDescent="0.3">
      <c r="A66" s="9" t="str">
        <f>equipo3!A45</f>
        <v>Jose Gutierrez</v>
      </c>
      <c r="B66" s="9">
        <f>equipo3!B45</f>
        <v>9</v>
      </c>
      <c r="C66" s="9" t="str">
        <f>equipo3!$A$6</f>
        <v>Equipo 3</v>
      </c>
      <c r="D66" s="9">
        <f>equipo3!C45</f>
        <v>9</v>
      </c>
      <c r="E66" s="9">
        <f>equipo3!D45</f>
        <v>3</v>
      </c>
      <c r="F66" s="9">
        <f>equipo3!E45</f>
        <v>0</v>
      </c>
      <c r="G66" s="9">
        <f>equipo3!F45</f>
        <v>0</v>
      </c>
      <c r="H66" s="9">
        <f>equipo3!G45</f>
        <v>0</v>
      </c>
      <c r="I66" s="9">
        <f>equipo3!H45</f>
        <v>0</v>
      </c>
      <c r="J66" s="9">
        <f>equipo3!I45</f>
        <v>1</v>
      </c>
      <c r="K66" s="9">
        <f>equipo3!J45</f>
        <v>2</v>
      </c>
      <c r="L66" s="9">
        <f>equipo3!K45</f>
        <v>3</v>
      </c>
      <c r="M66" s="9">
        <f>equipo3!L45</f>
        <v>2</v>
      </c>
      <c r="N66" s="9">
        <f>equipo3!M45</f>
        <v>1</v>
      </c>
      <c r="O66" s="9">
        <f>equipo3!N45</f>
        <v>0</v>
      </c>
      <c r="P66" s="9">
        <f>equipo3!O45</f>
        <v>1</v>
      </c>
      <c r="Q66" s="9">
        <f>equipo3!P45</f>
        <v>0</v>
      </c>
      <c r="R66" s="9">
        <f>equipo3!Q45</f>
        <v>0</v>
      </c>
      <c r="S66" s="9">
        <f>equipo3!R45</f>
        <v>14</v>
      </c>
      <c r="T66" s="9"/>
      <c r="U66" s="11">
        <f>equipo3!T45</f>
        <v>0</v>
      </c>
      <c r="V66" s="11">
        <f>equipo3!U45</f>
        <v>0</v>
      </c>
      <c r="X66" t="str">
        <f t="shared" si="0"/>
        <v>Jose Gutierrez</v>
      </c>
      <c r="Y66">
        <f t="shared" si="1"/>
        <v>0</v>
      </c>
      <c r="Z66">
        <f t="shared" si="2"/>
        <v>0</v>
      </c>
      <c r="AA66">
        <f t="shared" si="3"/>
        <v>-66</v>
      </c>
      <c r="AB66" t="str">
        <f t="shared" si="4"/>
        <v>Jose Gutierrez</v>
      </c>
      <c r="AC66">
        <f t="shared" si="5"/>
        <v>0</v>
      </c>
      <c r="AD66">
        <f t="shared" si="6"/>
        <v>0</v>
      </c>
      <c r="AE66">
        <f t="shared" si="7"/>
        <v>-66</v>
      </c>
      <c r="AF66" t="str">
        <f t="shared" si="8"/>
        <v>Jose Gutierrez</v>
      </c>
      <c r="AG66">
        <f t="shared" si="9"/>
        <v>0</v>
      </c>
      <c r="AH66">
        <f t="shared" si="10"/>
        <v>0</v>
      </c>
      <c r="AI66">
        <f t="shared" si="11"/>
        <v>-66</v>
      </c>
      <c r="AJ66" t="str">
        <f t="shared" si="12"/>
        <v>Jose Gutierrez</v>
      </c>
      <c r="AK66">
        <f t="shared" si="13"/>
        <v>1</v>
      </c>
      <c r="AL66">
        <f t="shared" si="14"/>
        <v>1</v>
      </c>
      <c r="AM66">
        <f t="shared" si="15"/>
        <v>9934</v>
      </c>
      <c r="AN66" t="str">
        <f t="shared" si="16"/>
        <v>Jose Gutierrez</v>
      </c>
      <c r="AO66">
        <f t="shared" si="17"/>
        <v>0</v>
      </c>
      <c r="AP66">
        <f t="shared" si="18"/>
        <v>0</v>
      </c>
      <c r="AQ66">
        <f t="shared" si="19"/>
        <v>-66</v>
      </c>
      <c r="AR66" t="str">
        <f>A66</f>
        <v>Jose Gutierrez</v>
      </c>
      <c r="AS66">
        <f>M66</f>
        <v>2</v>
      </c>
      <c r="AT66">
        <f>AS66</f>
        <v>2</v>
      </c>
      <c r="AU66">
        <f>AT66*10000-ROW()</f>
        <v>19934</v>
      </c>
      <c r="AV66" t="str">
        <f>A66</f>
        <v>Jose Gutierrez</v>
      </c>
      <c r="AW66">
        <f>E66</f>
        <v>3</v>
      </c>
      <c r="AX66">
        <f>AW66</f>
        <v>3</v>
      </c>
      <c r="AY66">
        <f>AX66*10000-ROW()</f>
        <v>29934</v>
      </c>
    </row>
    <row r="67" spans="1:51" x14ac:dyDescent="0.3">
      <c r="A67" s="9" t="str">
        <f>equipo3!A46</f>
        <v>Jose Castillo</v>
      </c>
      <c r="B67" s="9">
        <f>equipo3!B46</f>
        <v>10</v>
      </c>
      <c r="C67" s="9" t="str">
        <f>equipo3!$A$6</f>
        <v>Equipo 3</v>
      </c>
      <c r="D67" s="9">
        <f>equipo3!C46</f>
        <v>4</v>
      </c>
      <c r="E67" s="9">
        <f>equipo3!D46</f>
        <v>3</v>
      </c>
      <c r="F67" s="9">
        <f>equipo3!E46</f>
        <v>2</v>
      </c>
      <c r="G67" s="9">
        <f>equipo3!F46</f>
        <v>0</v>
      </c>
      <c r="H67" s="9">
        <f>equipo3!G46</f>
        <v>0</v>
      </c>
      <c r="I67" s="9">
        <f>equipo3!H46</f>
        <v>0</v>
      </c>
      <c r="J67" s="9">
        <f>equipo3!I46</f>
        <v>3</v>
      </c>
      <c r="K67" s="9">
        <f>equipo3!J46</f>
        <v>2</v>
      </c>
      <c r="L67" s="9">
        <f>equipo3!K46</f>
        <v>2</v>
      </c>
      <c r="M67" s="9">
        <f>equipo3!L46</f>
        <v>0</v>
      </c>
      <c r="N67" s="9">
        <f>equipo3!M46</f>
        <v>1</v>
      </c>
      <c r="O67" s="9">
        <f>equipo3!N46</f>
        <v>1</v>
      </c>
      <c r="P67" s="9">
        <f>equipo3!O46</f>
        <v>1</v>
      </c>
      <c r="Q67" s="9">
        <f>equipo3!P46</f>
        <v>0</v>
      </c>
      <c r="R67" s="9">
        <f>equipo3!Q46</f>
        <v>2</v>
      </c>
      <c r="S67" s="9">
        <f>equipo3!R46</f>
        <v>9</v>
      </c>
      <c r="T67" s="9"/>
      <c r="U67" s="11">
        <f>equipo3!T46</f>
        <v>0.5</v>
      </c>
      <c r="V67" s="11">
        <f>equipo3!U46</f>
        <v>0.5</v>
      </c>
      <c r="X67" t="str">
        <f t="shared" si="0"/>
        <v>Jose Castillo</v>
      </c>
      <c r="Y67">
        <f t="shared" si="1"/>
        <v>0.5</v>
      </c>
      <c r="Z67">
        <f t="shared" si="2"/>
        <v>0.5</v>
      </c>
      <c r="AA67">
        <f t="shared" si="3"/>
        <v>4933</v>
      </c>
      <c r="AB67" t="str">
        <f t="shared" si="4"/>
        <v>Jose Castillo</v>
      </c>
      <c r="AC67">
        <f t="shared" si="5"/>
        <v>0.5</v>
      </c>
      <c r="AD67">
        <f t="shared" si="6"/>
        <v>0.5</v>
      </c>
      <c r="AE67">
        <f t="shared" si="7"/>
        <v>4933</v>
      </c>
      <c r="AF67" t="str">
        <f t="shared" si="8"/>
        <v>Jose Castillo</v>
      </c>
      <c r="AG67">
        <f t="shared" si="9"/>
        <v>0</v>
      </c>
      <c r="AH67">
        <f t="shared" si="10"/>
        <v>0</v>
      </c>
      <c r="AI67">
        <f t="shared" si="11"/>
        <v>-67</v>
      </c>
      <c r="AJ67" t="str">
        <f t="shared" si="12"/>
        <v>Jose Castillo</v>
      </c>
      <c r="AK67">
        <f t="shared" si="13"/>
        <v>3</v>
      </c>
      <c r="AL67">
        <f t="shared" si="14"/>
        <v>3</v>
      </c>
      <c r="AM67">
        <f t="shared" si="15"/>
        <v>29933</v>
      </c>
      <c r="AN67" t="str">
        <f t="shared" si="16"/>
        <v>Jose Castillo</v>
      </c>
      <c r="AO67">
        <f t="shared" si="17"/>
        <v>2</v>
      </c>
      <c r="AP67">
        <f t="shared" si="18"/>
        <v>2</v>
      </c>
      <c r="AQ67">
        <f t="shared" si="19"/>
        <v>19933</v>
      </c>
      <c r="AR67" t="str">
        <f>A67</f>
        <v>Jose Castillo</v>
      </c>
      <c r="AS67">
        <f>M67</f>
        <v>0</v>
      </c>
      <c r="AT67">
        <f>AS67</f>
        <v>0</v>
      </c>
      <c r="AU67">
        <f>AT67*10000-ROW()</f>
        <v>-67</v>
      </c>
      <c r="AV67" t="str">
        <f>A67</f>
        <v>Jose Castillo</v>
      </c>
      <c r="AW67">
        <f>E67</f>
        <v>3</v>
      </c>
      <c r="AX67">
        <f>AW67</f>
        <v>3</v>
      </c>
      <c r="AY67">
        <f>AX67*10000-ROW()</f>
        <v>29933</v>
      </c>
    </row>
    <row r="68" spans="1:51" x14ac:dyDescent="0.3">
      <c r="A68" s="9" t="str">
        <f>equipo3!A47</f>
        <v>Miguel Garcia</v>
      </c>
      <c r="B68" s="9">
        <f>equipo3!B47</f>
        <v>11</v>
      </c>
      <c r="C68" s="9" t="str">
        <f>equipo3!$A$6</f>
        <v>Equipo 3</v>
      </c>
      <c r="D68" s="9">
        <f>equipo3!C47</f>
        <v>4</v>
      </c>
      <c r="E68" s="9">
        <f>equipo3!D47</f>
        <v>4</v>
      </c>
      <c r="F68" s="9">
        <f>equipo3!E47</f>
        <v>0</v>
      </c>
      <c r="G68" s="9">
        <f>equipo3!F47</f>
        <v>0</v>
      </c>
      <c r="H68" s="9">
        <f>equipo3!G47</f>
        <v>0</v>
      </c>
      <c r="I68" s="9">
        <f>equipo3!H47</f>
        <v>0</v>
      </c>
      <c r="J68" s="9">
        <f>equipo3!I47</f>
        <v>1</v>
      </c>
      <c r="K68" s="9">
        <f>equipo3!J47</f>
        <v>0</v>
      </c>
      <c r="L68" s="9">
        <f>equipo3!K47</f>
        <v>2</v>
      </c>
      <c r="M68" s="9">
        <f>equipo3!L47</f>
        <v>1</v>
      </c>
      <c r="N68" s="9">
        <f>equipo3!M47</f>
        <v>1</v>
      </c>
      <c r="O68" s="9">
        <f>equipo3!N47</f>
        <v>1</v>
      </c>
      <c r="P68" s="9">
        <f>equipo3!O47</f>
        <v>0</v>
      </c>
      <c r="Q68" s="9">
        <f>equipo3!P47</f>
        <v>0</v>
      </c>
      <c r="R68" s="9">
        <f>equipo3!Q47</f>
        <v>0</v>
      </c>
      <c r="S68" s="9">
        <f>equipo3!R47</f>
        <v>8</v>
      </c>
      <c r="T68" s="9"/>
      <c r="U68" s="11">
        <f>equipo3!T47</f>
        <v>0</v>
      </c>
      <c r="V68" s="11">
        <f>equipo3!U47</f>
        <v>0</v>
      </c>
      <c r="X68" t="str">
        <f t="shared" si="0"/>
        <v>Miguel Garcia</v>
      </c>
      <c r="Y68">
        <f t="shared" si="1"/>
        <v>0</v>
      </c>
      <c r="Z68">
        <f t="shared" si="2"/>
        <v>0</v>
      </c>
      <c r="AA68">
        <f t="shared" si="3"/>
        <v>-68</v>
      </c>
      <c r="AB68" t="str">
        <f t="shared" si="4"/>
        <v>Miguel Garcia</v>
      </c>
      <c r="AC68">
        <f t="shared" si="5"/>
        <v>0</v>
      </c>
      <c r="AD68">
        <f t="shared" si="6"/>
        <v>0</v>
      </c>
      <c r="AE68">
        <f t="shared" si="7"/>
        <v>-68</v>
      </c>
      <c r="AF68" t="str">
        <f t="shared" si="8"/>
        <v>Miguel Garcia</v>
      </c>
      <c r="AG68">
        <f t="shared" si="9"/>
        <v>0</v>
      </c>
      <c r="AH68">
        <f t="shared" si="10"/>
        <v>0</v>
      </c>
      <c r="AI68">
        <f t="shared" si="11"/>
        <v>-68</v>
      </c>
      <c r="AJ68" t="str">
        <f t="shared" si="12"/>
        <v>Miguel Garcia</v>
      </c>
      <c r="AK68">
        <f t="shared" si="13"/>
        <v>1</v>
      </c>
      <c r="AL68">
        <f t="shared" si="14"/>
        <v>1</v>
      </c>
      <c r="AM68">
        <f t="shared" si="15"/>
        <v>9932</v>
      </c>
      <c r="AN68" t="str">
        <f t="shared" si="16"/>
        <v>Miguel Garcia</v>
      </c>
      <c r="AO68">
        <f t="shared" si="17"/>
        <v>0</v>
      </c>
      <c r="AP68">
        <f t="shared" si="18"/>
        <v>0</v>
      </c>
      <c r="AQ68">
        <f t="shared" si="19"/>
        <v>-68</v>
      </c>
      <c r="AR68" t="str">
        <f>A68</f>
        <v>Miguel Garcia</v>
      </c>
      <c r="AS68">
        <f>M68</f>
        <v>1</v>
      </c>
      <c r="AT68">
        <f>AS68</f>
        <v>1</v>
      </c>
      <c r="AU68">
        <f>AT68*10000-ROW()</f>
        <v>9932</v>
      </c>
      <c r="AV68" t="str">
        <f>A68</f>
        <v>Miguel Garcia</v>
      </c>
      <c r="AW68">
        <f>E68</f>
        <v>4</v>
      </c>
      <c r="AX68">
        <f>AW68</f>
        <v>4</v>
      </c>
      <c r="AY68">
        <f>AX68*10000-ROW()</f>
        <v>39932</v>
      </c>
    </row>
    <row r="69" spans="1:51" x14ac:dyDescent="0.3">
      <c r="A69" s="9" t="str">
        <f>equipo3!A48</f>
        <v>Miguel Rodriguez</v>
      </c>
      <c r="B69" s="9">
        <f>equipo3!B48</f>
        <v>12</v>
      </c>
      <c r="C69" s="9" t="str">
        <f>equipo3!$A$6</f>
        <v>Equipo 3</v>
      </c>
      <c r="D69" s="9">
        <f>equipo3!C48</f>
        <v>8</v>
      </c>
      <c r="E69" s="9">
        <f>equipo3!D48</f>
        <v>4</v>
      </c>
      <c r="F69" s="9">
        <f>equipo3!E48</f>
        <v>2</v>
      </c>
      <c r="G69" s="9">
        <f>equipo3!F48</f>
        <v>1</v>
      </c>
      <c r="H69" s="9">
        <f>equipo3!G48</f>
        <v>0</v>
      </c>
      <c r="I69" s="9">
        <f>equipo3!H48</f>
        <v>0</v>
      </c>
      <c r="J69" s="9">
        <f>equipo3!I48</f>
        <v>2</v>
      </c>
      <c r="K69" s="9">
        <f>equipo3!J48</f>
        <v>2</v>
      </c>
      <c r="L69" s="9">
        <f>equipo3!K48</f>
        <v>2</v>
      </c>
      <c r="M69" s="9">
        <f>equipo3!L48</f>
        <v>2</v>
      </c>
      <c r="N69" s="9">
        <f>equipo3!M48</f>
        <v>1</v>
      </c>
      <c r="O69" s="9">
        <f>equipo3!N48</f>
        <v>1</v>
      </c>
      <c r="P69" s="9">
        <f>equipo3!O48</f>
        <v>2</v>
      </c>
      <c r="Q69" s="9">
        <f>equipo3!P48</f>
        <v>0</v>
      </c>
      <c r="R69" s="9">
        <f>equipo3!Q48</f>
        <v>3</v>
      </c>
      <c r="S69" s="9">
        <f>equipo3!R48</f>
        <v>14</v>
      </c>
      <c r="T69" s="9"/>
      <c r="U69" s="11">
        <f>equipo3!T48</f>
        <v>0.25</v>
      </c>
      <c r="V69" s="11">
        <f>equipo3!U48</f>
        <v>0.375</v>
      </c>
      <c r="X69" t="str">
        <f t="shared" si="0"/>
        <v>Miguel Rodriguez</v>
      </c>
      <c r="Y69">
        <f t="shared" si="1"/>
        <v>0.25</v>
      </c>
      <c r="Z69">
        <f t="shared" si="2"/>
        <v>0.25</v>
      </c>
      <c r="AA69">
        <f t="shared" si="3"/>
        <v>2431</v>
      </c>
      <c r="AB69" t="str">
        <f t="shared" si="4"/>
        <v>Miguel Rodriguez</v>
      </c>
      <c r="AC69">
        <f t="shared" si="5"/>
        <v>0.375</v>
      </c>
      <c r="AD69">
        <f t="shared" si="6"/>
        <v>0.375</v>
      </c>
      <c r="AE69">
        <f t="shared" si="7"/>
        <v>3681</v>
      </c>
      <c r="AF69" t="str">
        <f t="shared" si="8"/>
        <v>Miguel Rodriguez</v>
      </c>
      <c r="AG69">
        <f t="shared" si="9"/>
        <v>0</v>
      </c>
      <c r="AH69">
        <f t="shared" si="10"/>
        <v>0</v>
      </c>
      <c r="AI69">
        <f t="shared" si="11"/>
        <v>-69</v>
      </c>
      <c r="AJ69" t="str">
        <f t="shared" si="12"/>
        <v>Miguel Rodriguez</v>
      </c>
      <c r="AK69">
        <f t="shared" si="13"/>
        <v>2</v>
      </c>
      <c r="AL69">
        <f t="shared" si="14"/>
        <v>2</v>
      </c>
      <c r="AM69">
        <f t="shared" si="15"/>
        <v>19931</v>
      </c>
      <c r="AN69" t="str">
        <f t="shared" si="16"/>
        <v>Miguel Rodriguez</v>
      </c>
      <c r="AO69">
        <f t="shared" si="17"/>
        <v>2</v>
      </c>
      <c r="AP69">
        <f t="shared" si="18"/>
        <v>2</v>
      </c>
      <c r="AQ69">
        <f t="shared" si="19"/>
        <v>19931</v>
      </c>
      <c r="AR69" t="str">
        <f>A69</f>
        <v>Miguel Rodriguez</v>
      </c>
      <c r="AS69">
        <f>M69</f>
        <v>2</v>
      </c>
      <c r="AT69">
        <f>AS69</f>
        <v>2</v>
      </c>
      <c r="AU69">
        <f>AT69*10000-ROW()</f>
        <v>19931</v>
      </c>
      <c r="AV69" t="str">
        <f>A69</f>
        <v>Miguel Rodriguez</v>
      </c>
      <c r="AW69">
        <f>E69</f>
        <v>4</v>
      </c>
      <c r="AX69">
        <f>AW69</f>
        <v>4</v>
      </c>
      <c r="AY69">
        <f>AX69*10000-ROW()</f>
        <v>39931</v>
      </c>
    </row>
    <row r="70" spans="1:51" x14ac:dyDescent="0.3">
      <c r="A70" s="9" t="str">
        <f>equipo3!A49</f>
        <v>Miguel Martinez</v>
      </c>
      <c r="B70" s="9">
        <f>equipo3!B49</f>
        <v>13</v>
      </c>
      <c r="C70" s="9" t="str">
        <f>equipo3!$A$6</f>
        <v>Equipo 3</v>
      </c>
      <c r="D70" s="9">
        <f>equipo3!C49</f>
        <v>6</v>
      </c>
      <c r="E70" s="9">
        <f>equipo3!D49</f>
        <v>3</v>
      </c>
      <c r="F70" s="9">
        <f>equipo3!E49</f>
        <v>2</v>
      </c>
      <c r="G70" s="9">
        <f>equipo3!F49</f>
        <v>0</v>
      </c>
      <c r="H70" s="9">
        <f>equipo3!G49</f>
        <v>0</v>
      </c>
      <c r="I70" s="9">
        <f>equipo3!H49</f>
        <v>0</v>
      </c>
      <c r="J70" s="9">
        <f>equipo3!I49</f>
        <v>3</v>
      </c>
      <c r="K70" s="9">
        <f>equipo3!J49</f>
        <v>2</v>
      </c>
      <c r="L70" s="9">
        <f>equipo3!K49</f>
        <v>1</v>
      </c>
      <c r="M70" s="9">
        <f>equipo3!L49</f>
        <v>1</v>
      </c>
      <c r="N70" s="9">
        <f>equipo3!M49</f>
        <v>1</v>
      </c>
      <c r="O70" s="9">
        <f>equipo3!N49</f>
        <v>1</v>
      </c>
      <c r="P70" s="9">
        <f>equipo3!O49</f>
        <v>1</v>
      </c>
      <c r="Q70" s="9">
        <f>equipo3!P49</f>
        <v>0</v>
      </c>
      <c r="R70" s="9">
        <f>equipo3!Q49</f>
        <v>2</v>
      </c>
      <c r="S70" s="9">
        <f>equipo3!R49</f>
        <v>10</v>
      </c>
      <c r="T70" s="9"/>
      <c r="U70" s="11">
        <f>equipo3!T49</f>
        <v>0.33333333333333331</v>
      </c>
      <c r="V70" s="11">
        <f>equipo3!U49</f>
        <v>0.33333333333333331</v>
      </c>
      <c r="X70" t="str">
        <f t="shared" si="0"/>
        <v>Miguel Martinez</v>
      </c>
      <c r="Y70">
        <f t="shared" si="1"/>
        <v>0.33333333333333331</v>
      </c>
      <c r="Z70">
        <f t="shared" si="2"/>
        <v>0.33333333333333331</v>
      </c>
      <c r="AA70">
        <f t="shared" si="3"/>
        <v>3263.333333333333</v>
      </c>
      <c r="AB70" t="str">
        <f t="shared" si="4"/>
        <v>Miguel Martinez</v>
      </c>
      <c r="AC70">
        <f t="shared" si="5"/>
        <v>0.33333333333333331</v>
      </c>
      <c r="AD70">
        <f t="shared" si="6"/>
        <v>0.33333333333333331</v>
      </c>
      <c r="AE70">
        <f t="shared" si="7"/>
        <v>3263.333333333333</v>
      </c>
      <c r="AF70" t="str">
        <f t="shared" si="8"/>
        <v>Miguel Martinez</v>
      </c>
      <c r="AG70">
        <f t="shared" si="9"/>
        <v>0</v>
      </c>
      <c r="AH70">
        <f t="shared" si="10"/>
        <v>0</v>
      </c>
      <c r="AI70">
        <f t="shared" si="11"/>
        <v>-70</v>
      </c>
      <c r="AJ70" t="str">
        <f t="shared" si="12"/>
        <v>Miguel Martinez</v>
      </c>
      <c r="AK70">
        <f t="shared" si="13"/>
        <v>3</v>
      </c>
      <c r="AL70">
        <f t="shared" si="14"/>
        <v>3</v>
      </c>
      <c r="AM70">
        <f t="shared" si="15"/>
        <v>29930</v>
      </c>
      <c r="AN70" t="str">
        <f t="shared" si="16"/>
        <v>Miguel Martinez</v>
      </c>
      <c r="AO70">
        <f t="shared" si="17"/>
        <v>2</v>
      </c>
      <c r="AP70">
        <f t="shared" si="18"/>
        <v>2</v>
      </c>
      <c r="AQ70">
        <f t="shared" si="19"/>
        <v>19930</v>
      </c>
      <c r="AR70" t="str">
        <f>A70</f>
        <v>Miguel Martinez</v>
      </c>
      <c r="AS70">
        <f>M70</f>
        <v>1</v>
      </c>
      <c r="AT70">
        <f>AS70</f>
        <v>1</v>
      </c>
      <c r="AU70">
        <f>AT70*10000-ROW()</f>
        <v>9930</v>
      </c>
      <c r="AV70" t="str">
        <f>A70</f>
        <v>Miguel Martinez</v>
      </c>
      <c r="AW70">
        <f>E70</f>
        <v>3</v>
      </c>
      <c r="AX70">
        <f>AW70</f>
        <v>3</v>
      </c>
      <c r="AY70">
        <f>AX70*10000-ROW()</f>
        <v>29930</v>
      </c>
    </row>
    <row r="71" spans="1:51" x14ac:dyDescent="0.3">
      <c r="A71" s="9" t="str">
        <f>equipo3!A50</f>
        <v>Miguel Hernandez</v>
      </c>
      <c r="B71" s="9">
        <f>equipo3!B50</f>
        <v>14</v>
      </c>
      <c r="C71" s="9" t="str">
        <f>equipo3!$A$6</f>
        <v>Equipo 3</v>
      </c>
      <c r="D71" s="9">
        <f>equipo3!C50</f>
        <v>6</v>
      </c>
      <c r="E71" s="9">
        <f>equipo3!D50</f>
        <v>5</v>
      </c>
      <c r="F71" s="9">
        <f>equipo3!E50</f>
        <v>4</v>
      </c>
      <c r="G71" s="9">
        <f>equipo3!F50</f>
        <v>0</v>
      </c>
      <c r="H71" s="9">
        <f>equipo3!G50</f>
        <v>0</v>
      </c>
      <c r="I71" s="9">
        <f>equipo3!H50</f>
        <v>0</v>
      </c>
      <c r="J71" s="9">
        <f>equipo3!I50</f>
        <v>4</v>
      </c>
      <c r="K71" s="9">
        <f>equipo3!J50</f>
        <v>1</v>
      </c>
      <c r="L71" s="9">
        <f>equipo3!K50</f>
        <v>2</v>
      </c>
      <c r="M71" s="9">
        <f>equipo3!L50</f>
        <v>1</v>
      </c>
      <c r="N71" s="9">
        <f>equipo3!M50</f>
        <v>1</v>
      </c>
      <c r="O71" s="9">
        <f>equipo3!N50</f>
        <v>1</v>
      </c>
      <c r="P71" s="9">
        <f>equipo3!O50</f>
        <v>2</v>
      </c>
      <c r="Q71" s="9">
        <f>equipo3!P50</f>
        <v>0</v>
      </c>
      <c r="R71" s="9">
        <f>equipo3!Q50</f>
        <v>4</v>
      </c>
      <c r="S71" s="9">
        <f>equipo3!R50</f>
        <v>12</v>
      </c>
      <c r="T71" s="9"/>
      <c r="U71" s="11">
        <f>equipo3!T50</f>
        <v>0.66666666666666663</v>
      </c>
      <c r="V71" s="11">
        <f>equipo3!U50</f>
        <v>0.66666666666666663</v>
      </c>
      <c r="X71" t="str">
        <f t="shared" si="0"/>
        <v>Miguel Hernandez</v>
      </c>
      <c r="Y71">
        <f t="shared" si="1"/>
        <v>0.66666666666666663</v>
      </c>
      <c r="Z71">
        <f t="shared" si="2"/>
        <v>0.66666666666666663</v>
      </c>
      <c r="AA71">
        <f t="shared" si="3"/>
        <v>6595.6666666666661</v>
      </c>
      <c r="AB71" t="str">
        <f t="shared" si="4"/>
        <v>Miguel Hernandez</v>
      </c>
      <c r="AC71">
        <f t="shared" si="5"/>
        <v>0.66666666666666663</v>
      </c>
      <c r="AD71">
        <f t="shared" si="6"/>
        <v>0.66666666666666663</v>
      </c>
      <c r="AE71">
        <f t="shared" si="7"/>
        <v>6595.6666666666661</v>
      </c>
      <c r="AF71" t="str">
        <f t="shared" si="8"/>
        <v>Miguel Hernandez</v>
      </c>
      <c r="AG71">
        <f t="shared" si="9"/>
        <v>0</v>
      </c>
      <c r="AH71">
        <f t="shared" si="10"/>
        <v>0</v>
      </c>
      <c r="AI71">
        <f t="shared" si="11"/>
        <v>-71</v>
      </c>
      <c r="AJ71" t="str">
        <f t="shared" si="12"/>
        <v>Miguel Hernandez</v>
      </c>
      <c r="AK71">
        <f t="shared" si="13"/>
        <v>4</v>
      </c>
      <c r="AL71">
        <f t="shared" si="14"/>
        <v>4</v>
      </c>
      <c r="AM71">
        <f t="shared" si="15"/>
        <v>39929</v>
      </c>
      <c r="AN71" t="str">
        <f t="shared" si="16"/>
        <v>Miguel Hernandez</v>
      </c>
      <c r="AO71">
        <f t="shared" si="17"/>
        <v>4</v>
      </c>
      <c r="AP71">
        <f t="shared" si="18"/>
        <v>4</v>
      </c>
      <c r="AQ71">
        <f t="shared" si="19"/>
        <v>39929</v>
      </c>
      <c r="AR71" t="str">
        <f>A71</f>
        <v>Miguel Hernandez</v>
      </c>
      <c r="AS71">
        <f>M71</f>
        <v>1</v>
      </c>
      <c r="AT71">
        <f>AS71</f>
        <v>1</v>
      </c>
      <c r="AU71">
        <f>AT71*10000-ROW()</f>
        <v>9929</v>
      </c>
      <c r="AV71" t="str">
        <f>A71</f>
        <v>Miguel Hernandez</v>
      </c>
      <c r="AW71">
        <f>E71</f>
        <v>5</v>
      </c>
      <c r="AX71">
        <f>AW71</f>
        <v>5</v>
      </c>
      <c r="AY71">
        <f>AX71*10000-ROW()</f>
        <v>49929</v>
      </c>
    </row>
    <row r="72" spans="1:51" x14ac:dyDescent="0.3">
      <c r="A72" s="9" t="str">
        <f>equipo3!A51</f>
        <v>Miguel Lopez</v>
      </c>
      <c r="B72" s="9">
        <f>equipo3!B51</f>
        <v>15</v>
      </c>
      <c r="C72" s="9" t="str">
        <f>equipo3!$A$6</f>
        <v>Equipo 3</v>
      </c>
      <c r="D72" s="9">
        <f>equipo3!C51</f>
        <v>8</v>
      </c>
      <c r="E72" s="9">
        <f>equipo3!D51</f>
        <v>5</v>
      </c>
      <c r="F72" s="9">
        <f>equipo3!E51</f>
        <v>4</v>
      </c>
      <c r="G72" s="9">
        <f>equipo3!F51</f>
        <v>1</v>
      </c>
      <c r="H72" s="9">
        <f>equipo3!G51</f>
        <v>0</v>
      </c>
      <c r="I72" s="9">
        <f>equipo3!H51</f>
        <v>1</v>
      </c>
      <c r="J72" s="9">
        <f>equipo3!I51</f>
        <v>2</v>
      </c>
      <c r="K72" s="9">
        <f>equipo3!J51</f>
        <v>3</v>
      </c>
      <c r="L72" s="9">
        <f>equipo3!K51</f>
        <v>4</v>
      </c>
      <c r="M72" s="9">
        <f>equipo3!L51</f>
        <v>1</v>
      </c>
      <c r="N72" s="9">
        <f>equipo3!M51</f>
        <v>1</v>
      </c>
      <c r="O72" s="9">
        <f>equipo3!N51</f>
        <v>0</v>
      </c>
      <c r="P72" s="9">
        <f>equipo3!O51</f>
        <v>1</v>
      </c>
      <c r="Q72" s="9">
        <f>equipo3!P51</f>
        <v>0</v>
      </c>
      <c r="R72" s="9">
        <f>equipo3!Q51</f>
        <v>8</v>
      </c>
      <c r="S72" s="9">
        <f>equipo3!R51</f>
        <v>14</v>
      </c>
      <c r="T72" s="9"/>
      <c r="U72" s="11">
        <f>equipo3!T51</f>
        <v>0.5</v>
      </c>
      <c r="V72" s="11">
        <f>equipo3!U51</f>
        <v>1</v>
      </c>
      <c r="X72" t="str">
        <f t="shared" ref="X72:X135" si="20">A72</f>
        <v>Miguel Lopez</v>
      </c>
      <c r="Y72">
        <f t="shared" ref="Y72:Y135" si="21">U72</f>
        <v>0.5</v>
      </c>
      <c r="Z72">
        <f t="shared" ref="Z72:Z135" si="22">Y72</f>
        <v>0.5</v>
      </c>
      <c r="AA72">
        <f t="shared" ref="AA72:AA135" si="23">Z72*10000-ROW()</f>
        <v>4928</v>
      </c>
      <c r="AB72" t="str">
        <f t="shared" ref="AB72:AB135" si="24">A72</f>
        <v>Miguel Lopez</v>
      </c>
      <c r="AC72">
        <f t="shared" ref="AC72:AC135" si="25">V72</f>
        <v>1</v>
      </c>
      <c r="AD72">
        <f t="shared" ref="AD72:AD135" si="26">AC72</f>
        <v>1</v>
      </c>
      <c r="AE72">
        <f t="shared" ref="AE72:AE135" si="27">AD72*10000-ROW()</f>
        <v>9928</v>
      </c>
      <c r="AF72" t="str">
        <f t="shared" ref="AF72:AF135" si="28">A72</f>
        <v>Miguel Lopez</v>
      </c>
      <c r="AG72">
        <f t="shared" ref="AG72:AG135" si="29">I72</f>
        <v>1</v>
      </c>
      <c r="AH72">
        <f t="shared" ref="AH72:AH135" si="30">AG72</f>
        <v>1</v>
      </c>
      <c r="AI72">
        <f t="shared" ref="AI72:AI135" si="31">AH72*10000-ROW()</f>
        <v>9928</v>
      </c>
      <c r="AJ72" t="str">
        <f t="shared" ref="AJ72:AJ135" si="32">A72</f>
        <v>Miguel Lopez</v>
      </c>
      <c r="AK72">
        <f t="shared" ref="AK72:AK135" si="33">J72</f>
        <v>2</v>
      </c>
      <c r="AL72">
        <f t="shared" ref="AL72:AL135" si="34">AK72</f>
        <v>2</v>
      </c>
      <c r="AM72">
        <f t="shared" ref="AM72:AM135" si="35">AL72*10000-ROW()</f>
        <v>19928</v>
      </c>
      <c r="AN72" t="str">
        <f t="shared" ref="AN72:AN135" si="36">A72</f>
        <v>Miguel Lopez</v>
      </c>
      <c r="AO72">
        <f t="shared" ref="AO72:AO135" si="37">F72</f>
        <v>4</v>
      </c>
      <c r="AP72">
        <f t="shared" ref="AP72:AP135" si="38">AO72</f>
        <v>4</v>
      </c>
      <c r="AQ72">
        <f t="shared" ref="AQ72:AQ135" si="39">AP72*10000-ROW()</f>
        <v>39928</v>
      </c>
      <c r="AR72" t="str">
        <f>A72</f>
        <v>Miguel Lopez</v>
      </c>
      <c r="AS72">
        <f>M72</f>
        <v>1</v>
      </c>
      <c r="AT72">
        <f>AS72</f>
        <v>1</v>
      </c>
      <c r="AU72">
        <f>AT72*10000-ROW()</f>
        <v>9928</v>
      </c>
      <c r="AV72" t="str">
        <f>A72</f>
        <v>Miguel Lopez</v>
      </c>
      <c r="AW72">
        <f>E72</f>
        <v>5</v>
      </c>
      <c r="AX72">
        <f>AW72</f>
        <v>5</v>
      </c>
      <c r="AY72">
        <f>AX72*10000-ROW()</f>
        <v>49928</v>
      </c>
    </row>
    <row r="73" spans="1:51" x14ac:dyDescent="0.3">
      <c r="A73" s="9" t="str">
        <f>equipo3!A52</f>
        <v>Miguel Gonzalez</v>
      </c>
      <c r="B73" s="9">
        <f>equipo3!B52</f>
        <v>16</v>
      </c>
      <c r="C73" s="9" t="str">
        <f>equipo3!$A$6</f>
        <v>Equipo 3</v>
      </c>
      <c r="D73" s="9">
        <f>equipo3!C52</f>
        <v>7</v>
      </c>
      <c r="E73" s="9">
        <f>equipo3!D52</f>
        <v>1</v>
      </c>
      <c r="F73" s="9">
        <f>equipo3!E52</f>
        <v>5</v>
      </c>
      <c r="G73" s="9">
        <f>equipo3!F52</f>
        <v>0</v>
      </c>
      <c r="H73" s="9">
        <f>equipo3!G52</f>
        <v>0</v>
      </c>
      <c r="I73" s="9">
        <f>equipo3!H52</f>
        <v>0</v>
      </c>
      <c r="J73" s="9">
        <f>equipo3!I52</f>
        <v>2</v>
      </c>
      <c r="K73" s="9">
        <f>equipo3!J52</f>
        <v>2</v>
      </c>
      <c r="L73" s="9">
        <f>equipo3!K52</f>
        <v>2</v>
      </c>
      <c r="M73" s="9">
        <f>equipo3!L52</f>
        <v>0</v>
      </c>
      <c r="N73" s="9">
        <f>equipo3!M52</f>
        <v>1</v>
      </c>
      <c r="O73" s="9">
        <f>equipo3!N52</f>
        <v>0</v>
      </c>
      <c r="P73" s="9">
        <f>equipo3!O52</f>
        <v>1</v>
      </c>
      <c r="Q73" s="9">
        <f>equipo3!P52</f>
        <v>0</v>
      </c>
      <c r="R73" s="9">
        <f>equipo3!Q52</f>
        <v>5</v>
      </c>
      <c r="S73" s="9">
        <f>equipo3!R52</f>
        <v>11</v>
      </c>
      <c r="T73" s="9"/>
      <c r="U73" s="11">
        <f>equipo3!T52</f>
        <v>0.7142857142857143</v>
      </c>
      <c r="V73" s="11">
        <f>equipo3!U52</f>
        <v>0.7142857142857143</v>
      </c>
      <c r="X73" t="str">
        <f t="shared" si="20"/>
        <v>Miguel Gonzalez</v>
      </c>
      <c r="Y73">
        <f t="shared" si="21"/>
        <v>0.7142857142857143</v>
      </c>
      <c r="Z73">
        <f t="shared" si="22"/>
        <v>0.7142857142857143</v>
      </c>
      <c r="AA73">
        <f t="shared" si="23"/>
        <v>7069.8571428571431</v>
      </c>
      <c r="AB73" t="str">
        <f t="shared" si="24"/>
        <v>Miguel Gonzalez</v>
      </c>
      <c r="AC73">
        <f t="shared" si="25"/>
        <v>0.7142857142857143</v>
      </c>
      <c r="AD73">
        <f t="shared" si="26"/>
        <v>0.7142857142857143</v>
      </c>
      <c r="AE73">
        <f t="shared" si="27"/>
        <v>7069.8571428571431</v>
      </c>
      <c r="AF73" t="str">
        <f t="shared" si="28"/>
        <v>Miguel Gonzalez</v>
      </c>
      <c r="AG73">
        <f t="shared" si="29"/>
        <v>0</v>
      </c>
      <c r="AH73">
        <f t="shared" si="30"/>
        <v>0</v>
      </c>
      <c r="AI73">
        <f t="shared" si="31"/>
        <v>-73</v>
      </c>
      <c r="AJ73" t="str">
        <f t="shared" si="32"/>
        <v>Miguel Gonzalez</v>
      </c>
      <c r="AK73">
        <f t="shared" si="33"/>
        <v>2</v>
      </c>
      <c r="AL73">
        <f t="shared" si="34"/>
        <v>2</v>
      </c>
      <c r="AM73">
        <f t="shared" si="35"/>
        <v>19927</v>
      </c>
      <c r="AN73" t="str">
        <f t="shared" si="36"/>
        <v>Miguel Gonzalez</v>
      </c>
      <c r="AO73">
        <f t="shared" si="37"/>
        <v>5</v>
      </c>
      <c r="AP73">
        <f t="shared" si="38"/>
        <v>5</v>
      </c>
      <c r="AQ73">
        <f t="shared" si="39"/>
        <v>49927</v>
      </c>
      <c r="AR73" t="str">
        <f>A73</f>
        <v>Miguel Gonzalez</v>
      </c>
      <c r="AS73">
        <f>M73</f>
        <v>0</v>
      </c>
      <c r="AT73">
        <f>AS73</f>
        <v>0</v>
      </c>
      <c r="AU73">
        <f>AT73*10000-ROW()</f>
        <v>-73</v>
      </c>
      <c r="AV73" t="str">
        <f>A73</f>
        <v>Miguel Gonzalez</v>
      </c>
      <c r="AW73">
        <f>E73</f>
        <v>1</v>
      </c>
      <c r="AX73">
        <f>AW73</f>
        <v>1</v>
      </c>
      <c r="AY73">
        <f>AX73*10000-ROW()</f>
        <v>9927</v>
      </c>
    </row>
    <row r="74" spans="1:51" x14ac:dyDescent="0.3">
      <c r="A74" s="9" t="str">
        <f>equipo3!A53</f>
        <v>Miguel Perez</v>
      </c>
      <c r="B74" s="9">
        <f>equipo3!B53</f>
        <v>17</v>
      </c>
      <c r="C74" s="9" t="str">
        <f>equipo3!$A$6</f>
        <v>Equipo 3</v>
      </c>
      <c r="D74" s="9">
        <f>equipo3!C53</f>
        <v>7</v>
      </c>
      <c r="E74" s="9">
        <f>equipo3!D53</f>
        <v>3</v>
      </c>
      <c r="F74" s="9">
        <f>equipo3!E53</f>
        <v>4</v>
      </c>
      <c r="G74" s="9">
        <f>equipo3!F53</f>
        <v>0</v>
      </c>
      <c r="H74" s="9">
        <f>equipo3!G53</f>
        <v>0</v>
      </c>
      <c r="I74" s="9">
        <f>equipo3!H53</f>
        <v>0</v>
      </c>
      <c r="J74" s="9">
        <f>equipo3!I53</f>
        <v>3</v>
      </c>
      <c r="K74" s="9">
        <f>equipo3!J53</f>
        <v>2</v>
      </c>
      <c r="L74" s="9">
        <f>equipo3!K53</f>
        <v>4</v>
      </c>
      <c r="M74" s="9">
        <f>equipo3!L53</f>
        <v>2</v>
      </c>
      <c r="N74" s="9">
        <f>equipo3!M53</f>
        <v>1</v>
      </c>
      <c r="O74" s="9">
        <f>equipo3!N53</f>
        <v>0</v>
      </c>
      <c r="P74" s="9">
        <f>equipo3!O53</f>
        <v>2</v>
      </c>
      <c r="Q74" s="9">
        <f>equipo3!P53</f>
        <v>0</v>
      </c>
      <c r="R74" s="9">
        <f>equipo3!Q53</f>
        <v>4</v>
      </c>
      <c r="S74" s="9">
        <f>equipo3!R53</f>
        <v>14</v>
      </c>
      <c r="T74" s="9"/>
      <c r="U74" s="11">
        <f>equipo3!T53</f>
        <v>0.5714285714285714</v>
      </c>
      <c r="V74" s="11">
        <f>equipo3!U53</f>
        <v>0.5714285714285714</v>
      </c>
      <c r="X74" t="str">
        <f t="shared" si="20"/>
        <v>Miguel Perez</v>
      </c>
      <c r="Y74">
        <f t="shared" si="21"/>
        <v>0.5714285714285714</v>
      </c>
      <c r="Z74">
        <f t="shared" si="22"/>
        <v>0.5714285714285714</v>
      </c>
      <c r="AA74">
        <f t="shared" si="23"/>
        <v>5640.2857142857138</v>
      </c>
      <c r="AB74" t="str">
        <f t="shared" si="24"/>
        <v>Miguel Perez</v>
      </c>
      <c r="AC74">
        <f t="shared" si="25"/>
        <v>0.5714285714285714</v>
      </c>
      <c r="AD74">
        <f t="shared" si="26"/>
        <v>0.5714285714285714</v>
      </c>
      <c r="AE74">
        <f t="shared" si="27"/>
        <v>5640.2857142857138</v>
      </c>
      <c r="AF74" t="str">
        <f t="shared" si="28"/>
        <v>Miguel Perez</v>
      </c>
      <c r="AG74">
        <f t="shared" si="29"/>
        <v>0</v>
      </c>
      <c r="AH74">
        <f t="shared" si="30"/>
        <v>0</v>
      </c>
      <c r="AI74">
        <f t="shared" si="31"/>
        <v>-74</v>
      </c>
      <c r="AJ74" t="str">
        <f t="shared" si="32"/>
        <v>Miguel Perez</v>
      </c>
      <c r="AK74">
        <f t="shared" si="33"/>
        <v>3</v>
      </c>
      <c r="AL74">
        <f t="shared" si="34"/>
        <v>3</v>
      </c>
      <c r="AM74">
        <f t="shared" si="35"/>
        <v>29926</v>
      </c>
      <c r="AN74" t="str">
        <f t="shared" si="36"/>
        <v>Miguel Perez</v>
      </c>
      <c r="AO74">
        <f t="shared" si="37"/>
        <v>4</v>
      </c>
      <c r="AP74">
        <f t="shared" si="38"/>
        <v>4</v>
      </c>
      <c r="AQ74">
        <f t="shared" si="39"/>
        <v>39926</v>
      </c>
      <c r="AR74" t="str">
        <f>A74</f>
        <v>Miguel Perez</v>
      </c>
      <c r="AS74">
        <f>M74</f>
        <v>2</v>
      </c>
      <c r="AT74">
        <f>AS74</f>
        <v>2</v>
      </c>
      <c r="AU74">
        <f>AT74*10000-ROW()</f>
        <v>19926</v>
      </c>
      <c r="AV74" t="str">
        <f>A74</f>
        <v>Miguel Perez</v>
      </c>
      <c r="AW74">
        <f>E74</f>
        <v>3</v>
      </c>
      <c r="AX74">
        <f>AW74</f>
        <v>3</v>
      </c>
      <c r="AY74">
        <f>AX74*10000-ROW()</f>
        <v>29926</v>
      </c>
    </row>
    <row r="75" spans="1:51" x14ac:dyDescent="0.3">
      <c r="A75" s="9" t="str">
        <f>equipo3!A54</f>
        <v>Miguel Sanchez</v>
      </c>
      <c r="B75" s="9">
        <f>equipo3!B54</f>
        <v>18</v>
      </c>
      <c r="C75" s="9" t="str">
        <f>equipo3!$A$6</f>
        <v>Equipo 3</v>
      </c>
      <c r="D75" s="9">
        <f>equipo3!C54</f>
        <v>10</v>
      </c>
      <c r="E75" s="9">
        <f>equipo3!D54</f>
        <v>8</v>
      </c>
      <c r="F75" s="9">
        <f>equipo3!E54</f>
        <v>7</v>
      </c>
      <c r="G75" s="9">
        <f>equipo3!F54</f>
        <v>0</v>
      </c>
      <c r="H75" s="9">
        <f>equipo3!G54</f>
        <v>0</v>
      </c>
      <c r="I75" s="9">
        <f>equipo3!H54</f>
        <v>0</v>
      </c>
      <c r="J75" s="9">
        <f>equipo3!I54</f>
        <v>5</v>
      </c>
      <c r="K75" s="9">
        <f>equipo3!J54</f>
        <v>2</v>
      </c>
      <c r="L75" s="9">
        <f>equipo3!K54</f>
        <v>4</v>
      </c>
      <c r="M75" s="9">
        <f>equipo3!L54</f>
        <v>2</v>
      </c>
      <c r="N75" s="9">
        <f>equipo3!M54</f>
        <v>1</v>
      </c>
      <c r="O75" s="9">
        <f>equipo3!N54</f>
        <v>1</v>
      </c>
      <c r="P75" s="9">
        <f>equipo3!O54</f>
        <v>2</v>
      </c>
      <c r="Q75" s="9">
        <f>equipo3!P54</f>
        <v>0</v>
      </c>
      <c r="R75" s="9">
        <f>equipo3!Q54</f>
        <v>7</v>
      </c>
      <c r="S75" s="9">
        <f>equipo3!R54</f>
        <v>18</v>
      </c>
      <c r="T75" s="9"/>
      <c r="U75" s="11">
        <f>equipo3!T54</f>
        <v>0.7</v>
      </c>
      <c r="V75" s="11">
        <f>equipo3!U54</f>
        <v>0.7</v>
      </c>
      <c r="X75" t="str">
        <f t="shared" si="20"/>
        <v>Miguel Sanchez</v>
      </c>
      <c r="Y75">
        <f t="shared" si="21"/>
        <v>0.7</v>
      </c>
      <c r="Z75">
        <f t="shared" si="22"/>
        <v>0.7</v>
      </c>
      <c r="AA75">
        <f t="shared" si="23"/>
        <v>6925</v>
      </c>
      <c r="AB75" t="str">
        <f t="shared" si="24"/>
        <v>Miguel Sanchez</v>
      </c>
      <c r="AC75">
        <f t="shared" si="25"/>
        <v>0.7</v>
      </c>
      <c r="AD75">
        <f t="shared" si="26"/>
        <v>0.7</v>
      </c>
      <c r="AE75">
        <f t="shared" si="27"/>
        <v>6925</v>
      </c>
      <c r="AF75" t="str">
        <f t="shared" si="28"/>
        <v>Miguel Sanchez</v>
      </c>
      <c r="AG75">
        <f t="shared" si="29"/>
        <v>0</v>
      </c>
      <c r="AH75">
        <f t="shared" si="30"/>
        <v>0</v>
      </c>
      <c r="AI75">
        <f t="shared" si="31"/>
        <v>-75</v>
      </c>
      <c r="AJ75" t="str">
        <f t="shared" si="32"/>
        <v>Miguel Sanchez</v>
      </c>
      <c r="AK75">
        <f t="shared" si="33"/>
        <v>5</v>
      </c>
      <c r="AL75">
        <f t="shared" si="34"/>
        <v>5</v>
      </c>
      <c r="AM75">
        <f t="shared" si="35"/>
        <v>49925</v>
      </c>
      <c r="AN75" t="str">
        <f t="shared" si="36"/>
        <v>Miguel Sanchez</v>
      </c>
      <c r="AO75">
        <f t="shared" si="37"/>
        <v>7</v>
      </c>
      <c r="AP75">
        <f t="shared" si="38"/>
        <v>7</v>
      </c>
      <c r="AQ75">
        <f t="shared" si="39"/>
        <v>69925</v>
      </c>
      <c r="AR75" t="str">
        <f>A75</f>
        <v>Miguel Sanchez</v>
      </c>
      <c r="AS75">
        <f>M75</f>
        <v>2</v>
      </c>
      <c r="AT75">
        <f>AS75</f>
        <v>2</v>
      </c>
      <c r="AU75">
        <f>AT75*10000-ROW()</f>
        <v>19925</v>
      </c>
      <c r="AV75" t="str">
        <f>A75</f>
        <v>Miguel Sanchez</v>
      </c>
      <c r="AW75">
        <f>E75</f>
        <v>8</v>
      </c>
      <c r="AX75">
        <f>AW75</f>
        <v>8</v>
      </c>
      <c r="AY75">
        <f>AX75*10000-ROW()</f>
        <v>79925</v>
      </c>
    </row>
    <row r="76" spans="1:51" x14ac:dyDescent="0.3">
      <c r="A76" s="9" t="str">
        <f>equipo3!A55</f>
        <v>Miguel Ramirez</v>
      </c>
      <c r="B76" s="9">
        <f>equipo3!B55</f>
        <v>19</v>
      </c>
      <c r="C76" s="9" t="str">
        <f>equipo3!$A$6</f>
        <v>Equipo 3</v>
      </c>
      <c r="D76" s="9">
        <f>equipo3!C55</f>
        <v>7</v>
      </c>
      <c r="E76" s="9">
        <f>equipo3!D55</f>
        <v>7</v>
      </c>
      <c r="F76" s="9">
        <f>equipo3!E55</f>
        <v>5</v>
      </c>
      <c r="G76" s="9">
        <f>equipo3!F55</f>
        <v>0</v>
      </c>
      <c r="H76" s="9">
        <f>equipo3!G55</f>
        <v>0</v>
      </c>
      <c r="I76" s="9">
        <f>equipo3!H55</f>
        <v>0</v>
      </c>
      <c r="J76" s="9">
        <f>equipo3!I55</f>
        <v>1</v>
      </c>
      <c r="K76" s="9">
        <f>equipo3!J55</f>
        <v>2</v>
      </c>
      <c r="L76" s="9">
        <f>equipo3!K55</f>
        <v>1</v>
      </c>
      <c r="M76" s="9">
        <f>equipo3!L55</f>
        <v>2</v>
      </c>
      <c r="N76" s="9">
        <f>equipo3!M55</f>
        <v>1</v>
      </c>
      <c r="O76" s="9">
        <f>equipo3!N55</f>
        <v>2</v>
      </c>
      <c r="P76" s="9">
        <f>equipo3!O55</f>
        <v>1</v>
      </c>
      <c r="Q76" s="9">
        <f>equipo3!P55</f>
        <v>0</v>
      </c>
      <c r="R76" s="9">
        <f>equipo3!Q55</f>
        <v>5</v>
      </c>
      <c r="S76" s="9">
        <f>equipo3!R55</f>
        <v>12</v>
      </c>
      <c r="T76" s="9"/>
      <c r="U76" s="11">
        <f>equipo3!T55</f>
        <v>0.7142857142857143</v>
      </c>
      <c r="V76" s="11">
        <f>equipo3!U55</f>
        <v>0.7142857142857143</v>
      </c>
      <c r="X76" t="str">
        <f t="shared" si="20"/>
        <v>Miguel Ramirez</v>
      </c>
      <c r="Y76">
        <f t="shared" si="21"/>
        <v>0.7142857142857143</v>
      </c>
      <c r="Z76">
        <f t="shared" si="22"/>
        <v>0.7142857142857143</v>
      </c>
      <c r="AA76">
        <f t="shared" si="23"/>
        <v>7066.8571428571431</v>
      </c>
      <c r="AB76" t="str">
        <f t="shared" si="24"/>
        <v>Miguel Ramirez</v>
      </c>
      <c r="AC76">
        <f t="shared" si="25"/>
        <v>0.7142857142857143</v>
      </c>
      <c r="AD76">
        <f t="shared" si="26"/>
        <v>0.7142857142857143</v>
      </c>
      <c r="AE76">
        <f t="shared" si="27"/>
        <v>7066.8571428571431</v>
      </c>
      <c r="AF76" t="str">
        <f t="shared" si="28"/>
        <v>Miguel Ramirez</v>
      </c>
      <c r="AG76">
        <f t="shared" si="29"/>
        <v>0</v>
      </c>
      <c r="AH76">
        <f t="shared" si="30"/>
        <v>0</v>
      </c>
      <c r="AI76">
        <f t="shared" si="31"/>
        <v>-76</v>
      </c>
      <c r="AJ76" t="str">
        <f t="shared" si="32"/>
        <v>Miguel Ramirez</v>
      </c>
      <c r="AK76">
        <f t="shared" si="33"/>
        <v>1</v>
      </c>
      <c r="AL76">
        <f t="shared" si="34"/>
        <v>1</v>
      </c>
      <c r="AM76">
        <f t="shared" si="35"/>
        <v>9924</v>
      </c>
      <c r="AN76" t="str">
        <f t="shared" si="36"/>
        <v>Miguel Ramirez</v>
      </c>
      <c r="AO76">
        <f t="shared" si="37"/>
        <v>5</v>
      </c>
      <c r="AP76">
        <f t="shared" si="38"/>
        <v>5</v>
      </c>
      <c r="AQ76">
        <f t="shared" si="39"/>
        <v>49924</v>
      </c>
      <c r="AR76" t="str">
        <f>A76</f>
        <v>Miguel Ramirez</v>
      </c>
      <c r="AS76">
        <f>M76</f>
        <v>2</v>
      </c>
      <c r="AT76">
        <f>AS76</f>
        <v>2</v>
      </c>
      <c r="AU76">
        <f>AT76*10000-ROW()</f>
        <v>19924</v>
      </c>
      <c r="AV76" t="str">
        <f>A76</f>
        <v>Miguel Ramirez</v>
      </c>
      <c r="AW76">
        <f>E76</f>
        <v>7</v>
      </c>
      <c r="AX76">
        <f>AW76</f>
        <v>7</v>
      </c>
      <c r="AY76">
        <f>AX76*10000-ROW()</f>
        <v>69924</v>
      </c>
    </row>
    <row r="77" spans="1:51" x14ac:dyDescent="0.3">
      <c r="A77" s="9" t="str">
        <f>equipo3!A56</f>
        <v>Miguel Torres</v>
      </c>
      <c r="B77" s="9">
        <f>equipo3!B56</f>
        <v>20</v>
      </c>
      <c r="C77" s="9" t="str">
        <f>equipo3!$A$6</f>
        <v>Equipo 3</v>
      </c>
      <c r="D77" s="9">
        <f>equipo3!C56</f>
        <v>6</v>
      </c>
      <c r="E77" s="9">
        <f>equipo3!D56</f>
        <v>3</v>
      </c>
      <c r="F77" s="9">
        <f>equipo3!E56</f>
        <v>5</v>
      </c>
      <c r="G77" s="9">
        <f>equipo3!F56</f>
        <v>0</v>
      </c>
      <c r="H77" s="9">
        <f>equipo3!G56</f>
        <v>0</v>
      </c>
      <c r="I77" s="9">
        <f>equipo3!H56</f>
        <v>1</v>
      </c>
      <c r="J77" s="9">
        <f>equipo3!I56</f>
        <v>6</v>
      </c>
      <c r="K77" s="9">
        <f>equipo3!J56</f>
        <v>4</v>
      </c>
      <c r="L77" s="9">
        <f>equipo3!K56</f>
        <v>3</v>
      </c>
      <c r="M77" s="9">
        <f>equipo3!L56</f>
        <v>0</v>
      </c>
      <c r="N77" s="9">
        <f>equipo3!M56</f>
        <v>1</v>
      </c>
      <c r="O77" s="9">
        <f>equipo3!N56</f>
        <v>1</v>
      </c>
      <c r="P77" s="9">
        <f>equipo3!O56</f>
        <v>0</v>
      </c>
      <c r="Q77" s="9">
        <f>equipo3!P56</f>
        <v>0</v>
      </c>
      <c r="R77" s="9">
        <f>equipo3!Q56</f>
        <v>8</v>
      </c>
      <c r="S77" s="9">
        <f>equipo3!R56</f>
        <v>11</v>
      </c>
      <c r="T77" s="9"/>
      <c r="U77" s="11">
        <f>equipo3!T56</f>
        <v>0.83333333333333337</v>
      </c>
      <c r="V77" s="11">
        <f>equipo3!U56</f>
        <v>1.3333333333333333</v>
      </c>
      <c r="X77" t="str">
        <f t="shared" si="20"/>
        <v>Miguel Torres</v>
      </c>
      <c r="Y77">
        <f t="shared" si="21"/>
        <v>0.83333333333333337</v>
      </c>
      <c r="Z77">
        <f t="shared" si="22"/>
        <v>0.83333333333333337</v>
      </c>
      <c r="AA77">
        <f t="shared" si="23"/>
        <v>8256.3333333333339</v>
      </c>
      <c r="AB77" t="str">
        <f t="shared" si="24"/>
        <v>Miguel Torres</v>
      </c>
      <c r="AC77">
        <f t="shared" si="25"/>
        <v>1.3333333333333333</v>
      </c>
      <c r="AD77">
        <f t="shared" si="26"/>
        <v>1.3333333333333333</v>
      </c>
      <c r="AE77">
        <f t="shared" si="27"/>
        <v>13256.333333333332</v>
      </c>
      <c r="AF77" t="str">
        <f t="shared" si="28"/>
        <v>Miguel Torres</v>
      </c>
      <c r="AG77">
        <f t="shared" si="29"/>
        <v>1</v>
      </c>
      <c r="AH77">
        <f t="shared" si="30"/>
        <v>1</v>
      </c>
      <c r="AI77">
        <f t="shared" si="31"/>
        <v>9923</v>
      </c>
      <c r="AJ77" t="str">
        <f t="shared" si="32"/>
        <v>Miguel Torres</v>
      </c>
      <c r="AK77">
        <f t="shared" si="33"/>
        <v>6</v>
      </c>
      <c r="AL77">
        <f t="shared" si="34"/>
        <v>6</v>
      </c>
      <c r="AM77">
        <f t="shared" si="35"/>
        <v>59923</v>
      </c>
      <c r="AN77" t="str">
        <f t="shared" si="36"/>
        <v>Miguel Torres</v>
      </c>
      <c r="AO77">
        <f t="shared" si="37"/>
        <v>5</v>
      </c>
      <c r="AP77">
        <f t="shared" si="38"/>
        <v>5</v>
      </c>
      <c r="AQ77">
        <f t="shared" si="39"/>
        <v>49923</v>
      </c>
      <c r="AR77" t="str">
        <f>A77</f>
        <v>Miguel Torres</v>
      </c>
      <c r="AS77">
        <f>M77</f>
        <v>0</v>
      </c>
      <c r="AT77">
        <f>AS77</f>
        <v>0</v>
      </c>
      <c r="AU77">
        <f>AT77*10000-ROW()</f>
        <v>-77</v>
      </c>
      <c r="AV77" t="str">
        <f>A77</f>
        <v>Miguel Torres</v>
      </c>
      <c r="AW77">
        <f>E77</f>
        <v>3</v>
      </c>
      <c r="AX77">
        <f>AW77</f>
        <v>3</v>
      </c>
      <c r="AY77">
        <f>AX77*10000-ROW()</f>
        <v>29923</v>
      </c>
    </row>
    <row r="78" spans="1:51" x14ac:dyDescent="0.3">
      <c r="A78" s="9" t="str">
        <f>equipo3!A57</f>
        <v>Miguel Flores</v>
      </c>
      <c r="B78" s="9">
        <f>equipo3!B57</f>
        <v>21</v>
      </c>
      <c r="C78" s="9" t="str">
        <f>equipo3!$A$6</f>
        <v>Equipo 3</v>
      </c>
      <c r="D78" s="9">
        <f>equipo3!C57</f>
        <v>8</v>
      </c>
      <c r="E78" s="9">
        <f>equipo3!D57</f>
        <v>5</v>
      </c>
      <c r="F78" s="9">
        <f>equipo3!E57</f>
        <v>4</v>
      </c>
      <c r="G78" s="9">
        <f>equipo3!F57</f>
        <v>0</v>
      </c>
      <c r="H78" s="9">
        <f>equipo3!G57</f>
        <v>0</v>
      </c>
      <c r="I78" s="9">
        <f>equipo3!H57</f>
        <v>0</v>
      </c>
      <c r="J78" s="9">
        <f>equipo3!I57</f>
        <v>5</v>
      </c>
      <c r="K78" s="9">
        <f>equipo3!J57</f>
        <v>3</v>
      </c>
      <c r="L78" s="9">
        <f>equipo3!K57</f>
        <v>4</v>
      </c>
      <c r="M78" s="9">
        <f>equipo3!L57</f>
        <v>2</v>
      </c>
      <c r="N78" s="9">
        <f>equipo3!M57</f>
        <v>2</v>
      </c>
      <c r="O78" s="9">
        <f>equipo3!N57</f>
        <v>1</v>
      </c>
      <c r="P78" s="9">
        <f>equipo3!O57</f>
        <v>2</v>
      </c>
      <c r="Q78" s="9">
        <f>equipo3!P57</f>
        <v>0</v>
      </c>
      <c r="R78" s="9">
        <f>equipo3!Q57</f>
        <v>4</v>
      </c>
      <c r="S78" s="9">
        <f>equipo3!R57</f>
        <v>17</v>
      </c>
      <c r="T78" s="9"/>
      <c r="U78" s="11">
        <f>equipo3!T57</f>
        <v>0.5</v>
      </c>
      <c r="V78" s="11">
        <f>equipo3!U57</f>
        <v>0.5</v>
      </c>
      <c r="X78" t="str">
        <f t="shared" si="20"/>
        <v>Miguel Flores</v>
      </c>
      <c r="Y78">
        <f t="shared" si="21"/>
        <v>0.5</v>
      </c>
      <c r="Z78">
        <f t="shared" si="22"/>
        <v>0.5</v>
      </c>
      <c r="AA78">
        <f t="shared" si="23"/>
        <v>4922</v>
      </c>
      <c r="AB78" t="str">
        <f t="shared" si="24"/>
        <v>Miguel Flores</v>
      </c>
      <c r="AC78">
        <f t="shared" si="25"/>
        <v>0.5</v>
      </c>
      <c r="AD78">
        <f t="shared" si="26"/>
        <v>0.5</v>
      </c>
      <c r="AE78">
        <f t="shared" si="27"/>
        <v>4922</v>
      </c>
      <c r="AF78" t="str">
        <f t="shared" si="28"/>
        <v>Miguel Flores</v>
      </c>
      <c r="AG78">
        <f t="shared" si="29"/>
        <v>0</v>
      </c>
      <c r="AH78">
        <f t="shared" si="30"/>
        <v>0</v>
      </c>
      <c r="AI78">
        <f t="shared" si="31"/>
        <v>-78</v>
      </c>
      <c r="AJ78" t="str">
        <f t="shared" si="32"/>
        <v>Miguel Flores</v>
      </c>
      <c r="AK78">
        <f t="shared" si="33"/>
        <v>5</v>
      </c>
      <c r="AL78">
        <f t="shared" si="34"/>
        <v>5</v>
      </c>
      <c r="AM78">
        <f t="shared" si="35"/>
        <v>49922</v>
      </c>
      <c r="AN78" t="str">
        <f t="shared" si="36"/>
        <v>Miguel Flores</v>
      </c>
      <c r="AO78">
        <f t="shared" si="37"/>
        <v>4</v>
      </c>
      <c r="AP78">
        <f t="shared" si="38"/>
        <v>4</v>
      </c>
      <c r="AQ78">
        <f t="shared" si="39"/>
        <v>39922</v>
      </c>
      <c r="AR78" t="str">
        <f>A78</f>
        <v>Miguel Flores</v>
      </c>
      <c r="AS78">
        <f>M78</f>
        <v>2</v>
      </c>
      <c r="AT78">
        <f>AS78</f>
        <v>2</v>
      </c>
      <c r="AU78">
        <f>AT78*10000-ROW()</f>
        <v>19922</v>
      </c>
      <c r="AV78" t="str">
        <f>A78</f>
        <v>Miguel Flores</v>
      </c>
      <c r="AW78">
        <f>E78</f>
        <v>5</v>
      </c>
      <c r="AX78">
        <f>AW78</f>
        <v>5</v>
      </c>
      <c r="AY78">
        <f>AX78*10000-ROW()</f>
        <v>49922</v>
      </c>
    </row>
    <row r="79" spans="1:51" x14ac:dyDescent="0.3">
      <c r="A79" s="9" t="str">
        <f>equipo3!A58</f>
        <v>Miguel Rivera</v>
      </c>
      <c r="B79" s="9">
        <f>equipo3!B58</f>
        <v>22</v>
      </c>
      <c r="C79" s="9" t="str">
        <f>equipo3!$A$6</f>
        <v>Equipo 3</v>
      </c>
      <c r="D79" s="9">
        <f>equipo3!C58</f>
        <v>8</v>
      </c>
      <c r="E79" s="9">
        <f>equipo3!D58</f>
        <v>2</v>
      </c>
      <c r="F79" s="9">
        <f>equipo3!E58</f>
        <v>4</v>
      </c>
      <c r="G79" s="9">
        <f>equipo3!F58</f>
        <v>0</v>
      </c>
      <c r="H79" s="9">
        <f>equipo3!G58</f>
        <v>0</v>
      </c>
      <c r="I79" s="9">
        <f>equipo3!H58</f>
        <v>0</v>
      </c>
      <c r="J79" s="9">
        <f>equipo3!I58</f>
        <v>3</v>
      </c>
      <c r="K79" s="9">
        <f>equipo3!J58</f>
        <v>0</v>
      </c>
      <c r="L79" s="9">
        <f>equipo3!K58</f>
        <v>0</v>
      </c>
      <c r="M79" s="9">
        <f>equipo3!L58</f>
        <v>1</v>
      </c>
      <c r="N79" s="9">
        <f>equipo3!M58</f>
        <v>2</v>
      </c>
      <c r="O79" s="9">
        <f>equipo3!N58</f>
        <v>1</v>
      </c>
      <c r="P79" s="9">
        <f>equipo3!O58</f>
        <v>2</v>
      </c>
      <c r="Q79" s="9">
        <f>equipo3!P58</f>
        <v>0</v>
      </c>
      <c r="R79" s="9">
        <f>equipo3!Q58</f>
        <v>4</v>
      </c>
      <c r="S79" s="9">
        <f>equipo3!R58</f>
        <v>13</v>
      </c>
      <c r="T79" s="9"/>
      <c r="U79" s="11">
        <f>equipo3!T58</f>
        <v>0.5</v>
      </c>
      <c r="V79" s="11">
        <f>equipo3!U58</f>
        <v>0.5</v>
      </c>
      <c r="X79" t="str">
        <f t="shared" si="20"/>
        <v>Miguel Rivera</v>
      </c>
      <c r="Y79">
        <f t="shared" si="21"/>
        <v>0.5</v>
      </c>
      <c r="Z79">
        <f t="shared" si="22"/>
        <v>0.5</v>
      </c>
      <c r="AA79">
        <f t="shared" si="23"/>
        <v>4921</v>
      </c>
      <c r="AB79" t="str">
        <f t="shared" si="24"/>
        <v>Miguel Rivera</v>
      </c>
      <c r="AC79">
        <f t="shared" si="25"/>
        <v>0.5</v>
      </c>
      <c r="AD79">
        <f t="shared" si="26"/>
        <v>0.5</v>
      </c>
      <c r="AE79">
        <f t="shared" si="27"/>
        <v>4921</v>
      </c>
      <c r="AF79" t="str">
        <f t="shared" si="28"/>
        <v>Miguel Rivera</v>
      </c>
      <c r="AG79">
        <f t="shared" si="29"/>
        <v>0</v>
      </c>
      <c r="AH79">
        <f t="shared" si="30"/>
        <v>0</v>
      </c>
      <c r="AI79">
        <f t="shared" si="31"/>
        <v>-79</v>
      </c>
      <c r="AJ79" t="str">
        <f t="shared" si="32"/>
        <v>Miguel Rivera</v>
      </c>
      <c r="AK79">
        <f t="shared" si="33"/>
        <v>3</v>
      </c>
      <c r="AL79">
        <f t="shared" si="34"/>
        <v>3</v>
      </c>
      <c r="AM79">
        <f t="shared" si="35"/>
        <v>29921</v>
      </c>
      <c r="AN79" t="str">
        <f t="shared" si="36"/>
        <v>Miguel Rivera</v>
      </c>
      <c r="AO79">
        <f t="shared" si="37"/>
        <v>4</v>
      </c>
      <c r="AP79">
        <f t="shared" si="38"/>
        <v>4</v>
      </c>
      <c r="AQ79">
        <f t="shared" si="39"/>
        <v>39921</v>
      </c>
      <c r="AR79" t="str">
        <f>A79</f>
        <v>Miguel Rivera</v>
      </c>
      <c r="AS79">
        <f>M79</f>
        <v>1</v>
      </c>
      <c r="AT79">
        <f>AS79</f>
        <v>1</v>
      </c>
      <c r="AU79">
        <f>AT79*10000-ROW()</f>
        <v>9921</v>
      </c>
      <c r="AV79" t="str">
        <f>A79</f>
        <v>Miguel Rivera</v>
      </c>
      <c r="AW79">
        <f>E79</f>
        <v>2</v>
      </c>
      <c r="AX79">
        <f>AW79</f>
        <v>2</v>
      </c>
      <c r="AY79">
        <f>AX79*10000-ROW()</f>
        <v>19921</v>
      </c>
    </row>
    <row r="80" spans="1:51" x14ac:dyDescent="0.3">
      <c r="A80" s="9" t="str">
        <f>equipo3!A59</f>
        <v>Miguel Gomez</v>
      </c>
      <c r="B80" s="9">
        <f>equipo3!B59</f>
        <v>23</v>
      </c>
      <c r="C80" s="9" t="str">
        <f>equipo3!$A$6</f>
        <v>Equipo 3</v>
      </c>
      <c r="D80" s="9">
        <f>equipo3!C59</f>
        <v>6</v>
      </c>
      <c r="E80" s="9">
        <f>equipo3!D59</f>
        <v>5</v>
      </c>
      <c r="F80" s="9">
        <f>equipo3!E59</f>
        <v>5</v>
      </c>
      <c r="G80" s="9">
        <f>equipo3!F59</f>
        <v>0</v>
      </c>
      <c r="H80" s="9">
        <f>equipo3!G59</f>
        <v>0</v>
      </c>
      <c r="I80" s="9">
        <f>equipo3!H59</f>
        <v>2</v>
      </c>
      <c r="J80" s="9">
        <f>equipo3!I59</f>
        <v>2</v>
      </c>
      <c r="K80" s="9">
        <f>equipo3!J59</f>
        <v>1</v>
      </c>
      <c r="L80" s="9">
        <f>equipo3!K59</f>
        <v>1</v>
      </c>
      <c r="M80" s="9">
        <f>equipo3!L59</f>
        <v>2</v>
      </c>
      <c r="N80" s="9">
        <f>equipo3!M59</f>
        <v>0</v>
      </c>
      <c r="O80" s="9">
        <f>equipo3!N59</f>
        <v>1</v>
      </c>
      <c r="P80" s="9">
        <f>equipo3!O59</f>
        <v>1</v>
      </c>
      <c r="Q80" s="9">
        <f>equipo3!P59</f>
        <v>0</v>
      </c>
      <c r="R80" s="9">
        <f>equipo3!Q59</f>
        <v>11</v>
      </c>
      <c r="S80" s="9">
        <f>equipo3!R59</f>
        <v>9</v>
      </c>
      <c r="T80" s="9"/>
      <c r="U80" s="11">
        <f>equipo3!T59</f>
        <v>0.83333333333333337</v>
      </c>
      <c r="V80" s="11">
        <f>equipo3!U59</f>
        <v>1.8333333333333333</v>
      </c>
      <c r="X80" t="str">
        <f t="shared" si="20"/>
        <v>Miguel Gomez</v>
      </c>
      <c r="Y80">
        <f t="shared" si="21"/>
        <v>0.83333333333333337</v>
      </c>
      <c r="Z80">
        <f t="shared" si="22"/>
        <v>0.83333333333333337</v>
      </c>
      <c r="AA80">
        <f t="shared" si="23"/>
        <v>8253.3333333333339</v>
      </c>
      <c r="AB80" t="str">
        <f t="shared" si="24"/>
        <v>Miguel Gomez</v>
      </c>
      <c r="AC80">
        <f t="shared" si="25"/>
        <v>1.8333333333333333</v>
      </c>
      <c r="AD80">
        <f t="shared" si="26"/>
        <v>1.8333333333333333</v>
      </c>
      <c r="AE80">
        <f t="shared" si="27"/>
        <v>18253.333333333332</v>
      </c>
      <c r="AF80" t="str">
        <f t="shared" si="28"/>
        <v>Miguel Gomez</v>
      </c>
      <c r="AG80">
        <f t="shared" si="29"/>
        <v>2</v>
      </c>
      <c r="AH80">
        <f t="shared" si="30"/>
        <v>2</v>
      </c>
      <c r="AI80">
        <f t="shared" si="31"/>
        <v>19920</v>
      </c>
      <c r="AJ80" t="str">
        <f t="shared" si="32"/>
        <v>Miguel Gomez</v>
      </c>
      <c r="AK80">
        <f t="shared" si="33"/>
        <v>2</v>
      </c>
      <c r="AL80">
        <f t="shared" si="34"/>
        <v>2</v>
      </c>
      <c r="AM80">
        <f t="shared" si="35"/>
        <v>19920</v>
      </c>
      <c r="AN80" t="str">
        <f t="shared" si="36"/>
        <v>Miguel Gomez</v>
      </c>
      <c r="AO80">
        <f t="shared" si="37"/>
        <v>5</v>
      </c>
      <c r="AP80">
        <f t="shared" si="38"/>
        <v>5</v>
      </c>
      <c r="AQ80">
        <f t="shared" si="39"/>
        <v>49920</v>
      </c>
      <c r="AR80" t="str">
        <f>A80</f>
        <v>Miguel Gomez</v>
      </c>
      <c r="AS80">
        <f>M80</f>
        <v>2</v>
      </c>
      <c r="AT80">
        <f>AS80</f>
        <v>2</v>
      </c>
      <c r="AU80">
        <f>AT80*10000-ROW()</f>
        <v>19920</v>
      </c>
      <c r="AV80" t="str">
        <f>A80</f>
        <v>Miguel Gomez</v>
      </c>
      <c r="AW80">
        <f>E80</f>
        <v>5</v>
      </c>
      <c r="AX80">
        <f>AW80</f>
        <v>5</v>
      </c>
      <c r="AY80">
        <f>AX80*10000-ROW()</f>
        <v>49920</v>
      </c>
    </row>
    <row r="81" spans="1:51" x14ac:dyDescent="0.3">
      <c r="A81" s="9" t="str">
        <f>equipo3!A60</f>
        <v>Miguel Diaz</v>
      </c>
      <c r="B81" s="9">
        <f>equipo3!B60</f>
        <v>24</v>
      </c>
      <c r="C81" s="9" t="str">
        <f>equipo3!$A$6</f>
        <v>Equipo 3</v>
      </c>
      <c r="D81" s="9">
        <f>equipo3!C60</f>
        <v>10</v>
      </c>
      <c r="E81" s="9">
        <f>equipo3!D60</f>
        <v>4</v>
      </c>
      <c r="F81" s="9">
        <f>equipo3!E60</f>
        <v>2</v>
      </c>
      <c r="G81" s="9">
        <f>equipo3!F60</f>
        <v>0</v>
      </c>
      <c r="H81" s="9">
        <f>equipo3!G60</f>
        <v>0</v>
      </c>
      <c r="I81" s="9">
        <f>equipo3!H60</f>
        <v>0</v>
      </c>
      <c r="J81" s="9">
        <f>equipo3!I60</f>
        <v>0</v>
      </c>
      <c r="K81" s="9">
        <f>equipo3!J60</f>
        <v>2</v>
      </c>
      <c r="L81" s="9">
        <f>equipo3!K60</f>
        <v>1</v>
      </c>
      <c r="M81" s="9">
        <f>equipo3!L60</f>
        <v>0</v>
      </c>
      <c r="N81" s="9">
        <f>equipo3!M60</f>
        <v>1</v>
      </c>
      <c r="O81" s="9">
        <f>equipo3!N60</f>
        <v>2</v>
      </c>
      <c r="P81" s="9">
        <f>equipo3!O60</f>
        <v>1</v>
      </c>
      <c r="Q81" s="9">
        <f>equipo3!P60</f>
        <v>0</v>
      </c>
      <c r="R81" s="9">
        <f>equipo3!Q60</f>
        <v>2</v>
      </c>
      <c r="S81" s="9">
        <f>equipo3!R60</f>
        <v>15</v>
      </c>
      <c r="T81" s="9"/>
      <c r="U81" s="11">
        <f>equipo3!T60</f>
        <v>0.2</v>
      </c>
      <c r="V81" s="11">
        <f>equipo3!U60</f>
        <v>0.2</v>
      </c>
      <c r="X81" t="str">
        <f t="shared" si="20"/>
        <v>Miguel Diaz</v>
      </c>
      <c r="Y81">
        <f t="shared" si="21"/>
        <v>0.2</v>
      </c>
      <c r="Z81">
        <f t="shared" si="22"/>
        <v>0.2</v>
      </c>
      <c r="AA81">
        <f t="shared" si="23"/>
        <v>1919</v>
      </c>
      <c r="AB81" t="str">
        <f t="shared" si="24"/>
        <v>Miguel Diaz</v>
      </c>
      <c r="AC81">
        <f t="shared" si="25"/>
        <v>0.2</v>
      </c>
      <c r="AD81">
        <f t="shared" si="26"/>
        <v>0.2</v>
      </c>
      <c r="AE81">
        <f t="shared" si="27"/>
        <v>1919</v>
      </c>
      <c r="AF81" t="str">
        <f t="shared" si="28"/>
        <v>Miguel Diaz</v>
      </c>
      <c r="AG81">
        <f t="shared" si="29"/>
        <v>0</v>
      </c>
      <c r="AH81">
        <f t="shared" si="30"/>
        <v>0</v>
      </c>
      <c r="AI81">
        <f t="shared" si="31"/>
        <v>-81</v>
      </c>
      <c r="AJ81" t="str">
        <f t="shared" si="32"/>
        <v>Miguel Diaz</v>
      </c>
      <c r="AK81">
        <f t="shared" si="33"/>
        <v>0</v>
      </c>
      <c r="AL81">
        <f t="shared" si="34"/>
        <v>0</v>
      </c>
      <c r="AM81">
        <f t="shared" si="35"/>
        <v>-81</v>
      </c>
      <c r="AN81" t="str">
        <f t="shared" si="36"/>
        <v>Miguel Diaz</v>
      </c>
      <c r="AO81">
        <f t="shared" si="37"/>
        <v>2</v>
      </c>
      <c r="AP81">
        <f t="shared" si="38"/>
        <v>2</v>
      </c>
      <c r="AQ81">
        <f t="shared" si="39"/>
        <v>19919</v>
      </c>
      <c r="AR81" t="str">
        <f>A81</f>
        <v>Miguel Diaz</v>
      </c>
      <c r="AS81">
        <f>M81</f>
        <v>0</v>
      </c>
      <c r="AT81">
        <f>AS81</f>
        <v>0</v>
      </c>
      <c r="AU81">
        <f>AT81*10000-ROW()</f>
        <v>-81</v>
      </c>
      <c r="AV81" t="str">
        <f>A81</f>
        <v>Miguel Diaz</v>
      </c>
      <c r="AW81">
        <f>E81</f>
        <v>4</v>
      </c>
      <c r="AX81">
        <f>AW81</f>
        <v>4</v>
      </c>
      <c r="AY81">
        <f>AX81*10000-ROW()</f>
        <v>39919</v>
      </c>
    </row>
    <row r="82" spans="1:51" x14ac:dyDescent="0.3">
      <c r="A82" s="9" t="str">
        <f>equipo3!A61</f>
        <v>Miguel Reyes</v>
      </c>
      <c r="B82" s="9">
        <f>equipo3!B61</f>
        <v>25</v>
      </c>
      <c r="C82" s="9" t="str">
        <f>equipo3!$A$6</f>
        <v>Equipo 3</v>
      </c>
      <c r="D82" s="9">
        <f>equipo3!C61</f>
        <v>6</v>
      </c>
      <c r="E82" s="9">
        <f>equipo3!D61</f>
        <v>4</v>
      </c>
      <c r="F82" s="9">
        <f>equipo3!E61</f>
        <v>3</v>
      </c>
      <c r="G82" s="9">
        <f>equipo3!F61</f>
        <v>0</v>
      </c>
      <c r="H82" s="9">
        <f>equipo3!G61</f>
        <v>0</v>
      </c>
      <c r="I82" s="9">
        <f>equipo3!H61</f>
        <v>0</v>
      </c>
      <c r="J82" s="9">
        <f>equipo3!I61</f>
        <v>2</v>
      </c>
      <c r="K82" s="9">
        <f>equipo3!J61</f>
        <v>3</v>
      </c>
      <c r="L82" s="9">
        <f>equipo3!K61</f>
        <v>1</v>
      </c>
      <c r="M82" s="9">
        <f>equipo3!L61</f>
        <v>1</v>
      </c>
      <c r="N82" s="9">
        <f>equipo3!M61</f>
        <v>1</v>
      </c>
      <c r="O82" s="9">
        <f>equipo3!N61</f>
        <v>1</v>
      </c>
      <c r="P82" s="9">
        <f>equipo3!O61</f>
        <v>0</v>
      </c>
      <c r="Q82" s="9">
        <f>equipo3!P61</f>
        <v>0</v>
      </c>
      <c r="R82" s="9">
        <f>equipo3!Q61</f>
        <v>3</v>
      </c>
      <c r="S82" s="9">
        <f>equipo3!R61</f>
        <v>9</v>
      </c>
      <c r="T82" s="9"/>
      <c r="U82" s="11">
        <f>equipo3!T61</f>
        <v>0.5</v>
      </c>
      <c r="V82" s="11">
        <f>equipo3!U61</f>
        <v>0.5</v>
      </c>
      <c r="X82" t="str">
        <f t="shared" si="20"/>
        <v>Miguel Reyes</v>
      </c>
      <c r="Y82">
        <f t="shared" si="21"/>
        <v>0.5</v>
      </c>
      <c r="Z82">
        <f t="shared" si="22"/>
        <v>0.5</v>
      </c>
      <c r="AA82">
        <f t="shared" si="23"/>
        <v>4918</v>
      </c>
      <c r="AB82" t="str">
        <f t="shared" si="24"/>
        <v>Miguel Reyes</v>
      </c>
      <c r="AC82">
        <f t="shared" si="25"/>
        <v>0.5</v>
      </c>
      <c r="AD82">
        <f t="shared" si="26"/>
        <v>0.5</v>
      </c>
      <c r="AE82">
        <f t="shared" si="27"/>
        <v>4918</v>
      </c>
      <c r="AF82" t="str">
        <f t="shared" si="28"/>
        <v>Miguel Reyes</v>
      </c>
      <c r="AG82">
        <f t="shared" si="29"/>
        <v>0</v>
      </c>
      <c r="AH82">
        <f t="shared" si="30"/>
        <v>0</v>
      </c>
      <c r="AI82">
        <f t="shared" si="31"/>
        <v>-82</v>
      </c>
      <c r="AJ82" t="str">
        <f t="shared" si="32"/>
        <v>Miguel Reyes</v>
      </c>
      <c r="AK82">
        <f t="shared" si="33"/>
        <v>2</v>
      </c>
      <c r="AL82">
        <f t="shared" si="34"/>
        <v>2</v>
      </c>
      <c r="AM82">
        <f t="shared" si="35"/>
        <v>19918</v>
      </c>
      <c r="AN82" t="str">
        <f t="shared" si="36"/>
        <v>Miguel Reyes</v>
      </c>
      <c r="AO82">
        <f t="shared" si="37"/>
        <v>3</v>
      </c>
      <c r="AP82">
        <f t="shared" si="38"/>
        <v>3</v>
      </c>
      <c r="AQ82">
        <f t="shared" si="39"/>
        <v>29918</v>
      </c>
      <c r="AR82" t="str">
        <f>A82</f>
        <v>Miguel Reyes</v>
      </c>
      <c r="AS82">
        <f>M82</f>
        <v>1</v>
      </c>
      <c r="AT82">
        <f>AS82</f>
        <v>1</v>
      </c>
      <c r="AU82">
        <f>AT82*10000-ROW()</f>
        <v>9918</v>
      </c>
      <c r="AV82" t="str">
        <f>A82</f>
        <v>Miguel Reyes</v>
      </c>
      <c r="AW82">
        <f>E82</f>
        <v>4</v>
      </c>
      <c r="AX82">
        <f>AW82</f>
        <v>4</v>
      </c>
      <c r="AY82">
        <f>AX82*10000-ROW()</f>
        <v>39918</v>
      </c>
    </row>
    <row r="83" spans="1:51" x14ac:dyDescent="0.3">
      <c r="A83" s="9" t="str">
        <f>equipo4!A37</f>
        <v>Miguel Morales</v>
      </c>
      <c r="B83" s="9">
        <f>equipo4!B37</f>
        <v>1</v>
      </c>
      <c r="C83" s="9" t="str">
        <f>equipo4!$A$6</f>
        <v>Equipo 4</v>
      </c>
      <c r="D83" s="9">
        <f>equipo4!C37</f>
        <v>6</v>
      </c>
      <c r="E83" s="9">
        <f>equipo4!D37</f>
        <v>5</v>
      </c>
      <c r="F83" s="9">
        <f>equipo4!E37</f>
        <v>6</v>
      </c>
      <c r="G83" s="9">
        <f>equipo4!F37</f>
        <v>0</v>
      </c>
      <c r="H83" s="9">
        <f>equipo4!G37</f>
        <v>0</v>
      </c>
      <c r="I83" s="9">
        <f>equipo4!H37</f>
        <v>0</v>
      </c>
      <c r="J83" s="9">
        <f>equipo4!I37</f>
        <v>3</v>
      </c>
      <c r="K83" s="9">
        <f>equipo4!J37</f>
        <v>3</v>
      </c>
      <c r="L83" s="9">
        <f>equipo4!K37</f>
        <v>1</v>
      </c>
      <c r="M83" s="9">
        <f>equipo4!L37</f>
        <v>1</v>
      </c>
      <c r="N83" s="9">
        <f>equipo4!M37</f>
        <v>1</v>
      </c>
      <c r="O83" s="9">
        <f>equipo4!N37</f>
        <v>1</v>
      </c>
      <c r="P83" s="9">
        <f>equipo4!O37</f>
        <v>1</v>
      </c>
      <c r="Q83" s="9">
        <f>equipo4!P37</f>
        <v>0</v>
      </c>
      <c r="R83" s="9">
        <f>equipo4!Q37</f>
        <v>6</v>
      </c>
      <c r="S83" s="9">
        <f>equipo4!R37</f>
        <v>10</v>
      </c>
      <c r="T83" s="9"/>
      <c r="U83" s="11">
        <f>equipo4!T37</f>
        <v>1</v>
      </c>
      <c r="V83" s="11">
        <f>equipo4!U37</f>
        <v>1</v>
      </c>
      <c r="X83" t="str">
        <f t="shared" si="20"/>
        <v>Miguel Morales</v>
      </c>
      <c r="Y83">
        <f t="shared" si="21"/>
        <v>1</v>
      </c>
      <c r="Z83">
        <f t="shared" si="22"/>
        <v>1</v>
      </c>
      <c r="AA83">
        <f t="shared" si="23"/>
        <v>9917</v>
      </c>
      <c r="AB83" t="str">
        <f t="shared" si="24"/>
        <v>Miguel Morales</v>
      </c>
      <c r="AC83">
        <f t="shared" si="25"/>
        <v>1</v>
      </c>
      <c r="AD83">
        <f t="shared" si="26"/>
        <v>1</v>
      </c>
      <c r="AE83">
        <f t="shared" si="27"/>
        <v>9917</v>
      </c>
      <c r="AF83" t="str">
        <f t="shared" si="28"/>
        <v>Miguel Morales</v>
      </c>
      <c r="AG83">
        <f t="shared" si="29"/>
        <v>0</v>
      </c>
      <c r="AH83">
        <f t="shared" si="30"/>
        <v>0</v>
      </c>
      <c r="AI83">
        <f t="shared" si="31"/>
        <v>-83</v>
      </c>
      <c r="AJ83" t="str">
        <f t="shared" si="32"/>
        <v>Miguel Morales</v>
      </c>
      <c r="AK83">
        <f t="shared" si="33"/>
        <v>3</v>
      </c>
      <c r="AL83">
        <f t="shared" si="34"/>
        <v>3</v>
      </c>
      <c r="AM83">
        <f t="shared" si="35"/>
        <v>29917</v>
      </c>
      <c r="AN83" t="str">
        <f t="shared" si="36"/>
        <v>Miguel Morales</v>
      </c>
      <c r="AO83">
        <f t="shared" si="37"/>
        <v>6</v>
      </c>
      <c r="AP83">
        <f t="shared" si="38"/>
        <v>6</v>
      </c>
      <c r="AQ83">
        <f t="shared" si="39"/>
        <v>59917</v>
      </c>
      <c r="AR83" t="str">
        <f>A83</f>
        <v>Miguel Morales</v>
      </c>
      <c r="AS83">
        <f>M83</f>
        <v>1</v>
      </c>
      <c r="AT83">
        <f>AS83</f>
        <v>1</v>
      </c>
      <c r="AU83">
        <f>AT83*10000-ROW()</f>
        <v>9917</v>
      </c>
      <c r="AV83" t="str">
        <f>A83</f>
        <v>Miguel Morales</v>
      </c>
      <c r="AW83">
        <f>E83</f>
        <v>5</v>
      </c>
      <c r="AX83">
        <f>AW83</f>
        <v>5</v>
      </c>
      <c r="AY83">
        <f>AX83*10000-ROW()</f>
        <v>49917</v>
      </c>
    </row>
    <row r="84" spans="1:51" x14ac:dyDescent="0.3">
      <c r="A84" s="9" t="str">
        <f>equipo4!A38</f>
        <v>Miguel Cruz</v>
      </c>
      <c r="B84" s="9">
        <f>equipo4!B38</f>
        <v>2</v>
      </c>
      <c r="C84" s="9" t="str">
        <f>equipo4!$A$6</f>
        <v>Equipo 4</v>
      </c>
      <c r="D84" s="9">
        <f>equipo4!C38</f>
        <v>7</v>
      </c>
      <c r="E84" s="9">
        <f>equipo4!D38</f>
        <v>3</v>
      </c>
      <c r="F84" s="9">
        <f>equipo4!E38</f>
        <v>5</v>
      </c>
      <c r="G84" s="9">
        <f>equipo4!F38</f>
        <v>0</v>
      </c>
      <c r="H84" s="9">
        <f>equipo4!G38</f>
        <v>0</v>
      </c>
      <c r="I84" s="9">
        <f>equipo4!H38</f>
        <v>0</v>
      </c>
      <c r="J84" s="9">
        <f>equipo4!I38</f>
        <v>3</v>
      </c>
      <c r="K84" s="9">
        <f>equipo4!J38</f>
        <v>3</v>
      </c>
      <c r="L84" s="9">
        <f>equipo4!K38</f>
        <v>0</v>
      </c>
      <c r="M84" s="9">
        <f>equipo4!L38</f>
        <v>2</v>
      </c>
      <c r="N84" s="9">
        <f>equipo4!M38</f>
        <v>0</v>
      </c>
      <c r="O84" s="9">
        <f>equipo4!N38</f>
        <v>2</v>
      </c>
      <c r="P84" s="9">
        <f>equipo4!O38</f>
        <v>0</v>
      </c>
      <c r="Q84" s="9">
        <f>equipo4!P38</f>
        <v>0</v>
      </c>
      <c r="R84" s="9">
        <f>equipo4!Q38</f>
        <v>5</v>
      </c>
      <c r="S84" s="9">
        <f>equipo4!R38</f>
        <v>9</v>
      </c>
      <c r="T84" s="9"/>
      <c r="U84" s="11">
        <f>equipo4!T38</f>
        <v>0.7142857142857143</v>
      </c>
      <c r="V84" s="11">
        <f>equipo4!U38</f>
        <v>0.7142857142857143</v>
      </c>
      <c r="X84" t="str">
        <f t="shared" si="20"/>
        <v>Miguel Cruz</v>
      </c>
      <c r="Y84">
        <f t="shared" si="21"/>
        <v>0.7142857142857143</v>
      </c>
      <c r="Z84">
        <f t="shared" si="22"/>
        <v>0.7142857142857143</v>
      </c>
      <c r="AA84">
        <f t="shared" si="23"/>
        <v>7058.8571428571431</v>
      </c>
      <c r="AB84" t="str">
        <f t="shared" si="24"/>
        <v>Miguel Cruz</v>
      </c>
      <c r="AC84">
        <f t="shared" si="25"/>
        <v>0.7142857142857143</v>
      </c>
      <c r="AD84">
        <f t="shared" si="26"/>
        <v>0.7142857142857143</v>
      </c>
      <c r="AE84">
        <f t="shared" si="27"/>
        <v>7058.8571428571431</v>
      </c>
      <c r="AF84" t="str">
        <f t="shared" si="28"/>
        <v>Miguel Cruz</v>
      </c>
      <c r="AG84">
        <f t="shared" si="29"/>
        <v>0</v>
      </c>
      <c r="AH84">
        <f t="shared" si="30"/>
        <v>0</v>
      </c>
      <c r="AI84">
        <f t="shared" si="31"/>
        <v>-84</v>
      </c>
      <c r="AJ84" t="str">
        <f t="shared" si="32"/>
        <v>Miguel Cruz</v>
      </c>
      <c r="AK84">
        <f t="shared" si="33"/>
        <v>3</v>
      </c>
      <c r="AL84">
        <f t="shared" si="34"/>
        <v>3</v>
      </c>
      <c r="AM84">
        <f t="shared" si="35"/>
        <v>29916</v>
      </c>
      <c r="AN84" t="str">
        <f t="shared" si="36"/>
        <v>Miguel Cruz</v>
      </c>
      <c r="AO84">
        <f t="shared" si="37"/>
        <v>5</v>
      </c>
      <c r="AP84">
        <f t="shared" si="38"/>
        <v>5</v>
      </c>
      <c r="AQ84">
        <f t="shared" si="39"/>
        <v>49916</v>
      </c>
      <c r="AR84" t="str">
        <f>A84</f>
        <v>Miguel Cruz</v>
      </c>
      <c r="AS84">
        <f>M84</f>
        <v>2</v>
      </c>
      <c r="AT84">
        <f>AS84</f>
        <v>2</v>
      </c>
      <c r="AU84">
        <f>AT84*10000-ROW()</f>
        <v>19916</v>
      </c>
      <c r="AV84" t="str">
        <f>A84</f>
        <v>Miguel Cruz</v>
      </c>
      <c r="AW84">
        <f>E84</f>
        <v>3</v>
      </c>
      <c r="AX84">
        <f>AW84</f>
        <v>3</v>
      </c>
      <c r="AY84">
        <f>AX84*10000-ROW()</f>
        <v>29916</v>
      </c>
    </row>
    <row r="85" spans="1:51" x14ac:dyDescent="0.3">
      <c r="A85" s="9" t="str">
        <f>equipo4!A39</f>
        <v>Miguel Ortiz</v>
      </c>
      <c r="B85" s="9">
        <f>equipo4!B39</f>
        <v>3</v>
      </c>
      <c r="C85" s="9" t="str">
        <f>equipo4!$A$6</f>
        <v>Equipo 4</v>
      </c>
      <c r="D85" s="9">
        <f>equipo4!C39</f>
        <v>9</v>
      </c>
      <c r="E85" s="9">
        <f>equipo4!D39</f>
        <v>7</v>
      </c>
      <c r="F85" s="9">
        <f>equipo4!E39</f>
        <v>8</v>
      </c>
      <c r="G85" s="9">
        <f>equipo4!F39</f>
        <v>0</v>
      </c>
      <c r="H85" s="9">
        <f>equipo4!G39</f>
        <v>0</v>
      </c>
      <c r="I85" s="9">
        <f>equipo4!H39</f>
        <v>0</v>
      </c>
      <c r="J85" s="9">
        <f>equipo4!I39</f>
        <v>4</v>
      </c>
      <c r="K85" s="9">
        <f>equipo4!J39</f>
        <v>0</v>
      </c>
      <c r="L85" s="9">
        <f>equipo4!K39</f>
        <v>1</v>
      </c>
      <c r="M85" s="9">
        <f>equipo4!L39</f>
        <v>2</v>
      </c>
      <c r="N85" s="9">
        <f>equipo4!M39</f>
        <v>1</v>
      </c>
      <c r="O85" s="9">
        <f>equipo4!N39</f>
        <v>1</v>
      </c>
      <c r="P85" s="9">
        <f>equipo4!O39</f>
        <v>2</v>
      </c>
      <c r="Q85" s="9">
        <f>equipo4!P39</f>
        <v>0</v>
      </c>
      <c r="R85" s="9">
        <f>equipo4!Q39</f>
        <v>8</v>
      </c>
      <c r="S85" s="9">
        <f>equipo4!R39</f>
        <v>14</v>
      </c>
      <c r="T85" s="9"/>
      <c r="U85" s="11">
        <f>equipo4!T39</f>
        <v>0.88888888888888884</v>
      </c>
      <c r="V85" s="11">
        <f>equipo4!U39</f>
        <v>0.88888888888888884</v>
      </c>
      <c r="X85" t="str">
        <f t="shared" si="20"/>
        <v>Miguel Ortiz</v>
      </c>
      <c r="Y85">
        <f t="shared" si="21"/>
        <v>0.88888888888888884</v>
      </c>
      <c r="Z85">
        <f t="shared" si="22"/>
        <v>0.88888888888888884</v>
      </c>
      <c r="AA85">
        <f t="shared" si="23"/>
        <v>8803.8888888888887</v>
      </c>
      <c r="AB85" t="str">
        <f t="shared" si="24"/>
        <v>Miguel Ortiz</v>
      </c>
      <c r="AC85">
        <f t="shared" si="25"/>
        <v>0.88888888888888884</v>
      </c>
      <c r="AD85">
        <f t="shared" si="26"/>
        <v>0.88888888888888884</v>
      </c>
      <c r="AE85">
        <f t="shared" si="27"/>
        <v>8803.8888888888887</v>
      </c>
      <c r="AF85" t="str">
        <f t="shared" si="28"/>
        <v>Miguel Ortiz</v>
      </c>
      <c r="AG85">
        <f t="shared" si="29"/>
        <v>0</v>
      </c>
      <c r="AH85">
        <f t="shared" si="30"/>
        <v>0</v>
      </c>
      <c r="AI85">
        <f t="shared" si="31"/>
        <v>-85</v>
      </c>
      <c r="AJ85" t="str">
        <f t="shared" si="32"/>
        <v>Miguel Ortiz</v>
      </c>
      <c r="AK85">
        <f t="shared" si="33"/>
        <v>4</v>
      </c>
      <c r="AL85">
        <f t="shared" si="34"/>
        <v>4</v>
      </c>
      <c r="AM85">
        <f t="shared" si="35"/>
        <v>39915</v>
      </c>
      <c r="AN85" t="str">
        <f t="shared" si="36"/>
        <v>Miguel Ortiz</v>
      </c>
      <c r="AO85">
        <f t="shared" si="37"/>
        <v>8</v>
      </c>
      <c r="AP85">
        <f t="shared" si="38"/>
        <v>8</v>
      </c>
      <c r="AQ85">
        <f t="shared" si="39"/>
        <v>79915</v>
      </c>
      <c r="AR85" t="str">
        <f>A85</f>
        <v>Miguel Ortiz</v>
      </c>
      <c r="AS85">
        <f>M85</f>
        <v>2</v>
      </c>
      <c r="AT85">
        <f>AS85</f>
        <v>2</v>
      </c>
      <c r="AU85">
        <f>AT85*10000-ROW()</f>
        <v>19915</v>
      </c>
      <c r="AV85" t="str">
        <f>A85</f>
        <v>Miguel Ortiz</v>
      </c>
      <c r="AW85">
        <f>E85</f>
        <v>7</v>
      </c>
      <c r="AX85">
        <f>AW85</f>
        <v>7</v>
      </c>
      <c r="AY85">
        <f>AX85*10000-ROW()</f>
        <v>69915</v>
      </c>
    </row>
    <row r="86" spans="1:51" x14ac:dyDescent="0.3">
      <c r="A86" s="9" t="str">
        <f>equipo4!A40</f>
        <v>Miguel Gutierrez</v>
      </c>
      <c r="B86" s="9">
        <f>equipo4!B40</f>
        <v>4</v>
      </c>
      <c r="C86" s="9" t="str">
        <f>equipo4!$A$6</f>
        <v>Equipo 4</v>
      </c>
      <c r="D86" s="9">
        <f>equipo4!C40</f>
        <v>7</v>
      </c>
      <c r="E86" s="9">
        <f>equipo4!D40</f>
        <v>5</v>
      </c>
      <c r="F86" s="9">
        <f>equipo4!E40</f>
        <v>0</v>
      </c>
      <c r="G86" s="9">
        <f>equipo4!F40</f>
        <v>0</v>
      </c>
      <c r="H86" s="9">
        <f>equipo4!G40</f>
        <v>0</v>
      </c>
      <c r="I86" s="9">
        <f>equipo4!H40</f>
        <v>0</v>
      </c>
      <c r="J86" s="9">
        <f>equipo4!I40</f>
        <v>1</v>
      </c>
      <c r="K86" s="9">
        <f>equipo4!J40</f>
        <v>2</v>
      </c>
      <c r="L86" s="9">
        <f>equipo4!K40</f>
        <v>2</v>
      </c>
      <c r="M86" s="9">
        <f>equipo4!L40</f>
        <v>0</v>
      </c>
      <c r="N86" s="9">
        <f>equipo4!M40</f>
        <v>1</v>
      </c>
      <c r="O86" s="9">
        <f>equipo4!N40</f>
        <v>2</v>
      </c>
      <c r="P86" s="9">
        <f>equipo4!O40</f>
        <v>2</v>
      </c>
      <c r="Q86" s="9">
        <f>equipo4!P40</f>
        <v>0</v>
      </c>
      <c r="R86" s="9">
        <f>equipo4!Q40</f>
        <v>0</v>
      </c>
      <c r="S86" s="9">
        <f>equipo4!R40</f>
        <v>14</v>
      </c>
      <c r="T86" s="9"/>
      <c r="U86" s="11">
        <f>equipo4!T40</f>
        <v>0</v>
      </c>
      <c r="V86" s="11">
        <f>equipo4!U40</f>
        <v>0</v>
      </c>
      <c r="X86" t="str">
        <f t="shared" si="20"/>
        <v>Miguel Gutierrez</v>
      </c>
      <c r="Y86">
        <f t="shared" si="21"/>
        <v>0</v>
      </c>
      <c r="Z86">
        <f t="shared" si="22"/>
        <v>0</v>
      </c>
      <c r="AA86">
        <f t="shared" si="23"/>
        <v>-86</v>
      </c>
      <c r="AB86" t="str">
        <f t="shared" si="24"/>
        <v>Miguel Gutierrez</v>
      </c>
      <c r="AC86">
        <f t="shared" si="25"/>
        <v>0</v>
      </c>
      <c r="AD86">
        <f t="shared" si="26"/>
        <v>0</v>
      </c>
      <c r="AE86">
        <f t="shared" si="27"/>
        <v>-86</v>
      </c>
      <c r="AF86" t="str">
        <f t="shared" si="28"/>
        <v>Miguel Gutierrez</v>
      </c>
      <c r="AG86">
        <f t="shared" si="29"/>
        <v>0</v>
      </c>
      <c r="AH86">
        <f t="shared" si="30"/>
        <v>0</v>
      </c>
      <c r="AI86">
        <f t="shared" si="31"/>
        <v>-86</v>
      </c>
      <c r="AJ86" t="str">
        <f t="shared" si="32"/>
        <v>Miguel Gutierrez</v>
      </c>
      <c r="AK86">
        <f t="shared" si="33"/>
        <v>1</v>
      </c>
      <c r="AL86">
        <f t="shared" si="34"/>
        <v>1</v>
      </c>
      <c r="AM86">
        <f t="shared" si="35"/>
        <v>9914</v>
      </c>
      <c r="AN86" t="str">
        <f t="shared" si="36"/>
        <v>Miguel Gutierrez</v>
      </c>
      <c r="AO86">
        <f t="shared" si="37"/>
        <v>0</v>
      </c>
      <c r="AP86">
        <f t="shared" si="38"/>
        <v>0</v>
      </c>
      <c r="AQ86">
        <f t="shared" si="39"/>
        <v>-86</v>
      </c>
      <c r="AR86" t="str">
        <f>A86</f>
        <v>Miguel Gutierrez</v>
      </c>
      <c r="AS86">
        <f>M86</f>
        <v>0</v>
      </c>
      <c r="AT86">
        <f>AS86</f>
        <v>0</v>
      </c>
      <c r="AU86">
        <f>AT86*10000-ROW()</f>
        <v>-86</v>
      </c>
      <c r="AV86" t="str">
        <f>A86</f>
        <v>Miguel Gutierrez</v>
      </c>
      <c r="AW86">
        <f>E86</f>
        <v>5</v>
      </c>
      <c r="AX86">
        <f>AW86</f>
        <v>5</v>
      </c>
      <c r="AY86">
        <f>AX86*10000-ROW()</f>
        <v>49914</v>
      </c>
    </row>
    <row r="87" spans="1:51" x14ac:dyDescent="0.3">
      <c r="A87" s="9" t="str">
        <f>equipo4!A41</f>
        <v>Miguel Castillo</v>
      </c>
      <c r="B87" s="9">
        <f>equipo4!B41</f>
        <v>5</v>
      </c>
      <c r="C87" s="9" t="str">
        <f>equipo4!$A$6</f>
        <v>Equipo 4</v>
      </c>
      <c r="D87" s="9">
        <f>equipo4!C41</f>
        <v>4</v>
      </c>
      <c r="E87" s="9">
        <f>equipo4!D41</f>
        <v>3</v>
      </c>
      <c r="F87" s="9">
        <f>equipo4!E41</f>
        <v>0</v>
      </c>
      <c r="G87" s="9">
        <f>equipo4!F41</f>
        <v>0</v>
      </c>
      <c r="H87" s="9">
        <f>equipo4!G41</f>
        <v>0</v>
      </c>
      <c r="I87" s="9">
        <f>equipo4!H41</f>
        <v>0</v>
      </c>
      <c r="J87" s="9">
        <f>equipo4!I41</f>
        <v>1</v>
      </c>
      <c r="K87" s="9">
        <f>equipo4!J41</f>
        <v>3</v>
      </c>
      <c r="L87" s="9">
        <f>equipo4!K41</f>
        <v>2</v>
      </c>
      <c r="M87" s="9">
        <f>equipo4!L41</f>
        <v>2</v>
      </c>
      <c r="N87" s="9">
        <f>equipo4!M41</f>
        <v>1</v>
      </c>
      <c r="O87" s="9">
        <f>equipo4!N41</f>
        <v>1</v>
      </c>
      <c r="P87" s="9">
        <f>equipo4!O41</f>
        <v>1</v>
      </c>
      <c r="Q87" s="9">
        <f>equipo4!P41</f>
        <v>0</v>
      </c>
      <c r="R87" s="9">
        <f>equipo4!Q41</f>
        <v>0</v>
      </c>
      <c r="S87" s="9">
        <f>equipo4!R41</f>
        <v>9</v>
      </c>
      <c r="T87" s="9"/>
      <c r="U87" s="11">
        <f>equipo4!T41</f>
        <v>0</v>
      </c>
      <c r="V87" s="11">
        <f>equipo4!U41</f>
        <v>0</v>
      </c>
      <c r="X87" t="str">
        <f t="shared" si="20"/>
        <v>Miguel Castillo</v>
      </c>
      <c r="Y87">
        <f t="shared" si="21"/>
        <v>0</v>
      </c>
      <c r="Z87">
        <f t="shared" si="22"/>
        <v>0</v>
      </c>
      <c r="AA87">
        <f t="shared" si="23"/>
        <v>-87</v>
      </c>
      <c r="AB87" t="str">
        <f t="shared" si="24"/>
        <v>Miguel Castillo</v>
      </c>
      <c r="AC87">
        <f t="shared" si="25"/>
        <v>0</v>
      </c>
      <c r="AD87">
        <f t="shared" si="26"/>
        <v>0</v>
      </c>
      <c r="AE87">
        <f t="shared" si="27"/>
        <v>-87</v>
      </c>
      <c r="AF87" t="str">
        <f t="shared" si="28"/>
        <v>Miguel Castillo</v>
      </c>
      <c r="AG87">
        <f t="shared" si="29"/>
        <v>0</v>
      </c>
      <c r="AH87">
        <f t="shared" si="30"/>
        <v>0</v>
      </c>
      <c r="AI87">
        <f t="shared" si="31"/>
        <v>-87</v>
      </c>
      <c r="AJ87" t="str">
        <f t="shared" si="32"/>
        <v>Miguel Castillo</v>
      </c>
      <c r="AK87">
        <f t="shared" si="33"/>
        <v>1</v>
      </c>
      <c r="AL87">
        <f t="shared" si="34"/>
        <v>1</v>
      </c>
      <c r="AM87">
        <f t="shared" si="35"/>
        <v>9913</v>
      </c>
      <c r="AN87" t="str">
        <f t="shared" si="36"/>
        <v>Miguel Castillo</v>
      </c>
      <c r="AO87">
        <f t="shared" si="37"/>
        <v>0</v>
      </c>
      <c r="AP87">
        <f t="shared" si="38"/>
        <v>0</v>
      </c>
      <c r="AQ87">
        <f t="shared" si="39"/>
        <v>-87</v>
      </c>
      <c r="AR87" t="str">
        <f>A87</f>
        <v>Miguel Castillo</v>
      </c>
      <c r="AS87">
        <f>M87</f>
        <v>2</v>
      </c>
      <c r="AT87">
        <f>AS87</f>
        <v>2</v>
      </c>
      <c r="AU87">
        <f>AT87*10000-ROW()</f>
        <v>19913</v>
      </c>
      <c r="AV87" t="str">
        <f>A87</f>
        <v>Miguel Castillo</v>
      </c>
      <c r="AW87">
        <f>E87</f>
        <v>3</v>
      </c>
      <c r="AX87">
        <f>AW87</f>
        <v>3</v>
      </c>
      <c r="AY87">
        <f>AX87*10000-ROW()</f>
        <v>29913</v>
      </c>
    </row>
    <row r="88" spans="1:51" x14ac:dyDescent="0.3">
      <c r="A88" s="9" t="str">
        <f>equipo4!A42</f>
        <v>Andres Garcia</v>
      </c>
      <c r="B88" s="9">
        <f>equipo4!B42</f>
        <v>6</v>
      </c>
      <c r="C88" s="9" t="str">
        <f>equipo4!$A$6</f>
        <v>Equipo 4</v>
      </c>
      <c r="D88" s="9">
        <f>equipo4!C42</f>
        <v>7</v>
      </c>
      <c r="E88" s="9">
        <f>equipo4!D42</f>
        <v>5</v>
      </c>
      <c r="F88" s="9">
        <f>equipo4!E42</f>
        <v>5</v>
      </c>
      <c r="G88" s="9">
        <f>equipo4!F42</f>
        <v>0</v>
      </c>
      <c r="H88" s="9">
        <f>equipo4!G42</f>
        <v>0</v>
      </c>
      <c r="I88" s="9">
        <f>equipo4!H42</f>
        <v>1</v>
      </c>
      <c r="J88" s="9">
        <f>equipo4!I42</f>
        <v>7</v>
      </c>
      <c r="K88" s="9">
        <f>equipo4!J42</f>
        <v>3</v>
      </c>
      <c r="L88" s="9">
        <f>equipo4!K42</f>
        <v>1</v>
      </c>
      <c r="M88" s="9">
        <f>equipo4!L42</f>
        <v>2</v>
      </c>
      <c r="N88" s="9">
        <f>equipo4!M42</f>
        <v>0</v>
      </c>
      <c r="O88" s="9">
        <f>equipo4!N42</f>
        <v>2</v>
      </c>
      <c r="P88" s="9">
        <f>equipo4!O42</f>
        <v>2</v>
      </c>
      <c r="Q88" s="9">
        <f>equipo4!P42</f>
        <v>0</v>
      </c>
      <c r="R88" s="9">
        <f>equipo4!Q42</f>
        <v>8</v>
      </c>
      <c r="S88" s="9">
        <f>equipo4!R42</f>
        <v>12</v>
      </c>
      <c r="T88" s="9"/>
      <c r="U88" s="11">
        <f>equipo4!T42</f>
        <v>0.7142857142857143</v>
      </c>
      <c r="V88" s="11">
        <f>equipo4!U42</f>
        <v>1.1428571428571428</v>
      </c>
      <c r="X88" t="str">
        <f t="shared" si="20"/>
        <v>Andres Garcia</v>
      </c>
      <c r="Y88">
        <f t="shared" si="21"/>
        <v>0.7142857142857143</v>
      </c>
      <c r="Z88">
        <f t="shared" si="22"/>
        <v>0.7142857142857143</v>
      </c>
      <c r="AA88">
        <f t="shared" si="23"/>
        <v>7054.8571428571431</v>
      </c>
      <c r="AB88" t="str">
        <f t="shared" si="24"/>
        <v>Andres Garcia</v>
      </c>
      <c r="AC88">
        <f t="shared" si="25"/>
        <v>1.1428571428571428</v>
      </c>
      <c r="AD88">
        <f t="shared" si="26"/>
        <v>1.1428571428571428</v>
      </c>
      <c r="AE88">
        <f t="shared" si="27"/>
        <v>11340.571428571428</v>
      </c>
      <c r="AF88" t="str">
        <f t="shared" si="28"/>
        <v>Andres Garcia</v>
      </c>
      <c r="AG88">
        <f t="shared" si="29"/>
        <v>1</v>
      </c>
      <c r="AH88">
        <f t="shared" si="30"/>
        <v>1</v>
      </c>
      <c r="AI88">
        <f t="shared" si="31"/>
        <v>9912</v>
      </c>
      <c r="AJ88" t="str">
        <f t="shared" si="32"/>
        <v>Andres Garcia</v>
      </c>
      <c r="AK88">
        <f t="shared" si="33"/>
        <v>7</v>
      </c>
      <c r="AL88">
        <f t="shared" si="34"/>
        <v>7</v>
      </c>
      <c r="AM88">
        <f t="shared" si="35"/>
        <v>69912</v>
      </c>
      <c r="AN88" t="str">
        <f t="shared" si="36"/>
        <v>Andres Garcia</v>
      </c>
      <c r="AO88">
        <f t="shared" si="37"/>
        <v>5</v>
      </c>
      <c r="AP88">
        <f t="shared" si="38"/>
        <v>5</v>
      </c>
      <c r="AQ88">
        <f t="shared" si="39"/>
        <v>49912</v>
      </c>
      <c r="AR88" t="str">
        <f>A88</f>
        <v>Andres Garcia</v>
      </c>
      <c r="AS88">
        <f>M88</f>
        <v>2</v>
      </c>
      <c r="AT88">
        <f>AS88</f>
        <v>2</v>
      </c>
      <c r="AU88">
        <f>AT88*10000-ROW()</f>
        <v>19912</v>
      </c>
      <c r="AV88" t="str">
        <f>A88</f>
        <v>Andres Garcia</v>
      </c>
      <c r="AW88">
        <f>E88</f>
        <v>5</v>
      </c>
      <c r="AX88">
        <f>AW88</f>
        <v>5</v>
      </c>
      <c r="AY88">
        <f>AX88*10000-ROW()</f>
        <v>49912</v>
      </c>
    </row>
    <row r="89" spans="1:51" x14ac:dyDescent="0.3">
      <c r="A89" s="9" t="str">
        <f>equipo4!A43</f>
        <v>Andres Rodriguez</v>
      </c>
      <c r="B89" s="9">
        <f>equipo4!B43</f>
        <v>7</v>
      </c>
      <c r="C89" s="9" t="str">
        <f>equipo4!$A$6</f>
        <v>Equipo 4</v>
      </c>
      <c r="D89" s="9">
        <f>equipo4!C43</f>
        <v>4</v>
      </c>
      <c r="E89" s="9">
        <f>equipo4!D43</f>
        <v>2</v>
      </c>
      <c r="F89" s="9">
        <f>equipo4!E43</f>
        <v>1</v>
      </c>
      <c r="G89" s="9">
        <f>equipo4!F43</f>
        <v>0</v>
      </c>
      <c r="H89" s="9">
        <f>equipo4!G43</f>
        <v>0</v>
      </c>
      <c r="I89" s="9">
        <f>equipo4!H43</f>
        <v>1</v>
      </c>
      <c r="J89" s="9">
        <f>equipo4!I43</f>
        <v>3</v>
      </c>
      <c r="K89" s="9">
        <f>equipo4!J43</f>
        <v>3</v>
      </c>
      <c r="L89" s="9">
        <f>equipo4!K43</f>
        <v>1</v>
      </c>
      <c r="M89" s="9">
        <f>equipo4!L43</f>
        <v>1</v>
      </c>
      <c r="N89" s="9">
        <f>equipo4!M43</f>
        <v>2</v>
      </c>
      <c r="O89" s="9">
        <f>equipo4!N43</f>
        <v>0</v>
      </c>
      <c r="P89" s="9">
        <f>equipo4!O43</f>
        <v>0</v>
      </c>
      <c r="Q89" s="9">
        <f>equipo4!P43</f>
        <v>0</v>
      </c>
      <c r="R89" s="9">
        <f>equipo4!Q43</f>
        <v>4</v>
      </c>
      <c r="S89" s="9">
        <f>equipo4!R43</f>
        <v>7</v>
      </c>
      <c r="T89" s="9"/>
      <c r="U89" s="11">
        <f>equipo4!T43</f>
        <v>0.25</v>
      </c>
      <c r="V89" s="11">
        <f>equipo4!U43</f>
        <v>1</v>
      </c>
      <c r="X89" t="str">
        <f t="shared" si="20"/>
        <v>Andres Rodriguez</v>
      </c>
      <c r="Y89">
        <f t="shared" si="21"/>
        <v>0.25</v>
      </c>
      <c r="Z89">
        <f t="shared" si="22"/>
        <v>0.25</v>
      </c>
      <c r="AA89">
        <f t="shared" si="23"/>
        <v>2411</v>
      </c>
      <c r="AB89" t="str">
        <f t="shared" si="24"/>
        <v>Andres Rodriguez</v>
      </c>
      <c r="AC89">
        <f t="shared" si="25"/>
        <v>1</v>
      </c>
      <c r="AD89">
        <f t="shared" si="26"/>
        <v>1</v>
      </c>
      <c r="AE89">
        <f t="shared" si="27"/>
        <v>9911</v>
      </c>
      <c r="AF89" t="str">
        <f t="shared" si="28"/>
        <v>Andres Rodriguez</v>
      </c>
      <c r="AG89">
        <f t="shared" si="29"/>
        <v>1</v>
      </c>
      <c r="AH89">
        <f t="shared" si="30"/>
        <v>1</v>
      </c>
      <c r="AI89">
        <f t="shared" si="31"/>
        <v>9911</v>
      </c>
      <c r="AJ89" t="str">
        <f t="shared" si="32"/>
        <v>Andres Rodriguez</v>
      </c>
      <c r="AK89">
        <f t="shared" si="33"/>
        <v>3</v>
      </c>
      <c r="AL89">
        <f t="shared" si="34"/>
        <v>3</v>
      </c>
      <c r="AM89">
        <f t="shared" si="35"/>
        <v>29911</v>
      </c>
      <c r="AN89" t="str">
        <f t="shared" si="36"/>
        <v>Andres Rodriguez</v>
      </c>
      <c r="AO89">
        <f t="shared" si="37"/>
        <v>1</v>
      </c>
      <c r="AP89">
        <f t="shared" si="38"/>
        <v>1</v>
      </c>
      <c r="AQ89">
        <f t="shared" si="39"/>
        <v>9911</v>
      </c>
      <c r="AR89" t="str">
        <f>A89</f>
        <v>Andres Rodriguez</v>
      </c>
      <c r="AS89">
        <f>M89</f>
        <v>1</v>
      </c>
      <c r="AT89">
        <f>AS89</f>
        <v>1</v>
      </c>
      <c r="AU89">
        <f>AT89*10000-ROW()</f>
        <v>9911</v>
      </c>
      <c r="AV89" t="str">
        <f>A89</f>
        <v>Andres Rodriguez</v>
      </c>
      <c r="AW89">
        <f>E89</f>
        <v>2</v>
      </c>
      <c r="AX89">
        <f>AW89</f>
        <v>2</v>
      </c>
      <c r="AY89">
        <f>AX89*10000-ROW()</f>
        <v>19911</v>
      </c>
    </row>
    <row r="90" spans="1:51" x14ac:dyDescent="0.3">
      <c r="A90" s="9" t="str">
        <f>equipo4!A44</f>
        <v>Andres Martinez</v>
      </c>
      <c r="B90" s="9">
        <f>equipo4!B44</f>
        <v>8</v>
      </c>
      <c r="C90" s="9" t="str">
        <f>equipo4!$A$6</f>
        <v>Equipo 4</v>
      </c>
      <c r="D90" s="9">
        <f>equipo4!C44</f>
        <v>5</v>
      </c>
      <c r="E90" s="9">
        <f>equipo4!D44</f>
        <v>2</v>
      </c>
      <c r="F90" s="9">
        <f>equipo4!E44</f>
        <v>0</v>
      </c>
      <c r="G90" s="9">
        <f>equipo4!F44</f>
        <v>0</v>
      </c>
      <c r="H90" s="9">
        <f>equipo4!G44</f>
        <v>0</v>
      </c>
      <c r="I90" s="9">
        <f>equipo4!H44</f>
        <v>0</v>
      </c>
      <c r="J90" s="9">
        <f>equipo4!I44</f>
        <v>1</v>
      </c>
      <c r="K90" s="9">
        <f>equipo4!J44</f>
        <v>1</v>
      </c>
      <c r="L90" s="9">
        <f>equipo4!K44</f>
        <v>2</v>
      </c>
      <c r="M90" s="9">
        <f>equipo4!L44</f>
        <v>1</v>
      </c>
      <c r="N90" s="9">
        <f>equipo4!M44</f>
        <v>1</v>
      </c>
      <c r="O90" s="9">
        <f>equipo4!N44</f>
        <v>2</v>
      </c>
      <c r="P90" s="9">
        <f>equipo4!O44</f>
        <v>1</v>
      </c>
      <c r="Q90" s="9">
        <f>equipo4!P44</f>
        <v>0</v>
      </c>
      <c r="R90" s="9">
        <f>equipo4!Q44</f>
        <v>0</v>
      </c>
      <c r="S90" s="9">
        <f>equipo4!R44</f>
        <v>11</v>
      </c>
      <c r="T90" s="9"/>
      <c r="U90" s="11">
        <f>equipo4!T44</f>
        <v>0</v>
      </c>
      <c r="V90" s="11">
        <f>equipo4!U44</f>
        <v>0</v>
      </c>
      <c r="X90" t="str">
        <f t="shared" si="20"/>
        <v>Andres Martinez</v>
      </c>
      <c r="Y90">
        <f t="shared" si="21"/>
        <v>0</v>
      </c>
      <c r="Z90">
        <f t="shared" si="22"/>
        <v>0</v>
      </c>
      <c r="AA90">
        <f t="shared" si="23"/>
        <v>-90</v>
      </c>
      <c r="AB90" t="str">
        <f t="shared" si="24"/>
        <v>Andres Martinez</v>
      </c>
      <c r="AC90">
        <f t="shared" si="25"/>
        <v>0</v>
      </c>
      <c r="AD90">
        <f t="shared" si="26"/>
        <v>0</v>
      </c>
      <c r="AE90">
        <f t="shared" si="27"/>
        <v>-90</v>
      </c>
      <c r="AF90" t="str">
        <f t="shared" si="28"/>
        <v>Andres Martinez</v>
      </c>
      <c r="AG90">
        <f t="shared" si="29"/>
        <v>0</v>
      </c>
      <c r="AH90">
        <f t="shared" si="30"/>
        <v>0</v>
      </c>
      <c r="AI90">
        <f t="shared" si="31"/>
        <v>-90</v>
      </c>
      <c r="AJ90" t="str">
        <f t="shared" si="32"/>
        <v>Andres Martinez</v>
      </c>
      <c r="AK90">
        <f t="shared" si="33"/>
        <v>1</v>
      </c>
      <c r="AL90">
        <f t="shared" si="34"/>
        <v>1</v>
      </c>
      <c r="AM90">
        <f t="shared" si="35"/>
        <v>9910</v>
      </c>
      <c r="AN90" t="str">
        <f t="shared" si="36"/>
        <v>Andres Martinez</v>
      </c>
      <c r="AO90">
        <f t="shared" si="37"/>
        <v>0</v>
      </c>
      <c r="AP90">
        <f t="shared" si="38"/>
        <v>0</v>
      </c>
      <c r="AQ90">
        <f t="shared" si="39"/>
        <v>-90</v>
      </c>
      <c r="AR90" t="str">
        <f>A90</f>
        <v>Andres Martinez</v>
      </c>
      <c r="AS90">
        <f>M90</f>
        <v>1</v>
      </c>
      <c r="AT90">
        <f>AS90</f>
        <v>1</v>
      </c>
      <c r="AU90">
        <f>AT90*10000-ROW()</f>
        <v>9910</v>
      </c>
      <c r="AV90" t="str">
        <f>A90</f>
        <v>Andres Martinez</v>
      </c>
      <c r="AW90">
        <f>E90</f>
        <v>2</v>
      </c>
      <c r="AX90">
        <f>AW90</f>
        <v>2</v>
      </c>
      <c r="AY90">
        <f>AX90*10000-ROW()</f>
        <v>19910</v>
      </c>
    </row>
    <row r="91" spans="1:51" x14ac:dyDescent="0.3">
      <c r="A91" s="9" t="str">
        <f>equipo4!A45</f>
        <v>Andres Hernandez</v>
      </c>
      <c r="B91" s="9">
        <f>equipo4!B45</f>
        <v>9</v>
      </c>
      <c r="C91" s="9" t="str">
        <f>equipo4!$A$6</f>
        <v>Equipo 4</v>
      </c>
      <c r="D91" s="9">
        <f>equipo4!C45</f>
        <v>5</v>
      </c>
      <c r="E91" s="9">
        <f>equipo4!D45</f>
        <v>1</v>
      </c>
      <c r="F91" s="9">
        <f>equipo4!E45</f>
        <v>1</v>
      </c>
      <c r="G91" s="9">
        <f>equipo4!F45</f>
        <v>0</v>
      </c>
      <c r="H91" s="9">
        <f>equipo4!G45</f>
        <v>0</v>
      </c>
      <c r="I91" s="9">
        <f>equipo4!H45</f>
        <v>0</v>
      </c>
      <c r="J91" s="9">
        <f>equipo4!I45</f>
        <v>1</v>
      </c>
      <c r="K91" s="9">
        <f>equipo4!J45</f>
        <v>3</v>
      </c>
      <c r="L91" s="9">
        <f>equipo4!K45</f>
        <v>4</v>
      </c>
      <c r="M91" s="9">
        <f>equipo4!L45</f>
        <v>0</v>
      </c>
      <c r="N91" s="9">
        <f>equipo4!M45</f>
        <v>1</v>
      </c>
      <c r="O91" s="9">
        <f>equipo4!N45</f>
        <v>1</v>
      </c>
      <c r="P91" s="9">
        <f>equipo4!O45</f>
        <v>1</v>
      </c>
      <c r="Q91" s="9">
        <f>equipo4!P45</f>
        <v>0</v>
      </c>
      <c r="R91" s="9">
        <f>equipo4!Q45</f>
        <v>1</v>
      </c>
      <c r="S91" s="9">
        <f>equipo4!R45</f>
        <v>12</v>
      </c>
      <c r="T91" s="9"/>
      <c r="U91" s="11">
        <f>equipo4!T45</f>
        <v>0.2</v>
      </c>
      <c r="V91" s="11">
        <f>equipo4!U45</f>
        <v>0.2</v>
      </c>
      <c r="X91" t="str">
        <f t="shared" si="20"/>
        <v>Andres Hernandez</v>
      </c>
      <c r="Y91">
        <f t="shared" si="21"/>
        <v>0.2</v>
      </c>
      <c r="Z91">
        <f t="shared" si="22"/>
        <v>0.2</v>
      </c>
      <c r="AA91">
        <f t="shared" si="23"/>
        <v>1909</v>
      </c>
      <c r="AB91" t="str">
        <f t="shared" si="24"/>
        <v>Andres Hernandez</v>
      </c>
      <c r="AC91">
        <f t="shared" si="25"/>
        <v>0.2</v>
      </c>
      <c r="AD91">
        <f t="shared" si="26"/>
        <v>0.2</v>
      </c>
      <c r="AE91">
        <f t="shared" si="27"/>
        <v>1909</v>
      </c>
      <c r="AF91" t="str">
        <f t="shared" si="28"/>
        <v>Andres Hernandez</v>
      </c>
      <c r="AG91">
        <f t="shared" si="29"/>
        <v>0</v>
      </c>
      <c r="AH91">
        <f t="shared" si="30"/>
        <v>0</v>
      </c>
      <c r="AI91">
        <f t="shared" si="31"/>
        <v>-91</v>
      </c>
      <c r="AJ91" t="str">
        <f t="shared" si="32"/>
        <v>Andres Hernandez</v>
      </c>
      <c r="AK91">
        <f t="shared" si="33"/>
        <v>1</v>
      </c>
      <c r="AL91">
        <f t="shared" si="34"/>
        <v>1</v>
      </c>
      <c r="AM91">
        <f t="shared" si="35"/>
        <v>9909</v>
      </c>
      <c r="AN91" t="str">
        <f t="shared" si="36"/>
        <v>Andres Hernandez</v>
      </c>
      <c r="AO91">
        <f t="shared" si="37"/>
        <v>1</v>
      </c>
      <c r="AP91">
        <f t="shared" si="38"/>
        <v>1</v>
      </c>
      <c r="AQ91">
        <f t="shared" si="39"/>
        <v>9909</v>
      </c>
      <c r="AR91" t="str">
        <f>A91</f>
        <v>Andres Hernandez</v>
      </c>
      <c r="AS91">
        <f>M91</f>
        <v>0</v>
      </c>
      <c r="AT91">
        <f>AS91</f>
        <v>0</v>
      </c>
      <c r="AU91">
        <f>AT91*10000-ROW()</f>
        <v>-91</v>
      </c>
      <c r="AV91" t="str">
        <f>A91</f>
        <v>Andres Hernandez</v>
      </c>
      <c r="AW91">
        <f>E91</f>
        <v>1</v>
      </c>
      <c r="AX91">
        <f>AW91</f>
        <v>1</v>
      </c>
      <c r="AY91">
        <f>AX91*10000-ROW()</f>
        <v>9909</v>
      </c>
    </row>
    <row r="92" spans="1:51" x14ac:dyDescent="0.3">
      <c r="A92" s="9" t="str">
        <f>equipo4!A46</f>
        <v>Andres Lopez</v>
      </c>
      <c r="B92" s="9">
        <f>equipo4!B46</f>
        <v>10</v>
      </c>
      <c r="C92" s="9" t="str">
        <f>equipo4!$A$6</f>
        <v>Equipo 4</v>
      </c>
      <c r="D92" s="9">
        <f>equipo4!C46</f>
        <v>9</v>
      </c>
      <c r="E92" s="9">
        <f>equipo4!D46</f>
        <v>4</v>
      </c>
      <c r="F92" s="9">
        <f>equipo4!E46</f>
        <v>7</v>
      </c>
      <c r="G92" s="9">
        <f>equipo4!F46</f>
        <v>0</v>
      </c>
      <c r="H92" s="9">
        <f>equipo4!G46</f>
        <v>0</v>
      </c>
      <c r="I92" s="9">
        <f>equipo4!H46</f>
        <v>1</v>
      </c>
      <c r="J92" s="9">
        <f>equipo4!I46</f>
        <v>5</v>
      </c>
      <c r="K92" s="9">
        <f>equipo4!J46</f>
        <v>2</v>
      </c>
      <c r="L92" s="9">
        <f>equipo4!K46</f>
        <v>1</v>
      </c>
      <c r="M92" s="9">
        <f>equipo4!L46</f>
        <v>2</v>
      </c>
      <c r="N92" s="9">
        <f>equipo4!M46</f>
        <v>1</v>
      </c>
      <c r="O92" s="9">
        <f>equipo4!N46</f>
        <v>1</v>
      </c>
      <c r="P92" s="9">
        <f>equipo4!O46</f>
        <v>1</v>
      </c>
      <c r="Q92" s="9">
        <f>equipo4!P46</f>
        <v>0</v>
      </c>
      <c r="R92" s="9">
        <f>equipo4!Q46</f>
        <v>10</v>
      </c>
      <c r="S92" s="9">
        <f>equipo4!R46</f>
        <v>13</v>
      </c>
      <c r="T92" s="9"/>
      <c r="U92" s="11">
        <f>equipo4!T46</f>
        <v>0.77777777777777779</v>
      </c>
      <c r="V92" s="11">
        <f>equipo4!U46</f>
        <v>1.1111111111111112</v>
      </c>
      <c r="X92" t="str">
        <f t="shared" si="20"/>
        <v>Andres Lopez</v>
      </c>
      <c r="Y92">
        <f t="shared" si="21"/>
        <v>0.77777777777777779</v>
      </c>
      <c r="Z92">
        <f t="shared" si="22"/>
        <v>0.77777777777777779</v>
      </c>
      <c r="AA92">
        <f t="shared" si="23"/>
        <v>7685.7777777777783</v>
      </c>
      <c r="AB92" t="str">
        <f t="shared" si="24"/>
        <v>Andres Lopez</v>
      </c>
      <c r="AC92">
        <f t="shared" si="25"/>
        <v>1.1111111111111112</v>
      </c>
      <c r="AD92">
        <f t="shared" si="26"/>
        <v>1.1111111111111112</v>
      </c>
      <c r="AE92">
        <f t="shared" si="27"/>
        <v>11019.111111111111</v>
      </c>
      <c r="AF92" t="str">
        <f t="shared" si="28"/>
        <v>Andres Lopez</v>
      </c>
      <c r="AG92">
        <f t="shared" si="29"/>
        <v>1</v>
      </c>
      <c r="AH92">
        <f t="shared" si="30"/>
        <v>1</v>
      </c>
      <c r="AI92">
        <f t="shared" si="31"/>
        <v>9908</v>
      </c>
      <c r="AJ92" t="str">
        <f t="shared" si="32"/>
        <v>Andres Lopez</v>
      </c>
      <c r="AK92">
        <f t="shared" si="33"/>
        <v>5</v>
      </c>
      <c r="AL92">
        <f t="shared" si="34"/>
        <v>5</v>
      </c>
      <c r="AM92">
        <f t="shared" si="35"/>
        <v>49908</v>
      </c>
      <c r="AN92" t="str">
        <f t="shared" si="36"/>
        <v>Andres Lopez</v>
      </c>
      <c r="AO92">
        <f t="shared" si="37"/>
        <v>7</v>
      </c>
      <c r="AP92">
        <f t="shared" si="38"/>
        <v>7</v>
      </c>
      <c r="AQ92">
        <f t="shared" si="39"/>
        <v>69908</v>
      </c>
      <c r="AR92" t="str">
        <f>A92</f>
        <v>Andres Lopez</v>
      </c>
      <c r="AS92">
        <f>M92</f>
        <v>2</v>
      </c>
      <c r="AT92">
        <f>AS92</f>
        <v>2</v>
      </c>
      <c r="AU92">
        <f>AT92*10000-ROW()</f>
        <v>19908</v>
      </c>
      <c r="AV92" t="str">
        <f>A92</f>
        <v>Andres Lopez</v>
      </c>
      <c r="AW92">
        <f>E92</f>
        <v>4</v>
      </c>
      <c r="AX92">
        <f>AW92</f>
        <v>4</v>
      </c>
      <c r="AY92">
        <f>AX92*10000-ROW()</f>
        <v>39908</v>
      </c>
    </row>
    <row r="93" spans="1:51" x14ac:dyDescent="0.3">
      <c r="A93" s="9" t="str">
        <f>equipo4!A47</f>
        <v>Andres Gonzalez</v>
      </c>
      <c r="B93" s="9">
        <f>equipo4!B47</f>
        <v>11</v>
      </c>
      <c r="C93" s="9" t="str">
        <f>equipo4!$A$6</f>
        <v>Equipo 4</v>
      </c>
      <c r="D93" s="9">
        <f>equipo4!C47</f>
        <v>6</v>
      </c>
      <c r="E93" s="9">
        <f>equipo4!D47</f>
        <v>4</v>
      </c>
      <c r="F93" s="9">
        <f>equipo4!E47</f>
        <v>2</v>
      </c>
      <c r="G93" s="9">
        <f>equipo4!F47</f>
        <v>0</v>
      </c>
      <c r="H93" s="9">
        <f>equipo4!G47</f>
        <v>0</v>
      </c>
      <c r="I93" s="9">
        <f>equipo4!H47</f>
        <v>0</v>
      </c>
      <c r="J93" s="9">
        <f>equipo4!I47</f>
        <v>0</v>
      </c>
      <c r="K93" s="9">
        <f>equipo4!J47</f>
        <v>2</v>
      </c>
      <c r="L93" s="9">
        <f>equipo4!K47</f>
        <v>2</v>
      </c>
      <c r="M93" s="9">
        <f>equipo4!L47</f>
        <v>0</v>
      </c>
      <c r="N93" s="9">
        <f>equipo4!M47</f>
        <v>1</v>
      </c>
      <c r="O93" s="9">
        <f>equipo4!N47</f>
        <v>2</v>
      </c>
      <c r="P93" s="9">
        <f>equipo4!O47</f>
        <v>0</v>
      </c>
      <c r="Q93" s="9">
        <f>equipo4!P47</f>
        <v>0</v>
      </c>
      <c r="R93" s="9">
        <f>equipo4!Q47</f>
        <v>2</v>
      </c>
      <c r="S93" s="9">
        <f>equipo4!R47</f>
        <v>11</v>
      </c>
      <c r="T93" s="9"/>
      <c r="U93" s="11">
        <f>equipo4!T47</f>
        <v>0.33333333333333331</v>
      </c>
      <c r="V93" s="11">
        <f>equipo4!U47</f>
        <v>0.33333333333333331</v>
      </c>
      <c r="X93" t="str">
        <f t="shared" si="20"/>
        <v>Andres Gonzalez</v>
      </c>
      <c r="Y93">
        <f t="shared" si="21"/>
        <v>0.33333333333333331</v>
      </c>
      <c r="Z93">
        <f t="shared" si="22"/>
        <v>0.33333333333333331</v>
      </c>
      <c r="AA93">
        <f t="shared" si="23"/>
        <v>3240.333333333333</v>
      </c>
      <c r="AB93" t="str">
        <f t="shared" si="24"/>
        <v>Andres Gonzalez</v>
      </c>
      <c r="AC93">
        <f t="shared" si="25"/>
        <v>0.33333333333333331</v>
      </c>
      <c r="AD93">
        <f t="shared" si="26"/>
        <v>0.33333333333333331</v>
      </c>
      <c r="AE93">
        <f t="shared" si="27"/>
        <v>3240.333333333333</v>
      </c>
      <c r="AF93" t="str">
        <f t="shared" si="28"/>
        <v>Andres Gonzalez</v>
      </c>
      <c r="AG93">
        <f t="shared" si="29"/>
        <v>0</v>
      </c>
      <c r="AH93">
        <f t="shared" si="30"/>
        <v>0</v>
      </c>
      <c r="AI93">
        <f t="shared" si="31"/>
        <v>-93</v>
      </c>
      <c r="AJ93" t="str">
        <f t="shared" si="32"/>
        <v>Andres Gonzalez</v>
      </c>
      <c r="AK93">
        <f t="shared" si="33"/>
        <v>0</v>
      </c>
      <c r="AL93">
        <f t="shared" si="34"/>
        <v>0</v>
      </c>
      <c r="AM93">
        <f t="shared" si="35"/>
        <v>-93</v>
      </c>
      <c r="AN93" t="str">
        <f t="shared" si="36"/>
        <v>Andres Gonzalez</v>
      </c>
      <c r="AO93">
        <f t="shared" si="37"/>
        <v>2</v>
      </c>
      <c r="AP93">
        <f t="shared" si="38"/>
        <v>2</v>
      </c>
      <c r="AQ93">
        <f t="shared" si="39"/>
        <v>19907</v>
      </c>
      <c r="AR93" t="str">
        <f>A93</f>
        <v>Andres Gonzalez</v>
      </c>
      <c r="AS93">
        <f>M93</f>
        <v>0</v>
      </c>
      <c r="AT93">
        <f>AS93</f>
        <v>0</v>
      </c>
      <c r="AU93">
        <f>AT93*10000-ROW()</f>
        <v>-93</v>
      </c>
      <c r="AV93" t="str">
        <f>A93</f>
        <v>Andres Gonzalez</v>
      </c>
      <c r="AW93">
        <f>E93</f>
        <v>4</v>
      </c>
      <c r="AX93">
        <f>AW93</f>
        <v>4</v>
      </c>
      <c r="AY93">
        <f>AX93*10000-ROW()</f>
        <v>39907</v>
      </c>
    </row>
    <row r="94" spans="1:51" x14ac:dyDescent="0.3">
      <c r="A94" s="9" t="str">
        <f>equipo4!A48</f>
        <v>Andres Perez</v>
      </c>
      <c r="B94" s="9">
        <f>equipo4!B48</f>
        <v>12</v>
      </c>
      <c r="C94" s="9" t="str">
        <f>equipo4!$A$6</f>
        <v>Equipo 4</v>
      </c>
      <c r="D94" s="9">
        <f>equipo4!C48</f>
        <v>6</v>
      </c>
      <c r="E94" s="9">
        <f>equipo4!D48</f>
        <v>4</v>
      </c>
      <c r="F94" s="9">
        <f>equipo4!E48</f>
        <v>4</v>
      </c>
      <c r="G94" s="9">
        <f>equipo4!F48</f>
        <v>0</v>
      </c>
      <c r="H94" s="9">
        <f>equipo4!G48</f>
        <v>0</v>
      </c>
      <c r="I94" s="9">
        <f>equipo4!H48</f>
        <v>0</v>
      </c>
      <c r="J94" s="9">
        <f>equipo4!I48</f>
        <v>1</v>
      </c>
      <c r="K94" s="9">
        <f>equipo4!J48</f>
        <v>2</v>
      </c>
      <c r="L94" s="9">
        <f>equipo4!K48</f>
        <v>1</v>
      </c>
      <c r="M94" s="9">
        <f>equipo4!L48</f>
        <v>0</v>
      </c>
      <c r="N94" s="9">
        <f>equipo4!M48</f>
        <v>2</v>
      </c>
      <c r="O94" s="9">
        <f>equipo4!N48</f>
        <v>1</v>
      </c>
      <c r="P94" s="9">
        <f>equipo4!O48</f>
        <v>1</v>
      </c>
      <c r="Q94" s="9">
        <f>equipo4!P48</f>
        <v>0</v>
      </c>
      <c r="R94" s="9">
        <f>equipo4!Q48</f>
        <v>4</v>
      </c>
      <c r="S94" s="9">
        <f>equipo4!R48</f>
        <v>11</v>
      </c>
      <c r="T94" s="9"/>
      <c r="U94" s="11">
        <f>equipo4!T48</f>
        <v>0.66666666666666663</v>
      </c>
      <c r="V94" s="11">
        <f>equipo4!U48</f>
        <v>0.66666666666666663</v>
      </c>
      <c r="X94" t="str">
        <f t="shared" si="20"/>
        <v>Andres Perez</v>
      </c>
      <c r="Y94">
        <f t="shared" si="21"/>
        <v>0.66666666666666663</v>
      </c>
      <c r="Z94">
        <f t="shared" si="22"/>
        <v>0.66666666666666663</v>
      </c>
      <c r="AA94">
        <f t="shared" si="23"/>
        <v>6572.6666666666661</v>
      </c>
      <c r="AB94" t="str">
        <f t="shared" si="24"/>
        <v>Andres Perez</v>
      </c>
      <c r="AC94">
        <f t="shared" si="25"/>
        <v>0.66666666666666663</v>
      </c>
      <c r="AD94">
        <f t="shared" si="26"/>
        <v>0.66666666666666663</v>
      </c>
      <c r="AE94">
        <f t="shared" si="27"/>
        <v>6572.6666666666661</v>
      </c>
      <c r="AF94" t="str">
        <f t="shared" si="28"/>
        <v>Andres Perez</v>
      </c>
      <c r="AG94">
        <f t="shared" si="29"/>
        <v>0</v>
      </c>
      <c r="AH94">
        <f t="shared" si="30"/>
        <v>0</v>
      </c>
      <c r="AI94">
        <f t="shared" si="31"/>
        <v>-94</v>
      </c>
      <c r="AJ94" t="str">
        <f t="shared" si="32"/>
        <v>Andres Perez</v>
      </c>
      <c r="AK94">
        <f t="shared" si="33"/>
        <v>1</v>
      </c>
      <c r="AL94">
        <f t="shared" si="34"/>
        <v>1</v>
      </c>
      <c r="AM94">
        <f t="shared" si="35"/>
        <v>9906</v>
      </c>
      <c r="AN94" t="str">
        <f t="shared" si="36"/>
        <v>Andres Perez</v>
      </c>
      <c r="AO94">
        <f t="shared" si="37"/>
        <v>4</v>
      </c>
      <c r="AP94">
        <f t="shared" si="38"/>
        <v>4</v>
      </c>
      <c r="AQ94">
        <f t="shared" si="39"/>
        <v>39906</v>
      </c>
      <c r="AR94" t="str">
        <f>A94</f>
        <v>Andres Perez</v>
      </c>
      <c r="AS94">
        <f>M94</f>
        <v>0</v>
      </c>
      <c r="AT94">
        <f>AS94</f>
        <v>0</v>
      </c>
      <c r="AU94">
        <f>AT94*10000-ROW()</f>
        <v>-94</v>
      </c>
      <c r="AV94" t="str">
        <f>A94</f>
        <v>Andres Perez</v>
      </c>
      <c r="AW94">
        <f>E94</f>
        <v>4</v>
      </c>
      <c r="AX94">
        <f>AW94</f>
        <v>4</v>
      </c>
      <c r="AY94">
        <f>AX94*10000-ROW()</f>
        <v>39906</v>
      </c>
    </row>
    <row r="95" spans="1:51" x14ac:dyDescent="0.3">
      <c r="A95" s="9" t="str">
        <f>equipo4!A49</f>
        <v>Andres Sanchez</v>
      </c>
      <c r="B95" s="9">
        <f>equipo4!B49</f>
        <v>13</v>
      </c>
      <c r="C95" s="9" t="str">
        <f>equipo4!$A$6</f>
        <v>Equipo 4</v>
      </c>
      <c r="D95" s="9">
        <f>equipo4!C49</f>
        <v>9</v>
      </c>
      <c r="E95" s="9">
        <f>equipo4!D49</f>
        <v>1</v>
      </c>
      <c r="F95" s="9">
        <f>equipo4!E49</f>
        <v>0</v>
      </c>
      <c r="G95" s="9">
        <f>equipo4!F49</f>
        <v>0</v>
      </c>
      <c r="H95" s="9">
        <f>equipo4!G49</f>
        <v>0</v>
      </c>
      <c r="I95" s="9">
        <f>equipo4!H49</f>
        <v>0</v>
      </c>
      <c r="J95" s="9">
        <f>equipo4!I49</f>
        <v>0</v>
      </c>
      <c r="K95" s="9">
        <f>equipo4!J49</f>
        <v>2</v>
      </c>
      <c r="L95" s="9">
        <f>equipo4!K49</f>
        <v>4</v>
      </c>
      <c r="M95" s="9">
        <f>equipo4!L49</f>
        <v>1</v>
      </c>
      <c r="N95" s="9">
        <f>equipo4!M49</f>
        <v>1</v>
      </c>
      <c r="O95" s="9">
        <f>equipo4!N49</f>
        <v>1</v>
      </c>
      <c r="P95" s="9">
        <f>equipo4!O49</f>
        <v>2</v>
      </c>
      <c r="Q95" s="9">
        <f>equipo4!P49</f>
        <v>0</v>
      </c>
      <c r="R95" s="9">
        <f>equipo4!Q49</f>
        <v>0</v>
      </c>
      <c r="S95" s="9">
        <f>equipo4!R49</f>
        <v>17</v>
      </c>
      <c r="T95" s="9"/>
      <c r="U95" s="11">
        <f>equipo4!T49</f>
        <v>0</v>
      </c>
      <c r="V95" s="11">
        <f>equipo4!U49</f>
        <v>0</v>
      </c>
      <c r="X95" t="str">
        <f t="shared" si="20"/>
        <v>Andres Sanchez</v>
      </c>
      <c r="Y95">
        <f t="shared" si="21"/>
        <v>0</v>
      </c>
      <c r="Z95">
        <f t="shared" si="22"/>
        <v>0</v>
      </c>
      <c r="AA95">
        <f t="shared" si="23"/>
        <v>-95</v>
      </c>
      <c r="AB95" t="str">
        <f t="shared" si="24"/>
        <v>Andres Sanchez</v>
      </c>
      <c r="AC95">
        <f t="shared" si="25"/>
        <v>0</v>
      </c>
      <c r="AD95">
        <f t="shared" si="26"/>
        <v>0</v>
      </c>
      <c r="AE95">
        <f t="shared" si="27"/>
        <v>-95</v>
      </c>
      <c r="AF95" t="str">
        <f t="shared" si="28"/>
        <v>Andres Sanchez</v>
      </c>
      <c r="AG95">
        <f t="shared" si="29"/>
        <v>0</v>
      </c>
      <c r="AH95">
        <f t="shared" si="30"/>
        <v>0</v>
      </c>
      <c r="AI95">
        <f t="shared" si="31"/>
        <v>-95</v>
      </c>
      <c r="AJ95" t="str">
        <f t="shared" si="32"/>
        <v>Andres Sanchez</v>
      </c>
      <c r="AK95">
        <f t="shared" si="33"/>
        <v>0</v>
      </c>
      <c r="AL95">
        <f t="shared" si="34"/>
        <v>0</v>
      </c>
      <c r="AM95">
        <f t="shared" si="35"/>
        <v>-95</v>
      </c>
      <c r="AN95" t="str">
        <f t="shared" si="36"/>
        <v>Andres Sanchez</v>
      </c>
      <c r="AO95">
        <f t="shared" si="37"/>
        <v>0</v>
      </c>
      <c r="AP95">
        <f t="shared" si="38"/>
        <v>0</v>
      </c>
      <c r="AQ95">
        <f t="shared" si="39"/>
        <v>-95</v>
      </c>
      <c r="AR95" t="str">
        <f>A95</f>
        <v>Andres Sanchez</v>
      </c>
      <c r="AS95">
        <f>M95</f>
        <v>1</v>
      </c>
      <c r="AT95">
        <f>AS95</f>
        <v>1</v>
      </c>
      <c r="AU95">
        <f>AT95*10000-ROW()</f>
        <v>9905</v>
      </c>
      <c r="AV95" t="str">
        <f>A95</f>
        <v>Andres Sanchez</v>
      </c>
      <c r="AW95">
        <f>E95</f>
        <v>1</v>
      </c>
      <c r="AX95">
        <f>AW95</f>
        <v>1</v>
      </c>
      <c r="AY95">
        <f>AX95*10000-ROW()</f>
        <v>9905</v>
      </c>
    </row>
    <row r="96" spans="1:51" x14ac:dyDescent="0.3">
      <c r="A96" s="9" t="str">
        <f>equipo4!A50</f>
        <v>Andres Ramirez</v>
      </c>
      <c r="B96" s="9">
        <f>equipo4!B50</f>
        <v>14</v>
      </c>
      <c r="C96" s="9" t="str">
        <f>equipo4!$A$6</f>
        <v>Equipo 4</v>
      </c>
      <c r="D96" s="9">
        <f>equipo4!C50</f>
        <v>4</v>
      </c>
      <c r="E96" s="9">
        <f>equipo4!D50</f>
        <v>2</v>
      </c>
      <c r="F96" s="9">
        <f>equipo4!E50</f>
        <v>2</v>
      </c>
      <c r="G96" s="9">
        <f>equipo4!F50</f>
        <v>1</v>
      </c>
      <c r="H96" s="9">
        <f>equipo4!G50</f>
        <v>0</v>
      </c>
      <c r="I96" s="9">
        <f>equipo4!H50</f>
        <v>0</v>
      </c>
      <c r="J96" s="9">
        <f>equipo4!I50</f>
        <v>2</v>
      </c>
      <c r="K96" s="9">
        <f>equipo4!J50</f>
        <v>3</v>
      </c>
      <c r="L96" s="9">
        <f>equipo4!K50</f>
        <v>1</v>
      </c>
      <c r="M96" s="9">
        <f>equipo4!L50</f>
        <v>0</v>
      </c>
      <c r="N96" s="9">
        <f>equipo4!M50</f>
        <v>1</v>
      </c>
      <c r="O96" s="9">
        <f>equipo4!N50</f>
        <v>1</v>
      </c>
      <c r="P96" s="9">
        <f>equipo4!O50</f>
        <v>2</v>
      </c>
      <c r="Q96" s="9">
        <f>equipo4!P50</f>
        <v>0</v>
      </c>
      <c r="R96" s="9">
        <f>equipo4!Q50</f>
        <v>3</v>
      </c>
      <c r="S96" s="9">
        <f>equipo4!R50</f>
        <v>9</v>
      </c>
      <c r="T96" s="9"/>
      <c r="U96" s="11">
        <f>equipo4!T50</f>
        <v>0.5</v>
      </c>
      <c r="V96" s="11">
        <f>equipo4!U50</f>
        <v>0.75</v>
      </c>
      <c r="X96" t="str">
        <f t="shared" si="20"/>
        <v>Andres Ramirez</v>
      </c>
      <c r="Y96">
        <f t="shared" si="21"/>
        <v>0.5</v>
      </c>
      <c r="Z96">
        <f t="shared" si="22"/>
        <v>0.5</v>
      </c>
      <c r="AA96">
        <f t="shared" si="23"/>
        <v>4904</v>
      </c>
      <c r="AB96" t="str">
        <f t="shared" si="24"/>
        <v>Andres Ramirez</v>
      </c>
      <c r="AC96">
        <f t="shared" si="25"/>
        <v>0.75</v>
      </c>
      <c r="AD96">
        <f t="shared" si="26"/>
        <v>0.75</v>
      </c>
      <c r="AE96">
        <f t="shared" si="27"/>
        <v>7404</v>
      </c>
      <c r="AF96" t="str">
        <f t="shared" si="28"/>
        <v>Andres Ramirez</v>
      </c>
      <c r="AG96">
        <f t="shared" si="29"/>
        <v>0</v>
      </c>
      <c r="AH96">
        <f t="shared" si="30"/>
        <v>0</v>
      </c>
      <c r="AI96">
        <f t="shared" si="31"/>
        <v>-96</v>
      </c>
      <c r="AJ96" t="str">
        <f t="shared" si="32"/>
        <v>Andres Ramirez</v>
      </c>
      <c r="AK96">
        <f t="shared" si="33"/>
        <v>2</v>
      </c>
      <c r="AL96">
        <f t="shared" si="34"/>
        <v>2</v>
      </c>
      <c r="AM96">
        <f t="shared" si="35"/>
        <v>19904</v>
      </c>
      <c r="AN96" t="str">
        <f t="shared" si="36"/>
        <v>Andres Ramirez</v>
      </c>
      <c r="AO96">
        <f t="shared" si="37"/>
        <v>2</v>
      </c>
      <c r="AP96">
        <f t="shared" si="38"/>
        <v>2</v>
      </c>
      <c r="AQ96">
        <f t="shared" si="39"/>
        <v>19904</v>
      </c>
      <c r="AR96" t="str">
        <f>A96</f>
        <v>Andres Ramirez</v>
      </c>
      <c r="AS96">
        <f>M96</f>
        <v>0</v>
      </c>
      <c r="AT96">
        <f>AS96</f>
        <v>0</v>
      </c>
      <c r="AU96">
        <f>AT96*10000-ROW()</f>
        <v>-96</v>
      </c>
      <c r="AV96" t="str">
        <f>A96</f>
        <v>Andres Ramirez</v>
      </c>
      <c r="AW96">
        <f>E96</f>
        <v>2</v>
      </c>
      <c r="AX96">
        <f>AW96</f>
        <v>2</v>
      </c>
      <c r="AY96">
        <f>AX96*10000-ROW()</f>
        <v>19904</v>
      </c>
    </row>
    <row r="97" spans="1:51" x14ac:dyDescent="0.3">
      <c r="A97" s="9" t="str">
        <f>equipo4!A51</f>
        <v>Andres Torres</v>
      </c>
      <c r="B97" s="9">
        <f>equipo4!B51</f>
        <v>15</v>
      </c>
      <c r="C97" s="9" t="str">
        <f>equipo4!$A$6</f>
        <v>Equipo 4</v>
      </c>
      <c r="D97" s="9">
        <f>equipo4!C51</f>
        <v>9</v>
      </c>
      <c r="E97" s="9">
        <f>equipo4!D51</f>
        <v>5</v>
      </c>
      <c r="F97" s="9">
        <f>equipo4!E51</f>
        <v>7</v>
      </c>
      <c r="G97" s="9">
        <f>equipo4!F51</f>
        <v>0</v>
      </c>
      <c r="H97" s="9">
        <f>equipo4!G51</f>
        <v>0</v>
      </c>
      <c r="I97" s="9">
        <f>equipo4!H51</f>
        <v>0</v>
      </c>
      <c r="J97" s="9">
        <f>equipo4!I51</f>
        <v>5</v>
      </c>
      <c r="K97" s="9">
        <f>equipo4!J51</f>
        <v>1</v>
      </c>
      <c r="L97" s="9">
        <f>equipo4!K51</f>
        <v>1</v>
      </c>
      <c r="M97" s="9">
        <f>equipo4!L51</f>
        <v>1</v>
      </c>
      <c r="N97" s="9">
        <f>equipo4!M51</f>
        <v>1</v>
      </c>
      <c r="O97" s="9">
        <f>equipo4!N51</f>
        <v>1</v>
      </c>
      <c r="P97" s="9">
        <f>equipo4!O51</f>
        <v>1</v>
      </c>
      <c r="Q97" s="9">
        <f>equipo4!P51</f>
        <v>0</v>
      </c>
      <c r="R97" s="9">
        <f>equipo4!Q51</f>
        <v>7</v>
      </c>
      <c r="S97" s="9">
        <f>equipo4!R51</f>
        <v>13</v>
      </c>
      <c r="T97" s="9"/>
      <c r="U97" s="11">
        <f>equipo4!T51</f>
        <v>0.77777777777777779</v>
      </c>
      <c r="V97" s="11">
        <f>equipo4!U51</f>
        <v>0.77777777777777779</v>
      </c>
      <c r="X97" t="str">
        <f t="shared" si="20"/>
        <v>Andres Torres</v>
      </c>
      <c r="Y97">
        <f t="shared" si="21"/>
        <v>0.77777777777777779</v>
      </c>
      <c r="Z97">
        <f t="shared" si="22"/>
        <v>0.77777777777777779</v>
      </c>
      <c r="AA97">
        <f t="shared" si="23"/>
        <v>7680.7777777777783</v>
      </c>
      <c r="AB97" t="str">
        <f t="shared" si="24"/>
        <v>Andres Torres</v>
      </c>
      <c r="AC97">
        <f t="shared" si="25"/>
        <v>0.77777777777777779</v>
      </c>
      <c r="AD97">
        <f t="shared" si="26"/>
        <v>0.77777777777777779</v>
      </c>
      <c r="AE97">
        <f t="shared" si="27"/>
        <v>7680.7777777777783</v>
      </c>
      <c r="AF97" t="str">
        <f t="shared" si="28"/>
        <v>Andres Torres</v>
      </c>
      <c r="AG97">
        <f t="shared" si="29"/>
        <v>0</v>
      </c>
      <c r="AH97">
        <f t="shared" si="30"/>
        <v>0</v>
      </c>
      <c r="AI97">
        <f t="shared" si="31"/>
        <v>-97</v>
      </c>
      <c r="AJ97" t="str">
        <f t="shared" si="32"/>
        <v>Andres Torres</v>
      </c>
      <c r="AK97">
        <f t="shared" si="33"/>
        <v>5</v>
      </c>
      <c r="AL97">
        <f t="shared" si="34"/>
        <v>5</v>
      </c>
      <c r="AM97">
        <f t="shared" si="35"/>
        <v>49903</v>
      </c>
      <c r="AN97" t="str">
        <f t="shared" si="36"/>
        <v>Andres Torres</v>
      </c>
      <c r="AO97">
        <f t="shared" si="37"/>
        <v>7</v>
      </c>
      <c r="AP97">
        <f t="shared" si="38"/>
        <v>7</v>
      </c>
      <c r="AQ97">
        <f t="shared" si="39"/>
        <v>69903</v>
      </c>
      <c r="AR97" t="str">
        <f>A97</f>
        <v>Andres Torres</v>
      </c>
      <c r="AS97">
        <f>M97</f>
        <v>1</v>
      </c>
      <c r="AT97">
        <f>AS97</f>
        <v>1</v>
      </c>
      <c r="AU97">
        <f>AT97*10000-ROW()</f>
        <v>9903</v>
      </c>
      <c r="AV97" t="str">
        <f>A97</f>
        <v>Andres Torres</v>
      </c>
      <c r="AW97">
        <f>E97</f>
        <v>5</v>
      </c>
      <c r="AX97">
        <f>AW97</f>
        <v>5</v>
      </c>
      <c r="AY97">
        <f>AX97*10000-ROW()</f>
        <v>49903</v>
      </c>
    </row>
    <row r="98" spans="1:51" x14ac:dyDescent="0.3">
      <c r="A98" s="9" t="str">
        <f>equipo4!A52</f>
        <v>Andres Flores</v>
      </c>
      <c r="B98" s="9">
        <f>equipo4!B52</f>
        <v>16</v>
      </c>
      <c r="C98" s="9" t="str">
        <f>equipo4!$A$6</f>
        <v>Equipo 4</v>
      </c>
      <c r="D98" s="9">
        <f>equipo4!C52</f>
        <v>5</v>
      </c>
      <c r="E98" s="9">
        <f>equipo4!D52</f>
        <v>5</v>
      </c>
      <c r="F98" s="9">
        <f>equipo4!E52</f>
        <v>2</v>
      </c>
      <c r="G98" s="9">
        <f>equipo4!F52</f>
        <v>0</v>
      </c>
      <c r="H98" s="9">
        <f>equipo4!G52</f>
        <v>0</v>
      </c>
      <c r="I98" s="9">
        <f>equipo4!H52</f>
        <v>0</v>
      </c>
      <c r="J98" s="9">
        <f>equipo4!I52</f>
        <v>1</v>
      </c>
      <c r="K98" s="9">
        <f>equipo4!J52</f>
        <v>2</v>
      </c>
      <c r="L98" s="9">
        <f>equipo4!K52</f>
        <v>4</v>
      </c>
      <c r="M98" s="9">
        <f>equipo4!L52</f>
        <v>2</v>
      </c>
      <c r="N98" s="9">
        <f>equipo4!M52</f>
        <v>1</v>
      </c>
      <c r="O98" s="9">
        <f>equipo4!N52</f>
        <v>1</v>
      </c>
      <c r="P98" s="9">
        <f>equipo4!O52</f>
        <v>2</v>
      </c>
      <c r="Q98" s="9">
        <f>equipo4!P52</f>
        <v>0</v>
      </c>
      <c r="R98" s="9">
        <f>equipo4!Q52</f>
        <v>2</v>
      </c>
      <c r="S98" s="9">
        <f>equipo4!R52</f>
        <v>13</v>
      </c>
      <c r="T98" s="9"/>
      <c r="U98" s="11">
        <f>equipo4!T52</f>
        <v>0.4</v>
      </c>
      <c r="V98" s="11">
        <f>equipo4!U52</f>
        <v>0.4</v>
      </c>
      <c r="X98" t="str">
        <f t="shared" si="20"/>
        <v>Andres Flores</v>
      </c>
      <c r="Y98">
        <f t="shared" si="21"/>
        <v>0.4</v>
      </c>
      <c r="Z98">
        <f t="shared" si="22"/>
        <v>0.4</v>
      </c>
      <c r="AA98">
        <f t="shared" si="23"/>
        <v>3902</v>
      </c>
      <c r="AB98" t="str">
        <f t="shared" si="24"/>
        <v>Andres Flores</v>
      </c>
      <c r="AC98">
        <f t="shared" si="25"/>
        <v>0.4</v>
      </c>
      <c r="AD98">
        <f t="shared" si="26"/>
        <v>0.4</v>
      </c>
      <c r="AE98">
        <f t="shared" si="27"/>
        <v>3902</v>
      </c>
      <c r="AF98" t="str">
        <f t="shared" si="28"/>
        <v>Andres Flores</v>
      </c>
      <c r="AG98">
        <f t="shared" si="29"/>
        <v>0</v>
      </c>
      <c r="AH98">
        <f t="shared" si="30"/>
        <v>0</v>
      </c>
      <c r="AI98">
        <f t="shared" si="31"/>
        <v>-98</v>
      </c>
      <c r="AJ98" t="str">
        <f t="shared" si="32"/>
        <v>Andres Flores</v>
      </c>
      <c r="AK98">
        <f t="shared" si="33"/>
        <v>1</v>
      </c>
      <c r="AL98">
        <f t="shared" si="34"/>
        <v>1</v>
      </c>
      <c r="AM98">
        <f t="shared" si="35"/>
        <v>9902</v>
      </c>
      <c r="AN98" t="str">
        <f t="shared" si="36"/>
        <v>Andres Flores</v>
      </c>
      <c r="AO98">
        <f t="shared" si="37"/>
        <v>2</v>
      </c>
      <c r="AP98">
        <f t="shared" si="38"/>
        <v>2</v>
      </c>
      <c r="AQ98">
        <f t="shared" si="39"/>
        <v>19902</v>
      </c>
      <c r="AR98" t="str">
        <f>A98</f>
        <v>Andres Flores</v>
      </c>
      <c r="AS98">
        <f>M98</f>
        <v>2</v>
      </c>
      <c r="AT98">
        <f>AS98</f>
        <v>2</v>
      </c>
      <c r="AU98">
        <f>AT98*10000-ROW()</f>
        <v>19902</v>
      </c>
      <c r="AV98" t="str">
        <f>A98</f>
        <v>Andres Flores</v>
      </c>
      <c r="AW98">
        <f>E98</f>
        <v>5</v>
      </c>
      <c r="AX98">
        <f>AW98</f>
        <v>5</v>
      </c>
      <c r="AY98">
        <f>AX98*10000-ROW()</f>
        <v>49902</v>
      </c>
    </row>
    <row r="99" spans="1:51" x14ac:dyDescent="0.3">
      <c r="A99" s="9" t="str">
        <f>equipo4!A53</f>
        <v>Andres Rivera</v>
      </c>
      <c r="B99" s="9">
        <f>equipo4!B53</f>
        <v>17</v>
      </c>
      <c r="C99" s="9" t="str">
        <f>equipo4!$A$6</f>
        <v>Equipo 4</v>
      </c>
      <c r="D99" s="9">
        <f>equipo4!C53</f>
        <v>5</v>
      </c>
      <c r="E99" s="9">
        <f>equipo4!D53</f>
        <v>2</v>
      </c>
      <c r="F99" s="9">
        <f>equipo4!E53</f>
        <v>2</v>
      </c>
      <c r="G99" s="9">
        <f>equipo4!F53</f>
        <v>1</v>
      </c>
      <c r="H99" s="9">
        <f>equipo4!G53</f>
        <v>0</v>
      </c>
      <c r="I99" s="9">
        <f>equipo4!H53</f>
        <v>0</v>
      </c>
      <c r="J99" s="9">
        <f>equipo4!I53</f>
        <v>0</v>
      </c>
      <c r="K99" s="9">
        <f>equipo4!J53</f>
        <v>2</v>
      </c>
      <c r="L99" s="9">
        <f>equipo4!K53</f>
        <v>3</v>
      </c>
      <c r="M99" s="9">
        <f>equipo4!L53</f>
        <v>1</v>
      </c>
      <c r="N99" s="9">
        <f>equipo4!M53</f>
        <v>1</v>
      </c>
      <c r="O99" s="9">
        <f>equipo4!N53</f>
        <v>1</v>
      </c>
      <c r="P99" s="9">
        <f>equipo4!O53</f>
        <v>1</v>
      </c>
      <c r="Q99" s="9">
        <f>equipo4!P53</f>
        <v>0</v>
      </c>
      <c r="R99" s="9">
        <f>equipo4!Q53</f>
        <v>3</v>
      </c>
      <c r="S99" s="9">
        <f>equipo4!R53</f>
        <v>11</v>
      </c>
      <c r="T99" s="9"/>
      <c r="U99" s="11">
        <f>equipo4!T53</f>
        <v>0.4</v>
      </c>
      <c r="V99" s="11">
        <f>equipo4!U53</f>
        <v>0.6</v>
      </c>
      <c r="X99" t="str">
        <f t="shared" si="20"/>
        <v>Andres Rivera</v>
      </c>
      <c r="Y99">
        <f t="shared" si="21"/>
        <v>0.4</v>
      </c>
      <c r="Z99">
        <f t="shared" si="22"/>
        <v>0.4</v>
      </c>
      <c r="AA99">
        <f t="shared" si="23"/>
        <v>3901</v>
      </c>
      <c r="AB99" t="str">
        <f t="shared" si="24"/>
        <v>Andres Rivera</v>
      </c>
      <c r="AC99">
        <f t="shared" si="25"/>
        <v>0.6</v>
      </c>
      <c r="AD99">
        <f t="shared" si="26"/>
        <v>0.6</v>
      </c>
      <c r="AE99">
        <f t="shared" si="27"/>
        <v>5901</v>
      </c>
      <c r="AF99" t="str">
        <f t="shared" si="28"/>
        <v>Andres Rivera</v>
      </c>
      <c r="AG99">
        <f t="shared" si="29"/>
        <v>0</v>
      </c>
      <c r="AH99">
        <f t="shared" si="30"/>
        <v>0</v>
      </c>
      <c r="AI99">
        <f t="shared" si="31"/>
        <v>-99</v>
      </c>
      <c r="AJ99" t="str">
        <f t="shared" si="32"/>
        <v>Andres Rivera</v>
      </c>
      <c r="AK99">
        <f t="shared" si="33"/>
        <v>0</v>
      </c>
      <c r="AL99">
        <f t="shared" si="34"/>
        <v>0</v>
      </c>
      <c r="AM99">
        <f t="shared" si="35"/>
        <v>-99</v>
      </c>
      <c r="AN99" t="str">
        <f t="shared" si="36"/>
        <v>Andres Rivera</v>
      </c>
      <c r="AO99">
        <f t="shared" si="37"/>
        <v>2</v>
      </c>
      <c r="AP99">
        <f t="shared" si="38"/>
        <v>2</v>
      </c>
      <c r="AQ99">
        <f t="shared" si="39"/>
        <v>19901</v>
      </c>
      <c r="AR99" t="str">
        <f>A99</f>
        <v>Andres Rivera</v>
      </c>
      <c r="AS99">
        <f>M99</f>
        <v>1</v>
      </c>
      <c r="AT99">
        <f>AS99</f>
        <v>1</v>
      </c>
      <c r="AU99">
        <f>AT99*10000-ROW()</f>
        <v>9901</v>
      </c>
      <c r="AV99" t="str">
        <f>A99</f>
        <v>Andres Rivera</v>
      </c>
      <c r="AW99">
        <f>E99</f>
        <v>2</v>
      </c>
      <c r="AX99">
        <f>AW99</f>
        <v>2</v>
      </c>
      <c r="AY99">
        <f>AX99*10000-ROW()</f>
        <v>19901</v>
      </c>
    </row>
    <row r="100" spans="1:51" x14ac:dyDescent="0.3">
      <c r="A100" s="9" t="str">
        <f>equipo4!A54</f>
        <v>Andres Gomez</v>
      </c>
      <c r="B100" s="9">
        <f>equipo4!B54</f>
        <v>18</v>
      </c>
      <c r="C100" s="9" t="str">
        <f>equipo4!$A$6</f>
        <v>Equipo 4</v>
      </c>
      <c r="D100" s="9">
        <f>equipo4!C54</f>
        <v>8</v>
      </c>
      <c r="E100" s="9">
        <f>equipo4!D54</f>
        <v>1</v>
      </c>
      <c r="F100" s="9">
        <f>equipo4!E54</f>
        <v>3</v>
      </c>
      <c r="G100" s="9">
        <f>equipo4!F54</f>
        <v>0</v>
      </c>
      <c r="H100" s="9">
        <f>equipo4!G54</f>
        <v>0</v>
      </c>
      <c r="I100" s="9">
        <f>equipo4!H54</f>
        <v>0</v>
      </c>
      <c r="J100" s="9">
        <f>equipo4!I54</f>
        <v>0</v>
      </c>
      <c r="K100" s="9">
        <f>equipo4!J54</f>
        <v>1</v>
      </c>
      <c r="L100" s="9">
        <f>equipo4!K54</f>
        <v>2</v>
      </c>
      <c r="M100" s="9">
        <f>equipo4!L54</f>
        <v>0</v>
      </c>
      <c r="N100" s="9">
        <f>equipo4!M54</f>
        <v>1</v>
      </c>
      <c r="O100" s="9">
        <f>equipo4!N54</f>
        <v>0</v>
      </c>
      <c r="P100" s="9">
        <f>equipo4!O54</f>
        <v>2</v>
      </c>
      <c r="Q100" s="9">
        <f>equipo4!P54</f>
        <v>0</v>
      </c>
      <c r="R100" s="9">
        <f>equipo4!Q54</f>
        <v>3</v>
      </c>
      <c r="S100" s="9">
        <f>equipo4!R54</f>
        <v>13</v>
      </c>
      <c r="T100" s="9"/>
      <c r="U100" s="11">
        <f>equipo4!T54</f>
        <v>0.375</v>
      </c>
      <c r="V100" s="11">
        <f>equipo4!U54</f>
        <v>0.375</v>
      </c>
      <c r="X100" t="str">
        <f t="shared" si="20"/>
        <v>Andres Gomez</v>
      </c>
      <c r="Y100">
        <f t="shared" si="21"/>
        <v>0.375</v>
      </c>
      <c r="Z100">
        <f t="shared" si="22"/>
        <v>0.375</v>
      </c>
      <c r="AA100">
        <f t="shared" si="23"/>
        <v>3650</v>
      </c>
      <c r="AB100" t="str">
        <f t="shared" si="24"/>
        <v>Andres Gomez</v>
      </c>
      <c r="AC100">
        <f t="shared" si="25"/>
        <v>0.375</v>
      </c>
      <c r="AD100">
        <f t="shared" si="26"/>
        <v>0.375</v>
      </c>
      <c r="AE100">
        <f t="shared" si="27"/>
        <v>3650</v>
      </c>
      <c r="AF100" t="str">
        <f t="shared" si="28"/>
        <v>Andres Gomez</v>
      </c>
      <c r="AG100">
        <f t="shared" si="29"/>
        <v>0</v>
      </c>
      <c r="AH100">
        <f t="shared" si="30"/>
        <v>0</v>
      </c>
      <c r="AI100">
        <f t="shared" si="31"/>
        <v>-100</v>
      </c>
      <c r="AJ100" t="str">
        <f t="shared" si="32"/>
        <v>Andres Gomez</v>
      </c>
      <c r="AK100">
        <f t="shared" si="33"/>
        <v>0</v>
      </c>
      <c r="AL100">
        <f t="shared" si="34"/>
        <v>0</v>
      </c>
      <c r="AM100">
        <f t="shared" si="35"/>
        <v>-100</v>
      </c>
      <c r="AN100" t="str">
        <f t="shared" si="36"/>
        <v>Andres Gomez</v>
      </c>
      <c r="AO100">
        <f t="shared" si="37"/>
        <v>3</v>
      </c>
      <c r="AP100">
        <f t="shared" si="38"/>
        <v>3</v>
      </c>
      <c r="AQ100">
        <f t="shared" si="39"/>
        <v>29900</v>
      </c>
      <c r="AR100" t="str">
        <f>A100</f>
        <v>Andres Gomez</v>
      </c>
      <c r="AS100">
        <f>M100</f>
        <v>0</v>
      </c>
      <c r="AT100">
        <f>AS100</f>
        <v>0</v>
      </c>
      <c r="AU100">
        <f>AT100*10000-ROW()</f>
        <v>-100</v>
      </c>
      <c r="AV100" t="str">
        <f>A100</f>
        <v>Andres Gomez</v>
      </c>
      <c r="AW100">
        <f>E100</f>
        <v>1</v>
      </c>
      <c r="AX100">
        <f>AW100</f>
        <v>1</v>
      </c>
      <c r="AY100">
        <f>AX100*10000-ROW()</f>
        <v>9900</v>
      </c>
    </row>
    <row r="101" spans="1:51" x14ac:dyDescent="0.3">
      <c r="A101" s="9" t="str">
        <f>equipo4!A55</f>
        <v>Andres Diaz</v>
      </c>
      <c r="B101" s="9">
        <f>equipo4!B55</f>
        <v>19</v>
      </c>
      <c r="C101" s="9" t="str">
        <f>equipo4!$A$6</f>
        <v>Equipo 4</v>
      </c>
      <c r="D101" s="9">
        <f>equipo4!C55</f>
        <v>8</v>
      </c>
      <c r="E101" s="9">
        <f>equipo4!D55</f>
        <v>2</v>
      </c>
      <c r="F101" s="9">
        <f>equipo4!E55</f>
        <v>0</v>
      </c>
      <c r="G101" s="9">
        <f>equipo4!F55</f>
        <v>0</v>
      </c>
      <c r="H101" s="9">
        <f>equipo4!G55</f>
        <v>0</v>
      </c>
      <c r="I101" s="9">
        <f>equipo4!H55</f>
        <v>0</v>
      </c>
      <c r="J101" s="9">
        <f>equipo4!I55</f>
        <v>1</v>
      </c>
      <c r="K101" s="9">
        <f>equipo4!J55</f>
        <v>0</v>
      </c>
      <c r="L101" s="9">
        <f>equipo4!K55</f>
        <v>3</v>
      </c>
      <c r="M101" s="9">
        <f>equipo4!L55</f>
        <v>2</v>
      </c>
      <c r="N101" s="9">
        <f>equipo4!M55</f>
        <v>1</v>
      </c>
      <c r="O101" s="9">
        <f>equipo4!N55</f>
        <v>0</v>
      </c>
      <c r="P101" s="9">
        <f>equipo4!O55</f>
        <v>1</v>
      </c>
      <c r="Q101" s="9">
        <f>equipo4!P55</f>
        <v>0</v>
      </c>
      <c r="R101" s="9">
        <f>equipo4!Q55</f>
        <v>0</v>
      </c>
      <c r="S101" s="9">
        <f>equipo4!R55</f>
        <v>13</v>
      </c>
      <c r="T101" s="9"/>
      <c r="U101" s="11">
        <f>equipo4!T55</f>
        <v>0</v>
      </c>
      <c r="V101" s="11">
        <f>equipo4!U55</f>
        <v>0</v>
      </c>
      <c r="X101" t="str">
        <f t="shared" si="20"/>
        <v>Andres Diaz</v>
      </c>
      <c r="Y101">
        <f t="shared" si="21"/>
        <v>0</v>
      </c>
      <c r="Z101">
        <f t="shared" si="22"/>
        <v>0</v>
      </c>
      <c r="AA101">
        <f t="shared" si="23"/>
        <v>-101</v>
      </c>
      <c r="AB101" t="str">
        <f t="shared" si="24"/>
        <v>Andres Diaz</v>
      </c>
      <c r="AC101">
        <f t="shared" si="25"/>
        <v>0</v>
      </c>
      <c r="AD101">
        <f t="shared" si="26"/>
        <v>0</v>
      </c>
      <c r="AE101">
        <f t="shared" si="27"/>
        <v>-101</v>
      </c>
      <c r="AF101" t="str">
        <f t="shared" si="28"/>
        <v>Andres Diaz</v>
      </c>
      <c r="AG101">
        <f t="shared" si="29"/>
        <v>0</v>
      </c>
      <c r="AH101">
        <f t="shared" si="30"/>
        <v>0</v>
      </c>
      <c r="AI101">
        <f t="shared" si="31"/>
        <v>-101</v>
      </c>
      <c r="AJ101" t="str">
        <f t="shared" si="32"/>
        <v>Andres Diaz</v>
      </c>
      <c r="AK101">
        <f t="shared" si="33"/>
        <v>1</v>
      </c>
      <c r="AL101">
        <f t="shared" si="34"/>
        <v>1</v>
      </c>
      <c r="AM101">
        <f t="shared" si="35"/>
        <v>9899</v>
      </c>
      <c r="AN101" t="str">
        <f t="shared" si="36"/>
        <v>Andres Diaz</v>
      </c>
      <c r="AO101">
        <f t="shared" si="37"/>
        <v>0</v>
      </c>
      <c r="AP101">
        <f t="shared" si="38"/>
        <v>0</v>
      </c>
      <c r="AQ101">
        <f t="shared" si="39"/>
        <v>-101</v>
      </c>
      <c r="AR101" t="str">
        <f>A101</f>
        <v>Andres Diaz</v>
      </c>
      <c r="AS101">
        <f>M101</f>
        <v>2</v>
      </c>
      <c r="AT101">
        <f>AS101</f>
        <v>2</v>
      </c>
      <c r="AU101">
        <f>AT101*10000-ROW()</f>
        <v>19899</v>
      </c>
      <c r="AV101" t="str">
        <f>A101</f>
        <v>Andres Diaz</v>
      </c>
      <c r="AW101">
        <f>E101</f>
        <v>2</v>
      </c>
      <c r="AX101">
        <f>AW101</f>
        <v>2</v>
      </c>
      <c r="AY101">
        <f>AX101*10000-ROW()</f>
        <v>19899</v>
      </c>
    </row>
    <row r="102" spans="1:51" x14ac:dyDescent="0.3">
      <c r="A102" s="9" t="str">
        <f>equipo4!A56</f>
        <v>Andres Reyes</v>
      </c>
      <c r="B102" s="9">
        <f>equipo4!B56</f>
        <v>20</v>
      </c>
      <c r="C102" s="9" t="str">
        <f>equipo4!$A$6</f>
        <v>Equipo 4</v>
      </c>
      <c r="D102" s="9">
        <f>equipo4!C56</f>
        <v>5</v>
      </c>
      <c r="E102" s="9">
        <f>equipo4!D56</f>
        <v>5</v>
      </c>
      <c r="F102" s="9">
        <f>equipo4!E56</f>
        <v>3</v>
      </c>
      <c r="G102" s="9">
        <f>equipo4!F56</f>
        <v>0</v>
      </c>
      <c r="H102" s="9">
        <f>equipo4!G56</f>
        <v>0</v>
      </c>
      <c r="I102" s="9">
        <f>equipo4!H56</f>
        <v>0</v>
      </c>
      <c r="J102" s="9">
        <f>equipo4!I56</f>
        <v>2</v>
      </c>
      <c r="K102" s="9">
        <f>equipo4!J56</f>
        <v>1</v>
      </c>
      <c r="L102" s="9">
        <f>equipo4!K56</f>
        <v>2</v>
      </c>
      <c r="M102" s="9">
        <f>equipo4!L56</f>
        <v>0</v>
      </c>
      <c r="N102" s="9">
        <f>equipo4!M56</f>
        <v>2</v>
      </c>
      <c r="O102" s="9">
        <f>equipo4!N56</f>
        <v>1</v>
      </c>
      <c r="P102" s="9">
        <f>equipo4!O56</f>
        <v>1</v>
      </c>
      <c r="Q102" s="9">
        <f>equipo4!P56</f>
        <v>0</v>
      </c>
      <c r="R102" s="9">
        <f>equipo4!Q56</f>
        <v>3</v>
      </c>
      <c r="S102" s="9">
        <f>equipo4!R56</f>
        <v>11</v>
      </c>
      <c r="T102" s="9"/>
      <c r="U102" s="11">
        <f>equipo4!T56</f>
        <v>0.6</v>
      </c>
      <c r="V102" s="11">
        <f>equipo4!U56</f>
        <v>0.6</v>
      </c>
      <c r="X102" t="str">
        <f t="shared" si="20"/>
        <v>Andres Reyes</v>
      </c>
      <c r="Y102">
        <f t="shared" si="21"/>
        <v>0.6</v>
      </c>
      <c r="Z102">
        <f t="shared" si="22"/>
        <v>0.6</v>
      </c>
      <c r="AA102">
        <f t="shared" si="23"/>
        <v>5898</v>
      </c>
      <c r="AB102" t="str">
        <f t="shared" si="24"/>
        <v>Andres Reyes</v>
      </c>
      <c r="AC102">
        <f t="shared" si="25"/>
        <v>0.6</v>
      </c>
      <c r="AD102">
        <f t="shared" si="26"/>
        <v>0.6</v>
      </c>
      <c r="AE102">
        <f t="shared" si="27"/>
        <v>5898</v>
      </c>
      <c r="AF102" t="str">
        <f t="shared" si="28"/>
        <v>Andres Reyes</v>
      </c>
      <c r="AG102">
        <f t="shared" si="29"/>
        <v>0</v>
      </c>
      <c r="AH102">
        <f t="shared" si="30"/>
        <v>0</v>
      </c>
      <c r="AI102">
        <f t="shared" si="31"/>
        <v>-102</v>
      </c>
      <c r="AJ102" t="str">
        <f t="shared" si="32"/>
        <v>Andres Reyes</v>
      </c>
      <c r="AK102">
        <f t="shared" si="33"/>
        <v>2</v>
      </c>
      <c r="AL102">
        <f t="shared" si="34"/>
        <v>2</v>
      </c>
      <c r="AM102">
        <f t="shared" si="35"/>
        <v>19898</v>
      </c>
      <c r="AN102" t="str">
        <f t="shared" si="36"/>
        <v>Andres Reyes</v>
      </c>
      <c r="AO102">
        <f t="shared" si="37"/>
        <v>3</v>
      </c>
      <c r="AP102">
        <f t="shared" si="38"/>
        <v>3</v>
      </c>
      <c r="AQ102">
        <f t="shared" si="39"/>
        <v>29898</v>
      </c>
      <c r="AR102" t="str">
        <f>A102</f>
        <v>Andres Reyes</v>
      </c>
      <c r="AS102">
        <f>M102</f>
        <v>0</v>
      </c>
      <c r="AT102">
        <f>AS102</f>
        <v>0</v>
      </c>
      <c r="AU102">
        <f>AT102*10000-ROW()</f>
        <v>-102</v>
      </c>
      <c r="AV102" t="str">
        <f>A102</f>
        <v>Andres Reyes</v>
      </c>
      <c r="AW102">
        <f>E102</f>
        <v>5</v>
      </c>
      <c r="AX102">
        <f>AW102</f>
        <v>5</v>
      </c>
      <c r="AY102">
        <f>AX102*10000-ROW()</f>
        <v>49898</v>
      </c>
    </row>
    <row r="103" spans="1:51" x14ac:dyDescent="0.3">
      <c r="A103" s="9" t="str">
        <f>equipo4!A57</f>
        <v>Andres Morales</v>
      </c>
      <c r="B103" s="9">
        <f>equipo4!B57</f>
        <v>21</v>
      </c>
      <c r="C103" s="9" t="str">
        <f>equipo4!$A$6</f>
        <v>Equipo 4</v>
      </c>
      <c r="D103" s="9">
        <f>equipo4!C57</f>
        <v>9</v>
      </c>
      <c r="E103" s="9">
        <f>equipo4!D57</f>
        <v>6</v>
      </c>
      <c r="F103" s="9">
        <f>equipo4!E57</f>
        <v>0</v>
      </c>
      <c r="G103" s="9">
        <f>equipo4!F57</f>
        <v>0</v>
      </c>
      <c r="H103" s="9">
        <f>equipo4!G57</f>
        <v>0</v>
      </c>
      <c r="I103" s="9">
        <f>equipo4!H57</f>
        <v>0</v>
      </c>
      <c r="J103" s="9">
        <f>equipo4!I57</f>
        <v>1</v>
      </c>
      <c r="K103" s="9">
        <f>equipo4!J57</f>
        <v>2</v>
      </c>
      <c r="L103" s="9">
        <f>equipo4!K57</f>
        <v>2</v>
      </c>
      <c r="M103" s="9">
        <f>equipo4!L57</f>
        <v>0</v>
      </c>
      <c r="N103" s="9">
        <f>equipo4!M57</f>
        <v>1</v>
      </c>
      <c r="O103" s="9">
        <f>equipo4!N57</f>
        <v>0</v>
      </c>
      <c r="P103" s="9">
        <f>equipo4!O57</f>
        <v>1</v>
      </c>
      <c r="Q103" s="9">
        <f>equipo4!P57</f>
        <v>0</v>
      </c>
      <c r="R103" s="9">
        <f>equipo4!Q57</f>
        <v>0</v>
      </c>
      <c r="S103" s="9">
        <f>equipo4!R57</f>
        <v>13</v>
      </c>
      <c r="T103" s="9"/>
      <c r="U103" s="11">
        <f>equipo4!T57</f>
        <v>0</v>
      </c>
      <c r="V103" s="11">
        <f>equipo4!U57</f>
        <v>0</v>
      </c>
      <c r="X103" t="str">
        <f t="shared" si="20"/>
        <v>Andres Morales</v>
      </c>
      <c r="Y103">
        <f t="shared" si="21"/>
        <v>0</v>
      </c>
      <c r="Z103">
        <f t="shared" si="22"/>
        <v>0</v>
      </c>
      <c r="AA103">
        <f t="shared" si="23"/>
        <v>-103</v>
      </c>
      <c r="AB103" t="str">
        <f t="shared" si="24"/>
        <v>Andres Morales</v>
      </c>
      <c r="AC103">
        <f t="shared" si="25"/>
        <v>0</v>
      </c>
      <c r="AD103">
        <f t="shared" si="26"/>
        <v>0</v>
      </c>
      <c r="AE103">
        <f t="shared" si="27"/>
        <v>-103</v>
      </c>
      <c r="AF103" t="str">
        <f t="shared" si="28"/>
        <v>Andres Morales</v>
      </c>
      <c r="AG103">
        <f t="shared" si="29"/>
        <v>0</v>
      </c>
      <c r="AH103">
        <f t="shared" si="30"/>
        <v>0</v>
      </c>
      <c r="AI103">
        <f t="shared" si="31"/>
        <v>-103</v>
      </c>
      <c r="AJ103" t="str">
        <f t="shared" si="32"/>
        <v>Andres Morales</v>
      </c>
      <c r="AK103">
        <f t="shared" si="33"/>
        <v>1</v>
      </c>
      <c r="AL103">
        <f t="shared" si="34"/>
        <v>1</v>
      </c>
      <c r="AM103">
        <f t="shared" si="35"/>
        <v>9897</v>
      </c>
      <c r="AN103" t="str">
        <f t="shared" si="36"/>
        <v>Andres Morales</v>
      </c>
      <c r="AO103">
        <f t="shared" si="37"/>
        <v>0</v>
      </c>
      <c r="AP103">
        <f t="shared" si="38"/>
        <v>0</v>
      </c>
      <c r="AQ103">
        <f t="shared" si="39"/>
        <v>-103</v>
      </c>
      <c r="AR103" t="str">
        <f>A103</f>
        <v>Andres Morales</v>
      </c>
      <c r="AS103">
        <f>M103</f>
        <v>0</v>
      </c>
      <c r="AT103">
        <f>AS103</f>
        <v>0</v>
      </c>
      <c r="AU103">
        <f>AT103*10000-ROW()</f>
        <v>-103</v>
      </c>
      <c r="AV103" t="str">
        <f>A103</f>
        <v>Andres Morales</v>
      </c>
      <c r="AW103">
        <f>E103</f>
        <v>6</v>
      </c>
      <c r="AX103">
        <f>AW103</f>
        <v>6</v>
      </c>
      <c r="AY103">
        <f>AX103*10000-ROW()</f>
        <v>59897</v>
      </c>
    </row>
    <row r="104" spans="1:51" x14ac:dyDescent="0.3">
      <c r="A104" s="9" t="str">
        <f>equipo4!A58</f>
        <v>Andres Cruz</v>
      </c>
      <c r="B104" s="9">
        <f>equipo4!B58</f>
        <v>22</v>
      </c>
      <c r="C104" s="9" t="str">
        <f>equipo4!$A$6</f>
        <v>Equipo 4</v>
      </c>
      <c r="D104" s="9">
        <f>equipo4!C58</f>
        <v>6</v>
      </c>
      <c r="E104" s="9">
        <f>equipo4!D58</f>
        <v>3</v>
      </c>
      <c r="F104" s="9">
        <f>equipo4!E58</f>
        <v>1</v>
      </c>
      <c r="G104" s="9">
        <f>equipo4!F58</f>
        <v>0</v>
      </c>
      <c r="H104" s="9">
        <f>equipo4!G58</f>
        <v>0</v>
      </c>
      <c r="I104" s="9">
        <f>equipo4!H58</f>
        <v>0</v>
      </c>
      <c r="J104" s="9">
        <f>equipo4!I58</f>
        <v>1</v>
      </c>
      <c r="K104" s="9">
        <f>equipo4!J58</f>
        <v>2</v>
      </c>
      <c r="L104" s="9">
        <f>equipo4!K58</f>
        <v>3</v>
      </c>
      <c r="M104" s="9">
        <f>equipo4!L58</f>
        <v>1</v>
      </c>
      <c r="N104" s="9">
        <f>equipo4!M58</f>
        <v>1</v>
      </c>
      <c r="O104" s="9">
        <f>equipo4!N58</f>
        <v>1</v>
      </c>
      <c r="P104" s="9">
        <f>equipo4!O58</f>
        <v>2</v>
      </c>
      <c r="Q104" s="9">
        <f>equipo4!P58</f>
        <v>0</v>
      </c>
      <c r="R104" s="9">
        <f>equipo4!Q58</f>
        <v>1</v>
      </c>
      <c r="S104" s="9">
        <f>equipo4!R58</f>
        <v>13</v>
      </c>
      <c r="T104" s="9"/>
      <c r="U104" s="11">
        <f>equipo4!T58</f>
        <v>0.16666666666666666</v>
      </c>
      <c r="V104" s="11">
        <f>equipo4!U58</f>
        <v>0.16666666666666666</v>
      </c>
      <c r="X104" t="str">
        <f t="shared" si="20"/>
        <v>Andres Cruz</v>
      </c>
      <c r="Y104">
        <f t="shared" si="21"/>
        <v>0.16666666666666666</v>
      </c>
      <c r="Z104">
        <f t="shared" si="22"/>
        <v>0.16666666666666666</v>
      </c>
      <c r="AA104">
        <f t="shared" si="23"/>
        <v>1562.6666666666665</v>
      </c>
      <c r="AB104" t="str">
        <f t="shared" si="24"/>
        <v>Andres Cruz</v>
      </c>
      <c r="AC104">
        <f t="shared" si="25"/>
        <v>0.16666666666666666</v>
      </c>
      <c r="AD104">
        <f t="shared" si="26"/>
        <v>0.16666666666666666</v>
      </c>
      <c r="AE104">
        <f t="shared" si="27"/>
        <v>1562.6666666666665</v>
      </c>
      <c r="AF104" t="str">
        <f t="shared" si="28"/>
        <v>Andres Cruz</v>
      </c>
      <c r="AG104">
        <f t="shared" si="29"/>
        <v>0</v>
      </c>
      <c r="AH104">
        <f t="shared" si="30"/>
        <v>0</v>
      </c>
      <c r="AI104">
        <f t="shared" si="31"/>
        <v>-104</v>
      </c>
      <c r="AJ104" t="str">
        <f t="shared" si="32"/>
        <v>Andres Cruz</v>
      </c>
      <c r="AK104">
        <f t="shared" si="33"/>
        <v>1</v>
      </c>
      <c r="AL104">
        <f t="shared" si="34"/>
        <v>1</v>
      </c>
      <c r="AM104">
        <f t="shared" si="35"/>
        <v>9896</v>
      </c>
      <c r="AN104" t="str">
        <f t="shared" si="36"/>
        <v>Andres Cruz</v>
      </c>
      <c r="AO104">
        <f t="shared" si="37"/>
        <v>1</v>
      </c>
      <c r="AP104">
        <f t="shared" si="38"/>
        <v>1</v>
      </c>
      <c r="AQ104">
        <f t="shared" si="39"/>
        <v>9896</v>
      </c>
      <c r="AR104" t="str">
        <f>A104</f>
        <v>Andres Cruz</v>
      </c>
      <c r="AS104">
        <f>M104</f>
        <v>1</v>
      </c>
      <c r="AT104">
        <f>AS104</f>
        <v>1</v>
      </c>
      <c r="AU104">
        <f>AT104*10000-ROW()</f>
        <v>9896</v>
      </c>
      <c r="AV104" t="str">
        <f>A104</f>
        <v>Andres Cruz</v>
      </c>
      <c r="AW104">
        <f>E104</f>
        <v>3</v>
      </c>
      <c r="AX104">
        <f>AW104</f>
        <v>3</v>
      </c>
      <c r="AY104">
        <f>AX104*10000-ROW()</f>
        <v>29896</v>
      </c>
    </row>
    <row r="105" spans="1:51" x14ac:dyDescent="0.3">
      <c r="A105" s="9" t="str">
        <f>equipo4!A59</f>
        <v>Andres Ortiz</v>
      </c>
      <c r="B105" s="9">
        <f>equipo4!B59</f>
        <v>23</v>
      </c>
      <c r="C105" s="9" t="str">
        <f>equipo4!$A$6</f>
        <v>Equipo 4</v>
      </c>
      <c r="D105" s="9">
        <f>equipo4!C59</f>
        <v>6</v>
      </c>
      <c r="E105" s="9">
        <f>equipo4!D59</f>
        <v>4</v>
      </c>
      <c r="F105" s="9">
        <f>equipo4!E59</f>
        <v>2</v>
      </c>
      <c r="G105" s="9">
        <f>equipo4!F59</f>
        <v>0</v>
      </c>
      <c r="H105" s="9">
        <f>equipo4!G59</f>
        <v>0</v>
      </c>
      <c r="I105" s="9">
        <f>equipo4!H59</f>
        <v>1</v>
      </c>
      <c r="J105" s="9">
        <f>equipo4!I59</f>
        <v>1</v>
      </c>
      <c r="K105" s="9">
        <f>equipo4!J59</f>
        <v>2</v>
      </c>
      <c r="L105" s="9">
        <f>equipo4!K59</f>
        <v>4</v>
      </c>
      <c r="M105" s="9">
        <f>equipo4!L59</f>
        <v>1</v>
      </c>
      <c r="N105" s="9">
        <f>equipo4!M59</f>
        <v>0</v>
      </c>
      <c r="O105" s="9">
        <f>equipo4!N59</f>
        <v>1</v>
      </c>
      <c r="P105" s="9">
        <f>equipo4!O59</f>
        <v>0</v>
      </c>
      <c r="Q105" s="9">
        <f>equipo4!P59</f>
        <v>0</v>
      </c>
      <c r="R105" s="9">
        <f>equipo4!Q59</f>
        <v>5</v>
      </c>
      <c r="S105" s="9">
        <f>equipo4!R59</f>
        <v>11</v>
      </c>
      <c r="T105" s="9"/>
      <c r="U105" s="11">
        <f>equipo4!T59</f>
        <v>0.33333333333333331</v>
      </c>
      <c r="V105" s="11">
        <f>equipo4!U59</f>
        <v>0.83333333333333337</v>
      </c>
      <c r="X105" t="str">
        <f t="shared" si="20"/>
        <v>Andres Ortiz</v>
      </c>
      <c r="Y105">
        <f t="shared" si="21"/>
        <v>0.33333333333333331</v>
      </c>
      <c r="Z105">
        <f t="shared" si="22"/>
        <v>0.33333333333333331</v>
      </c>
      <c r="AA105">
        <f t="shared" si="23"/>
        <v>3228.333333333333</v>
      </c>
      <c r="AB105" t="str">
        <f t="shared" si="24"/>
        <v>Andres Ortiz</v>
      </c>
      <c r="AC105">
        <f t="shared" si="25"/>
        <v>0.83333333333333337</v>
      </c>
      <c r="AD105">
        <f t="shared" si="26"/>
        <v>0.83333333333333337</v>
      </c>
      <c r="AE105">
        <f t="shared" si="27"/>
        <v>8228.3333333333339</v>
      </c>
      <c r="AF105" t="str">
        <f t="shared" si="28"/>
        <v>Andres Ortiz</v>
      </c>
      <c r="AG105">
        <f t="shared" si="29"/>
        <v>1</v>
      </c>
      <c r="AH105">
        <f t="shared" si="30"/>
        <v>1</v>
      </c>
      <c r="AI105">
        <f t="shared" si="31"/>
        <v>9895</v>
      </c>
      <c r="AJ105" t="str">
        <f t="shared" si="32"/>
        <v>Andres Ortiz</v>
      </c>
      <c r="AK105">
        <f t="shared" si="33"/>
        <v>1</v>
      </c>
      <c r="AL105">
        <f t="shared" si="34"/>
        <v>1</v>
      </c>
      <c r="AM105">
        <f t="shared" si="35"/>
        <v>9895</v>
      </c>
      <c r="AN105" t="str">
        <f t="shared" si="36"/>
        <v>Andres Ortiz</v>
      </c>
      <c r="AO105">
        <f t="shared" si="37"/>
        <v>2</v>
      </c>
      <c r="AP105">
        <f t="shared" si="38"/>
        <v>2</v>
      </c>
      <c r="AQ105">
        <f t="shared" si="39"/>
        <v>19895</v>
      </c>
      <c r="AR105" t="str">
        <f>A105</f>
        <v>Andres Ortiz</v>
      </c>
      <c r="AS105">
        <f>M105</f>
        <v>1</v>
      </c>
      <c r="AT105">
        <f>AS105</f>
        <v>1</v>
      </c>
      <c r="AU105">
        <f>AT105*10000-ROW()</f>
        <v>9895</v>
      </c>
      <c r="AV105" t="str">
        <f>A105</f>
        <v>Andres Ortiz</v>
      </c>
      <c r="AW105">
        <f>E105</f>
        <v>4</v>
      </c>
      <c r="AX105">
        <f>AW105</f>
        <v>4</v>
      </c>
      <c r="AY105">
        <f>AX105*10000-ROW()</f>
        <v>39895</v>
      </c>
    </row>
    <row r="106" spans="1:51" x14ac:dyDescent="0.3">
      <c r="A106" s="9" t="str">
        <f>equipo4!A60</f>
        <v>Andres Gutierrez</v>
      </c>
      <c r="B106" s="9">
        <f>equipo4!B60</f>
        <v>24</v>
      </c>
      <c r="C106" s="9" t="str">
        <f>equipo4!$A$6</f>
        <v>Equipo 4</v>
      </c>
      <c r="D106" s="9">
        <f>equipo4!C60</f>
        <v>7</v>
      </c>
      <c r="E106" s="9">
        <f>equipo4!D60</f>
        <v>1</v>
      </c>
      <c r="F106" s="9">
        <f>equipo4!E60</f>
        <v>1</v>
      </c>
      <c r="G106" s="9">
        <f>equipo4!F60</f>
        <v>0</v>
      </c>
      <c r="H106" s="9">
        <f>equipo4!G60</f>
        <v>0</v>
      </c>
      <c r="I106" s="9">
        <f>equipo4!H60</f>
        <v>0</v>
      </c>
      <c r="J106" s="9">
        <f>equipo4!I60</f>
        <v>1</v>
      </c>
      <c r="K106" s="9">
        <f>equipo4!J60</f>
        <v>0</v>
      </c>
      <c r="L106" s="9">
        <f>equipo4!K60</f>
        <v>3</v>
      </c>
      <c r="M106" s="9">
        <f>equipo4!L60</f>
        <v>0</v>
      </c>
      <c r="N106" s="9">
        <f>equipo4!M60</f>
        <v>1</v>
      </c>
      <c r="O106" s="9">
        <f>equipo4!N60</f>
        <v>0</v>
      </c>
      <c r="P106" s="9">
        <f>equipo4!O60</f>
        <v>1</v>
      </c>
      <c r="Q106" s="9">
        <f>equipo4!P60</f>
        <v>0</v>
      </c>
      <c r="R106" s="9">
        <f>equipo4!Q60</f>
        <v>1</v>
      </c>
      <c r="S106" s="9">
        <f>equipo4!R60</f>
        <v>12</v>
      </c>
      <c r="T106" s="9"/>
      <c r="U106" s="11">
        <f>equipo4!T60</f>
        <v>0.14285714285714285</v>
      </c>
      <c r="V106" s="11">
        <f>equipo4!U60</f>
        <v>0.14285714285714285</v>
      </c>
      <c r="X106" t="str">
        <f t="shared" si="20"/>
        <v>Andres Gutierrez</v>
      </c>
      <c r="Y106">
        <f t="shared" si="21"/>
        <v>0.14285714285714285</v>
      </c>
      <c r="Z106">
        <f t="shared" si="22"/>
        <v>0.14285714285714285</v>
      </c>
      <c r="AA106">
        <f t="shared" si="23"/>
        <v>1322.5714285714284</v>
      </c>
      <c r="AB106" t="str">
        <f t="shared" si="24"/>
        <v>Andres Gutierrez</v>
      </c>
      <c r="AC106">
        <f t="shared" si="25"/>
        <v>0.14285714285714285</v>
      </c>
      <c r="AD106">
        <f t="shared" si="26"/>
        <v>0.14285714285714285</v>
      </c>
      <c r="AE106">
        <f t="shared" si="27"/>
        <v>1322.5714285714284</v>
      </c>
      <c r="AF106" t="str">
        <f t="shared" si="28"/>
        <v>Andres Gutierrez</v>
      </c>
      <c r="AG106">
        <f t="shared" si="29"/>
        <v>0</v>
      </c>
      <c r="AH106">
        <f t="shared" si="30"/>
        <v>0</v>
      </c>
      <c r="AI106">
        <f t="shared" si="31"/>
        <v>-106</v>
      </c>
      <c r="AJ106" t="str">
        <f t="shared" si="32"/>
        <v>Andres Gutierrez</v>
      </c>
      <c r="AK106">
        <f t="shared" si="33"/>
        <v>1</v>
      </c>
      <c r="AL106">
        <f t="shared" si="34"/>
        <v>1</v>
      </c>
      <c r="AM106">
        <f t="shared" si="35"/>
        <v>9894</v>
      </c>
      <c r="AN106" t="str">
        <f t="shared" si="36"/>
        <v>Andres Gutierrez</v>
      </c>
      <c r="AO106">
        <f t="shared" si="37"/>
        <v>1</v>
      </c>
      <c r="AP106">
        <f t="shared" si="38"/>
        <v>1</v>
      </c>
      <c r="AQ106">
        <f t="shared" si="39"/>
        <v>9894</v>
      </c>
      <c r="AR106" t="str">
        <f>A106</f>
        <v>Andres Gutierrez</v>
      </c>
      <c r="AS106">
        <f>M106</f>
        <v>0</v>
      </c>
      <c r="AT106">
        <f>AS106</f>
        <v>0</v>
      </c>
      <c r="AU106">
        <f>AT106*10000-ROW()</f>
        <v>-106</v>
      </c>
      <c r="AV106" t="str">
        <f>A106</f>
        <v>Andres Gutierrez</v>
      </c>
      <c r="AW106">
        <f>E106</f>
        <v>1</v>
      </c>
      <c r="AX106">
        <f>AW106</f>
        <v>1</v>
      </c>
      <c r="AY106">
        <f>AX106*10000-ROW()</f>
        <v>9894</v>
      </c>
    </row>
    <row r="107" spans="1:51" x14ac:dyDescent="0.3">
      <c r="A107" s="9" t="str">
        <f>equipo4!A61</f>
        <v>Andres Castillo</v>
      </c>
      <c r="B107" s="9">
        <f>equipo4!B61</f>
        <v>25</v>
      </c>
      <c r="C107" s="9" t="str">
        <f>equipo4!$A$6</f>
        <v>Equipo 4</v>
      </c>
      <c r="D107" s="9">
        <f>equipo4!C61</f>
        <v>5</v>
      </c>
      <c r="E107" s="9">
        <f>equipo4!D61</f>
        <v>2</v>
      </c>
      <c r="F107" s="9">
        <f>equipo4!E61</f>
        <v>1</v>
      </c>
      <c r="G107" s="9">
        <f>equipo4!F61</f>
        <v>0</v>
      </c>
      <c r="H107" s="9">
        <f>equipo4!G61</f>
        <v>0</v>
      </c>
      <c r="I107" s="9">
        <f>equipo4!H61</f>
        <v>0</v>
      </c>
      <c r="J107" s="9">
        <f>equipo4!I61</f>
        <v>2</v>
      </c>
      <c r="K107" s="9">
        <f>equipo4!J61</f>
        <v>1</v>
      </c>
      <c r="L107" s="9">
        <f>equipo4!K61</f>
        <v>2</v>
      </c>
      <c r="M107" s="9">
        <f>equipo4!L61</f>
        <v>1</v>
      </c>
      <c r="N107" s="9">
        <f>equipo4!M61</f>
        <v>1</v>
      </c>
      <c r="O107" s="9">
        <f>equipo4!N61</f>
        <v>1</v>
      </c>
      <c r="P107" s="9">
        <f>equipo4!O61</f>
        <v>0</v>
      </c>
      <c r="Q107" s="9">
        <f>equipo4!P61</f>
        <v>0</v>
      </c>
      <c r="R107" s="9">
        <f>equipo4!Q61</f>
        <v>1</v>
      </c>
      <c r="S107" s="9">
        <f>equipo4!R61</f>
        <v>9</v>
      </c>
      <c r="T107" s="9"/>
      <c r="U107" s="11">
        <f>equipo4!T61</f>
        <v>0.2</v>
      </c>
      <c r="V107" s="11">
        <f>equipo4!U61</f>
        <v>0.2</v>
      </c>
      <c r="X107" t="str">
        <f t="shared" si="20"/>
        <v>Andres Castillo</v>
      </c>
      <c r="Y107">
        <f t="shared" si="21"/>
        <v>0.2</v>
      </c>
      <c r="Z107">
        <f t="shared" si="22"/>
        <v>0.2</v>
      </c>
      <c r="AA107">
        <f t="shared" si="23"/>
        <v>1893</v>
      </c>
      <c r="AB107" t="str">
        <f t="shared" si="24"/>
        <v>Andres Castillo</v>
      </c>
      <c r="AC107">
        <f t="shared" si="25"/>
        <v>0.2</v>
      </c>
      <c r="AD107">
        <f t="shared" si="26"/>
        <v>0.2</v>
      </c>
      <c r="AE107">
        <f t="shared" si="27"/>
        <v>1893</v>
      </c>
      <c r="AF107" t="str">
        <f t="shared" si="28"/>
        <v>Andres Castillo</v>
      </c>
      <c r="AG107">
        <f t="shared" si="29"/>
        <v>0</v>
      </c>
      <c r="AH107">
        <f t="shared" si="30"/>
        <v>0</v>
      </c>
      <c r="AI107">
        <f t="shared" si="31"/>
        <v>-107</v>
      </c>
      <c r="AJ107" t="str">
        <f t="shared" si="32"/>
        <v>Andres Castillo</v>
      </c>
      <c r="AK107">
        <f t="shared" si="33"/>
        <v>2</v>
      </c>
      <c r="AL107">
        <f t="shared" si="34"/>
        <v>2</v>
      </c>
      <c r="AM107">
        <f t="shared" si="35"/>
        <v>19893</v>
      </c>
      <c r="AN107" t="str">
        <f t="shared" si="36"/>
        <v>Andres Castillo</v>
      </c>
      <c r="AO107">
        <f t="shared" si="37"/>
        <v>1</v>
      </c>
      <c r="AP107">
        <f t="shared" si="38"/>
        <v>1</v>
      </c>
      <c r="AQ107">
        <f t="shared" si="39"/>
        <v>9893</v>
      </c>
      <c r="AR107" t="str">
        <f>A107</f>
        <v>Andres Castillo</v>
      </c>
      <c r="AS107">
        <f>M107</f>
        <v>1</v>
      </c>
      <c r="AT107">
        <f>AS107</f>
        <v>1</v>
      </c>
      <c r="AU107">
        <f>AT107*10000-ROW()</f>
        <v>9893</v>
      </c>
      <c r="AV107" t="str">
        <f>A107</f>
        <v>Andres Castillo</v>
      </c>
      <c r="AW107">
        <f>E107</f>
        <v>2</v>
      </c>
      <c r="AX107">
        <f>AW107</f>
        <v>2</v>
      </c>
      <c r="AY107">
        <f>AX107*10000-ROW()</f>
        <v>19893</v>
      </c>
    </row>
    <row r="108" spans="1:51" x14ac:dyDescent="0.3">
      <c r="A108" s="9" t="str">
        <f>equipo5!A37</f>
        <v>Pedro Garcia</v>
      </c>
      <c r="B108" s="9">
        <f>equipo5!B37</f>
        <v>1</v>
      </c>
      <c r="C108" s="9" t="str">
        <f>equipo5!$A$6</f>
        <v>Equipo 5</v>
      </c>
      <c r="D108" s="9">
        <f>equipo5!C37</f>
        <v>6</v>
      </c>
      <c r="E108" s="9">
        <f>equipo5!D37</f>
        <v>2</v>
      </c>
      <c r="F108" s="9">
        <f>equipo5!E37</f>
        <v>2</v>
      </c>
      <c r="G108" s="9">
        <f>equipo5!F37</f>
        <v>0</v>
      </c>
      <c r="H108" s="9">
        <f>equipo5!G37</f>
        <v>0</v>
      </c>
      <c r="I108" s="9">
        <f>equipo5!H37</f>
        <v>0</v>
      </c>
      <c r="J108" s="9">
        <f>equipo5!I37</f>
        <v>1</v>
      </c>
      <c r="K108" s="9">
        <f>equipo5!J37</f>
        <v>3</v>
      </c>
      <c r="L108" s="9">
        <f>equipo5!K37</f>
        <v>1</v>
      </c>
      <c r="M108" s="9">
        <f>equipo5!L37</f>
        <v>2</v>
      </c>
      <c r="N108" s="9">
        <f>equipo5!M37</f>
        <v>1</v>
      </c>
      <c r="O108" s="9">
        <f>equipo5!N37</f>
        <v>1</v>
      </c>
      <c r="P108" s="9">
        <f>equipo5!O37</f>
        <v>2</v>
      </c>
      <c r="Q108" s="9">
        <f>equipo5!P37</f>
        <v>0</v>
      </c>
      <c r="R108" s="9">
        <f>equipo5!Q37</f>
        <v>2</v>
      </c>
      <c r="S108" s="9">
        <f>equipo5!R37</f>
        <v>11</v>
      </c>
      <c r="T108" s="9"/>
      <c r="U108" s="11">
        <f>equipo5!T37</f>
        <v>0.33333333333333331</v>
      </c>
      <c r="V108" s="11">
        <f>equipo5!U37</f>
        <v>0.33333333333333331</v>
      </c>
      <c r="X108" t="str">
        <f t="shared" si="20"/>
        <v>Pedro Garcia</v>
      </c>
      <c r="Y108">
        <f t="shared" si="21"/>
        <v>0.33333333333333331</v>
      </c>
      <c r="Z108">
        <f t="shared" si="22"/>
        <v>0.33333333333333331</v>
      </c>
      <c r="AA108">
        <f t="shared" si="23"/>
        <v>3225.333333333333</v>
      </c>
      <c r="AB108" t="str">
        <f t="shared" si="24"/>
        <v>Pedro Garcia</v>
      </c>
      <c r="AC108">
        <f t="shared" si="25"/>
        <v>0.33333333333333331</v>
      </c>
      <c r="AD108">
        <f t="shared" si="26"/>
        <v>0.33333333333333331</v>
      </c>
      <c r="AE108">
        <f t="shared" si="27"/>
        <v>3225.333333333333</v>
      </c>
      <c r="AF108" t="str">
        <f t="shared" si="28"/>
        <v>Pedro Garcia</v>
      </c>
      <c r="AG108">
        <f t="shared" si="29"/>
        <v>0</v>
      </c>
      <c r="AH108">
        <f t="shared" si="30"/>
        <v>0</v>
      </c>
      <c r="AI108">
        <f t="shared" si="31"/>
        <v>-108</v>
      </c>
      <c r="AJ108" t="str">
        <f t="shared" si="32"/>
        <v>Pedro Garcia</v>
      </c>
      <c r="AK108">
        <f t="shared" si="33"/>
        <v>1</v>
      </c>
      <c r="AL108">
        <f t="shared" si="34"/>
        <v>1</v>
      </c>
      <c r="AM108">
        <f t="shared" si="35"/>
        <v>9892</v>
      </c>
      <c r="AN108" t="str">
        <f t="shared" si="36"/>
        <v>Pedro Garcia</v>
      </c>
      <c r="AO108">
        <f t="shared" si="37"/>
        <v>2</v>
      </c>
      <c r="AP108">
        <f t="shared" si="38"/>
        <v>2</v>
      </c>
      <c r="AQ108">
        <f t="shared" si="39"/>
        <v>19892</v>
      </c>
      <c r="AR108" t="str">
        <f>A108</f>
        <v>Pedro Garcia</v>
      </c>
      <c r="AS108">
        <f>M108</f>
        <v>2</v>
      </c>
      <c r="AT108">
        <f>AS108</f>
        <v>2</v>
      </c>
      <c r="AU108">
        <f>AT108*10000-ROW()</f>
        <v>19892</v>
      </c>
      <c r="AV108" t="str">
        <f>A108</f>
        <v>Pedro Garcia</v>
      </c>
      <c r="AW108">
        <f>E108</f>
        <v>2</v>
      </c>
      <c r="AX108">
        <f>AW108</f>
        <v>2</v>
      </c>
      <c r="AY108">
        <f>AX108*10000-ROW()</f>
        <v>19892</v>
      </c>
    </row>
    <row r="109" spans="1:51" x14ac:dyDescent="0.3">
      <c r="A109" s="9" t="str">
        <f>equipo5!A38</f>
        <v>Pedro Rodriguez</v>
      </c>
      <c r="B109" s="9">
        <f>equipo5!B38</f>
        <v>2</v>
      </c>
      <c r="C109" s="9" t="str">
        <f>equipo5!$A$6</f>
        <v>Equipo 5</v>
      </c>
      <c r="D109" s="9">
        <f>equipo5!C38</f>
        <v>7</v>
      </c>
      <c r="E109" s="9">
        <f>equipo5!D38</f>
        <v>3</v>
      </c>
      <c r="F109" s="9">
        <f>equipo5!E38</f>
        <v>5</v>
      </c>
      <c r="G109" s="9">
        <f>equipo5!F38</f>
        <v>0</v>
      </c>
      <c r="H109" s="9">
        <f>equipo5!G38</f>
        <v>1</v>
      </c>
      <c r="I109" s="9">
        <f>equipo5!H38</f>
        <v>0</v>
      </c>
      <c r="J109" s="9">
        <f>equipo5!I38</f>
        <v>4</v>
      </c>
      <c r="K109" s="9">
        <f>equipo5!J38</f>
        <v>4</v>
      </c>
      <c r="L109" s="9">
        <f>equipo5!K38</f>
        <v>0</v>
      </c>
      <c r="M109" s="9">
        <f>equipo5!L38</f>
        <v>2</v>
      </c>
      <c r="N109" s="9">
        <f>equipo5!M38</f>
        <v>2</v>
      </c>
      <c r="O109" s="9">
        <f>equipo5!N38</f>
        <v>1</v>
      </c>
      <c r="P109" s="9">
        <f>equipo5!O38</f>
        <v>1</v>
      </c>
      <c r="Q109" s="9">
        <f>equipo5!P38</f>
        <v>0</v>
      </c>
      <c r="R109" s="9">
        <f>equipo5!Q38</f>
        <v>7</v>
      </c>
      <c r="S109" s="9">
        <f>equipo5!R38</f>
        <v>11</v>
      </c>
      <c r="T109" s="9"/>
      <c r="U109" s="11">
        <f>equipo5!T38</f>
        <v>0.7142857142857143</v>
      </c>
      <c r="V109" s="11">
        <f>equipo5!U38</f>
        <v>1</v>
      </c>
      <c r="X109" t="str">
        <f t="shared" si="20"/>
        <v>Pedro Rodriguez</v>
      </c>
      <c r="Y109">
        <f t="shared" si="21"/>
        <v>0.7142857142857143</v>
      </c>
      <c r="Z109">
        <f t="shared" si="22"/>
        <v>0.7142857142857143</v>
      </c>
      <c r="AA109">
        <f t="shared" si="23"/>
        <v>7033.8571428571431</v>
      </c>
      <c r="AB109" t="str">
        <f t="shared" si="24"/>
        <v>Pedro Rodriguez</v>
      </c>
      <c r="AC109">
        <f t="shared" si="25"/>
        <v>1</v>
      </c>
      <c r="AD109">
        <f t="shared" si="26"/>
        <v>1</v>
      </c>
      <c r="AE109">
        <f t="shared" si="27"/>
        <v>9891</v>
      </c>
      <c r="AF109" t="str">
        <f t="shared" si="28"/>
        <v>Pedro Rodriguez</v>
      </c>
      <c r="AG109">
        <f t="shared" si="29"/>
        <v>0</v>
      </c>
      <c r="AH109">
        <f t="shared" si="30"/>
        <v>0</v>
      </c>
      <c r="AI109">
        <f t="shared" si="31"/>
        <v>-109</v>
      </c>
      <c r="AJ109" t="str">
        <f t="shared" si="32"/>
        <v>Pedro Rodriguez</v>
      </c>
      <c r="AK109">
        <f t="shared" si="33"/>
        <v>4</v>
      </c>
      <c r="AL109">
        <f t="shared" si="34"/>
        <v>4</v>
      </c>
      <c r="AM109">
        <f t="shared" si="35"/>
        <v>39891</v>
      </c>
      <c r="AN109" t="str">
        <f t="shared" si="36"/>
        <v>Pedro Rodriguez</v>
      </c>
      <c r="AO109">
        <f t="shared" si="37"/>
        <v>5</v>
      </c>
      <c r="AP109">
        <f t="shared" si="38"/>
        <v>5</v>
      </c>
      <c r="AQ109">
        <f t="shared" si="39"/>
        <v>49891</v>
      </c>
      <c r="AR109" t="str">
        <f>A109</f>
        <v>Pedro Rodriguez</v>
      </c>
      <c r="AS109">
        <f>M109</f>
        <v>2</v>
      </c>
      <c r="AT109">
        <f>AS109</f>
        <v>2</v>
      </c>
      <c r="AU109">
        <f>AT109*10000-ROW()</f>
        <v>19891</v>
      </c>
      <c r="AV109" t="str">
        <f>A109</f>
        <v>Pedro Rodriguez</v>
      </c>
      <c r="AW109">
        <f>E109</f>
        <v>3</v>
      </c>
      <c r="AX109">
        <f>AW109</f>
        <v>3</v>
      </c>
      <c r="AY109">
        <f>AX109*10000-ROW()</f>
        <v>29891</v>
      </c>
    </row>
    <row r="110" spans="1:51" x14ac:dyDescent="0.3">
      <c r="A110" s="9" t="str">
        <f>equipo5!A39</f>
        <v>Pedro Martinez</v>
      </c>
      <c r="B110" s="9">
        <f>equipo5!B39</f>
        <v>3</v>
      </c>
      <c r="C110" s="9" t="str">
        <f>equipo5!$A$6</f>
        <v>Equipo 5</v>
      </c>
      <c r="D110" s="9">
        <f>equipo5!C39</f>
        <v>7</v>
      </c>
      <c r="E110" s="9">
        <f>equipo5!D39</f>
        <v>3</v>
      </c>
      <c r="F110" s="9">
        <f>equipo5!E39</f>
        <v>1</v>
      </c>
      <c r="G110" s="9">
        <f>equipo5!F39</f>
        <v>0</v>
      </c>
      <c r="H110" s="9">
        <f>equipo5!G39</f>
        <v>0</v>
      </c>
      <c r="I110" s="9">
        <f>equipo5!H39</f>
        <v>0</v>
      </c>
      <c r="J110" s="9">
        <f>equipo5!I39</f>
        <v>2</v>
      </c>
      <c r="K110" s="9">
        <f>equipo5!J39</f>
        <v>3</v>
      </c>
      <c r="L110" s="9">
        <f>equipo5!K39</f>
        <v>2</v>
      </c>
      <c r="M110" s="9">
        <f>equipo5!L39</f>
        <v>1</v>
      </c>
      <c r="N110" s="9">
        <f>equipo5!M39</f>
        <v>1</v>
      </c>
      <c r="O110" s="9">
        <f>equipo5!N39</f>
        <v>0</v>
      </c>
      <c r="P110" s="9">
        <f>equipo5!O39</f>
        <v>0</v>
      </c>
      <c r="Q110" s="9">
        <f>equipo5!P39</f>
        <v>0</v>
      </c>
      <c r="R110" s="9">
        <f>equipo5!Q39</f>
        <v>1</v>
      </c>
      <c r="S110" s="9">
        <f>equipo5!R39</f>
        <v>10</v>
      </c>
      <c r="T110" s="9"/>
      <c r="U110" s="11">
        <f>equipo5!T39</f>
        <v>0.14285714285714285</v>
      </c>
      <c r="V110" s="11">
        <f>equipo5!U39</f>
        <v>0.14285714285714285</v>
      </c>
      <c r="X110" t="str">
        <f t="shared" si="20"/>
        <v>Pedro Martinez</v>
      </c>
      <c r="Y110">
        <f t="shared" si="21"/>
        <v>0.14285714285714285</v>
      </c>
      <c r="Z110">
        <f t="shared" si="22"/>
        <v>0.14285714285714285</v>
      </c>
      <c r="AA110">
        <f t="shared" si="23"/>
        <v>1318.5714285714284</v>
      </c>
      <c r="AB110" t="str">
        <f t="shared" si="24"/>
        <v>Pedro Martinez</v>
      </c>
      <c r="AC110">
        <f t="shared" si="25"/>
        <v>0.14285714285714285</v>
      </c>
      <c r="AD110">
        <f t="shared" si="26"/>
        <v>0.14285714285714285</v>
      </c>
      <c r="AE110">
        <f t="shared" si="27"/>
        <v>1318.5714285714284</v>
      </c>
      <c r="AF110" t="str">
        <f t="shared" si="28"/>
        <v>Pedro Martinez</v>
      </c>
      <c r="AG110">
        <f t="shared" si="29"/>
        <v>0</v>
      </c>
      <c r="AH110">
        <f t="shared" si="30"/>
        <v>0</v>
      </c>
      <c r="AI110">
        <f t="shared" si="31"/>
        <v>-110</v>
      </c>
      <c r="AJ110" t="str">
        <f t="shared" si="32"/>
        <v>Pedro Martinez</v>
      </c>
      <c r="AK110">
        <f t="shared" si="33"/>
        <v>2</v>
      </c>
      <c r="AL110">
        <f t="shared" si="34"/>
        <v>2</v>
      </c>
      <c r="AM110">
        <f t="shared" si="35"/>
        <v>19890</v>
      </c>
      <c r="AN110" t="str">
        <f t="shared" si="36"/>
        <v>Pedro Martinez</v>
      </c>
      <c r="AO110">
        <f t="shared" si="37"/>
        <v>1</v>
      </c>
      <c r="AP110">
        <f t="shared" si="38"/>
        <v>1</v>
      </c>
      <c r="AQ110">
        <f t="shared" si="39"/>
        <v>9890</v>
      </c>
      <c r="AR110" t="str">
        <f>A110</f>
        <v>Pedro Martinez</v>
      </c>
      <c r="AS110">
        <f>M110</f>
        <v>1</v>
      </c>
      <c r="AT110">
        <f>AS110</f>
        <v>1</v>
      </c>
      <c r="AU110">
        <f>AT110*10000-ROW()</f>
        <v>9890</v>
      </c>
      <c r="AV110" t="str">
        <f>A110</f>
        <v>Pedro Martinez</v>
      </c>
      <c r="AW110">
        <f>E110</f>
        <v>3</v>
      </c>
      <c r="AX110">
        <f>AW110</f>
        <v>3</v>
      </c>
      <c r="AY110">
        <f>AX110*10000-ROW()</f>
        <v>29890</v>
      </c>
    </row>
    <row r="111" spans="1:51" x14ac:dyDescent="0.3">
      <c r="A111" s="9" t="str">
        <f>equipo5!A40</f>
        <v>Pedro Hernandez</v>
      </c>
      <c r="B111" s="9">
        <f>equipo5!B40</f>
        <v>4</v>
      </c>
      <c r="C111" s="9" t="str">
        <f>equipo5!$A$6</f>
        <v>Equipo 5</v>
      </c>
      <c r="D111" s="9">
        <f>equipo5!C40</f>
        <v>7</v>
      </c>
      <c r="E111" s="9">
        <f>equipo5!D40</f>
        <v>3</v>
      </c>
      <c r="F111" s="9">
        <f>equipo5!E40</f>
        <v>4</v>
      </c>
      <c r="G111" s="9">
        <f>equipo5!F40</f>
        <v>0</v>
      </c>
      <c r="H111" s="9">
        <f>equipo5!G40</f>
        <v>0</v>
      </c>
      <c r="I111" s="9">
        <f>equipo5!H40</f>
        <v>0</v>
      </c>
      <c r="J111" s="9">
        <f>equipo5!I40</f>
        <v>4</v>
      </c>
      <c r="K111" s="9">
        <f>equipo5!J40</f>
        <v>1</v>
      </c>
      <c r="L111" s="9">
        <f>equipo5!K40</f>
        <v>2</v>
      </c>
      <c r="M111" s="9">
        <f>equipo5!L40</f>
        <v>1</v>
      </c>
      <c r="N111" s="9">
        <f>equipo5!M40</f>
        <v>1</v>
      </c>
      <c r="O111" s="9">
        <f>equipo5!N40</f>
        <v>0</v>
      </c>
      <c r="P111" s="9">
        <f>equipo5!O40</f>
        <v>1</v>
      </c>
      <c r="Q111" s="9">
        <f>equipo5!P40</f>
        <v>0</v>
      </c>
      <c r="R111" s="9">
        <f>equipo5!Q40</f>
        <v>4</v>
      </c>
      <c r="S111" s="9">
        <f>equipo5!R40</f>
        <v>11</v>
      </c>
      <c r="T111" s="9"/>
      <c r="U111" s="11">
        <f>equipo5!T40</f>
        <v>0.5714285714285714</v>
      </c>
      <c r="V111" s="11">
        <f>equipo5!U40</f>
        <v>0.5714285714285714</v>
      </c>
      <c r="X111" t="str">
        <f t="shared" si="20"/>
        <v>Pedro Hernandez</v>
      </c>
      <c r="Y111">
        <f t="shared" si="21"/>
        <v>0.5714285714285714</v>
      </c>
      <c r="Z111">
        <f t="shared" si="22"/>
        <v>0.5714285714285714</v>
      </c>
      <c r="AA111">
        <f t="shared" si="23"/>
        <v>5603.2857142857138</v>
      </c>
      <c r="AB111" t="str">
        <f t="shared" si="24"/>
        <v>Pedro Hernandez</v>
      </c>
      <c r="AC111">
        <f t="shared" si="25"/>
        <v>0.5714285714285714</v>
      </c>
      <c r="AD111">
        <f t="shared" si="26"/>
        <v>0.5714285714285714</v>
      </c>
      <c r="AE111">
        <f t="shared" si="27"/>
        <v>5603.2857142857138</v>
      </c>
      <c r="AF111" t="str">
        <f t="shared" si="28"/>
        <v>Pedro Hernandez</v>
      </c>
      <c r="AG111">
        <f t="shared" si="29"/>
        <v>0</v>
      </c>
      <c r="AH111">
        <f t="shared" si="30"/>
        <v>0</v>
      </c>
      <c r="AI111">
        <f t="shared" si="31"/>
        <v>-111</v>
      </c>
      <c r="AJ111" t="str">
        <f t="shared" si="32"/>
        <v>Pedro Hernandez</v>
      </c>
      <c r="AK111">
        <f t="shared" si="33"/>
        <v>4</v>
      </c>
      <c r="AL111">
        <f t="shared" si="34"/>
        <v>4</v>
      </c>
      <c r="AM111">
        <f t="shared" si="35"/>
        <v>39889</v>
      </c>
      <c r="AN111" t="str">
        <f t="shared" si="36"/>
        <v>Pedro Hernandez</v>
      </c>
      <c r="AO111">
        <f t="shared" si="37"/>
        <v>4</v>
      </c>
      <c r="AP111">
        <f t="shared" si="38"/>
        <v>4</v>
      </c>
      <c r="AQ111">
        <f t="shared" si="39"/>
        <v>39889</v>
      </c>
      <c r="AR111" t="str">
        <f>A111</f>
        <v>Pedro Hernandez</v>
      </c>
      <c r="AS111">
        <f>M111</f>
        <v>1</v>
      </c>
      <c r="AT111">
        <f>AS111</f>
        <v>1</v>
      </c>
      <c r="AU111">
        <f>AT111*10000-ROW()</f>
        <v>9889</v>
      </c>
      <c r="AV111" t="str">
        <f>A111</f>
        <v>Pedro Hernandez</v>
      </c>
      <c r="AW111">
        <f>E111</f>
        <v>3</v>
      </c>
      <c r="AX111">
        <f>AW111</f>
        <v>3</v>
      </c>
      <c r="AY111">
        <f>AX111*10000-ROW()</f>
        <v>29889</v>
      </c>
    </row>
    <row r="112" spans="1:51" x14ac:dyDescent="0.3">
      <c r="A112" s="9" t="str">
        <f>equipo5!A41</f>
        <v>Pedro Lopez</v>
      </c>
      <c r="B112" s="9">
        <f>equipo5!B41</f>
        <v>5</v>
      </c>
      <c r="C112" s="9" t="str">
        <f>equipo5!$A$6</f>
        <v>Equipo 5</v>
      </c>
      <c r="D112" s="9">
        <f>equipo5!C41</f>
        <v>7</v>
      </c>
      <c r="E112" s="9">
        <f>equipo5!D41</f>
        <v>6</v>
      </c>
      <c r="F112" s="9">
        <f>equipo5!E41</f>
        <v>0</v>
      </c>
      <c r="G112" s="9">
        <f>equipo5!F41</f>
        <v>0</v>
      </c>
      <c r="H112" s="9">
        <f>equipo5!G41</f>
        <v>0</v>
      </c>
      <c r="I112" s="9">
        <f>equipo5!H41</f>
        <v>0</v>
      </c>
      <c r="J112" s="9">
        <f>equipo5!I41</f>
        <v>0</v>
      </c>
      <c r="K112" s="9">
        <f>equipo5!J41</f>
        <v>2</v>
      </c>
      <c r="L112" s="9">
        <f>equipo5!K41</f>
        <v>1</v>
      </c>
      <c r="M112" s="9">
        <f>equipo5!L41</f>
        <v>1</v>
      </c>
      <c r="N112" s="9">
        <f>equipo5!M41</f>
        <v>2</v>
      </c>
      <c r="O112" s="9">
        <f>equipo5!N41</f>
        <v>0</v>
      </c>
      <c r="P112" s="9">
        <f>equipo5!O41</f>
        <v>0</v>
      </c>
      <c r="Q112" s="9">
        <f>equipo5!P41</f>
        <v>0</v>
      </c>
      <c r="R112" s="9">
        <f>equipo5!Q41</f>
        <v>0</v>
      </c>
      <c r="S112" s="9">
        <f>equipo5!R41</f>
        <v>10</v>
      </c>
      <c r="T112" s="9"/>
      <c r="U112" s="11">
        <f>equipo5!T41</f>
        <v>0</v>
      </c>
      <c r="V112" s="11">
        <f>equipo5!U41</f>
        <v>0</v>
      </c>
      <c r="X112" t="str">
        <f t="shared" si="20"/>
        <v>Pedro Lopez</v>
      </c>
      <c r="Y112">
        <f t="shared" si="21"/>
        <v>0</v>
      </c>
      <c r="Z112">
        <f t="shared" si="22"/>
        <v>0</v>
      </c>
      <c r="AA112">
        <f t="shared" si="23"/>
        <v>-112</v>
      </c>
      <c r="AB112" t="str">
        <f t="shared" si="24"/>
        <v>Pedro Lopez</v>
      </c>
      <c r="AC112">
        <f t="shared" si="25"/>
        <v>0</v>
      </c>
      <c r="AD112">
        <f t="shared" si="26"/>
        <v>0</v>
      </c>
      <c r="AE112">
        <f t="shared" si="27"/>
        <v>-112</v>
      </c>
      <c r="AF112" t="str">
        <f t="shared" si="28"/>
        <v>Pedro Lopez</v>
      </c>
      <c r="AG112">
        <f t="shared" si="29"/>
        <v>0</v>
      </c>
      <c r="AH112">
        <f t="shared" si="30"/>
        <v>0</v>
      </c>
      <c r="AI112">
        <f t="shared" si="31"/>
        <v>-112</v>
      </c>
      <c r="AJ112" t="str">
        <f t="shared" si="32"/>
        <v>Pedro Lopez</v>
      </c>
      <c r="AK112">
        <f t="shared" si="33"/>
        <v>0</v>
      </c>
      <c r="AL112">
        <f t="shared" si="34"/>
        <v>0</v>
      </c>
      <c r="AM112">
        <f t="shared" si="35"/>
        <v>-112</v>
      </c>
      <c r="AN112" t="str">
        <f t="shared" si="36"/>
        <v>Pedro Lopez</v>
      </c>
      <c r="AO112">
        <f t="shared" si="37"/>
        <v>0</v>
      </c>
      <c r="AP112">
        <f t="shared" si="38"/>
        <v>0</v>
      </c>
      <c r="AQ112">
        <f t="shared" si="39"/>
        <v>-112</v>
      </c>
      <c r="AR112" t="str">
        <f>A112</f>
        <v>Pedro Lopez</v>
      </c>
      <c r="AS112">
        <f>M112</f>
        <v>1</v>
      </c>
      <c r="AT112">
        <f>AS112</f>
        <v>1</v>
      </c>
      <c r="AU112">
        <f>AT112*10000-ROW()</f>
        <v>9888</v>
      </c>
      <c r="AV112" t="str">
        <f>A112</f>
        <v>Pedro Lopez</v>
      </c>
      <c r="AW112">
        <f>E112</f>
        <v>6</v>
      </c>
      <c r="AX112">
        <f>AW112</f>
        <v>6</v>
      </c>
      <c r="AY112">
        <f>AX112*10000-ROW()</f>
        <v>59888</v>
      </c>
    </row>
    <row r="113" spans="1:51" x14ac:dyDescent="0.3">
      <c r="A113" s="9" t="str">
        <f>equipo5!A42</f>
        <v>Pedro Gonzalez</v>
      </c>
      <c r="B113" s="9">
        <f>equipo5!B42</f>
        <v>6</v>
      </c>
      <c r="C113" s="9" t="str">
        <f>equipo5!$A$6</f>
        <v>Equipo 5</v>
      </c>
      <c r="D113" s="9">
        <f>equipo5!C42</f>
        <v>7</v>
      </c>
      <c r="E113" s="9">
        <f>equipo5!D42</f>
        <v>2</v>
      </c>
      <c r="F113" s="9">
        <f>equipo5!E42</f>
        <v>2</v>
      </c>
      <c r="G113" s="9">
        <f>equipo5!F42</f>
        <v>2</v>
      </c>
      <c r="H113" s="9">
        <f>equipo5!G42</f>
        <v>0</v>
      </c>
      <c r="I113" s="9">
        <f>equipo5!H42</f>
        <v>0</v>
      </c>
      <c r="J113" s="9">
        <f>equipo5!I42</f>
        <v>3</v>
      </c>
      <c r="K113" s="9">
        <f>equipo5!J42</f>
        <v>2</v>
      </c>
      <c r="L113" s="9">
        <f>equipo5!K42</f>
        <v>2</v>
      </c>
      <c r="M113" s="9">
        <f>equipo5!L42</f>
        <v>0</v>
      </c>
      <c r="N113" s="9">
        <f>equipo5!M42</f>
        <v>0</v>
      </c>
      <c r="O113" s="9">
        <f>equipo5!N42</f>
        <v>2</v>
      </c>
      <c r="P113" s="9">
        <f>equipo5!O42</f>
        <v>0</v>
      </c>
      <c r="Q113" s="9">
        <f>equipo5!P42</f>
        <v>0</v>
      </c>
      <c r="R113" s="9">
        <f>equipo5!Q42</f>
        <v>4</v>
      </c>
      <c r="S113" s="9">
        <f>equipo5!R42</f>
        <v>11</v>
      </c>
      <c r="T113" s="9"/>
      <c r="U113" s="11">
        <f>equipo5!T42</f>
        <v>0.2857142857142857</v>
      </c>
      <c r="V113" s="11">
        <f>equipo5!U42</f>
        <v>0.5714285714285714</v>
      </c>
      <c r="X113" t="str">
        <f t="shared" si="20"/>
        <v>Pedro Gonzalez</v>
      </c>
      <c r="Y113">
        <f t="shared" si="21"/>
        <v>0.2857142857142857</v>
      </c>
      <c r="Z113">
        <f t="shared" si="22"/>
        <v>0.2857142857142857</v>
      </c>
      <c r="AA113">
        <f t="shared" si="23"/>
        <v>2744.1428571428569</v>
      </c>
      <c r="AB113" t="str">
        <f t="shared" si="24"/>
        <v>Pedro Gonzalez</v>
      </c>
      <c r="AC113">
        <f t="shared" si="25"/>
        <v>0.5714285714285714</v>
      </c>
      <c r="AD113">
        <f t="shared" si="26"/>
        <v>0.5714285714285714</v>
      </c>
      <c r="AE113">
        <f t="shared" si="27"/>
        <v>5601.2857142857138</v>
      </c>
      <c r="AF113" t="str">
        <f t="shared" si="28"/>
        <v>Pedro Gonzalez</v>
      </c>
      <c r="AG113">
        <f t="shared" si="29"/>
        <v>0</v>
      </c>
      <c r="AH113">
        <f t="shared" si="30"/>
        <v>0</v>
      </c>
      <c r="AI113">
        <f t="shared" si="31"/>
        <v>-113</v>
      </c>
      <c r="AJ113" t="str">
        <f t="shared" si="32"/>
        <v>Pedro Gonzalez</v>
      </c>
      <c r="AK113">
        <f t="shared" si="33"/>
        <v>3</v>
      </c>
      <c r="AL113">
        <f t="shared" si="34"/>
        <v>3</v>
      </c>
      <c r="AM113">
        <f t="shared" si="35"/>
        <v>29887</v>
      </c>
      <c r="AN113" t="str">
        <f t="shared" si="36"/>
        <v>Pedro Gonzalez</v>
      </c>
      <c r="AO113">
        <f t="shared" si="37"/>
        <v>2</v>
      </c>
      <c r="AP113">
        <f t="shared" si="38"/>
        <v>2</v>
      </c>
      <c r="AQ113">
        <f t="shared" si="39"/>
        <v>19887</v>
      </c>
      <c r="AR113" t="str">
        <f>A113</f>
        <v>Pedro Gonzalez</v>
      </c>
      <c r="AS113">
        <f>M113</f>
        <v>0</v>
      </c>
      <c r="AT113">
        <f>AS113</f>
        <v>0</v>
      </c>
      <c r="AU113">
        <f>AT113*10000-ROW()</f>
        <v>-113</v>
      </c>
      <c r="AV113" t="str">
        <f>A113</f>
        <v>Pedro Gonzalez</v>
      </c>
      <c r="AW113">
        <f>E113</f>
        <v>2</v>
      </c>
      <c r="AX113">
        <f>AW113</f>
        <v>2</v>
      </c>
      <c r="AY113">
        <f>AX113*10000-ROW()</f>
        <v>19887</v>
      </c>
    </row>
    <row r="114" spans="1:51" x14ac:dyDescent="0.3">
      <c r="A114" s="9" t="str">
        <f>equipo5!A43</f>
        <v>Pedro Perez</v>
      </c>
      <c r="B114" s="9">
        <f>equipo5!B43</f>
        <v>7</v>
      </c>
      <c r="C114" s="9" t="str">
        <f>equipo5!$A$6</f>
        <v>Equipo 5</v>
      </c>
      <c r="D114" s="9">
        <f>equipo5!C43</f>
        <v>4</v>
      </c>
      <c r="E114" s="9">
        <f>equipo5!D43</f>
        <v>3</v>
      </c>
      <c r="F114" s="9">
        <f>equipo5!E43</f>
        <v>1</v>
      </c>
      <c r="G114" s="9">
        <f>equipo5!F43</f>
        <v>0</v>
      </c>
      <c r="H114" s="9">
        <f>equipo5!G43</f>
        <v>0</v>
      </c>
      <c r="I114" s="9">
        <f>equipo5!H43</f>
        <v>0</v>
      </c>
      <c r="J114" s="9">
        <f>equipo5!I43</f>
        <v>1</v>
      </c>
      <c r="K114" s="9">
        <f>equipo5!J43</f>
        <v>3</v>
      </c>
      <c r="L114" s="9">
        <f>equipo5!K43</f>
        <v>2</v>
      </c>
      <c r="M114" s="9">
        <f>equipo5!L43</f>
        <v>2</v>
      </c>
      <c r="N114" s="9">
        <f>equipo5!M43</f>
        <v>0</v>
      </c>
      <c r="O114" s="9">
        <f>equipo5!N43</f>
        <v>2</v>
      </c>
      <c r="P114" s="9">
        <f>equipo5!O43</f>
        <v>2</v>
      </c>
      <c r="Q114" s="9">
        <f>equipo5!P43</f>
        <v>0</v>
      </c>
      <c r="R114" s="9">
        <f>equipo5!Q43</f>
        <v>1</v>
      </c>
      <c r="S114" s="9">
        <f>equipo5!R43</f>
        <v>10</v>
      </c>
      <c r="T114" s="9"/>
      <c r="U114" s="11">
        <f>equipo5!T43</f>
        <v>0.25</v>
      </c>
      <c r="V114" s="11">
        <f>equipo5!U43</f>
        <v>0.25</v>
      </c>
      <c r="X114" t="str">
        <f t="shared" si="20"/>
        <v>Pedro Perez</v>
      </c>
      <c r="Y114">
        <f t="shared" si="21"/>
        <v>0.25</v>
      </c>
      <c r="Z114">
        <f t="shared" si="22"/>
        <v>0.25</v>
      </c>
      <c r="AA114">
        <f t="shared" si="23"/>
        <v>2386</v>
      </c>
      <c r="AB114" t="str">
        <f t="shared" si="24"/>
        <v>Pedro Perez</v>
      </c>
      <c r="AC114">
        <f t="shared" si="25"/>
        <v>0.25</v>
      </c>
      <c r="AD114">
        <f t="shared" si="26"/>
        <v>0.25</v>
      </c>
      <c r="AE114">
        <f t="shared" si="27"/>
        <v>2386</v>
      </c>
      <c r="AF114" t="str">
        <f t="shared" si="28"/>
        <v>Pedro Perez</v>
      </c>
      <c r="AG114">
        <f t="shared" si="29"/>
        <v>0</v>
      </c>
      <c r="AH114">
        <f t="shared" si="30"/>
        <v>0</v>
      </c>
      <c r="AI114">
        <f t="shared" si="31"/>
        <v>-114</v>
      </c>
      <c r="AJ114" t="str">
        <f t="shared" si="32"/>
        <v>Pedro Perez</v>
      </c>
      <c r="AK114">
        <f t="shared" si="33"/>
        <v>1</v>
      </c>
      <c r="AL114">
        <f t="shared" si="34"/>
        <v>1</v>
      </c>
      <c r="AM114">
        <f t="shared" si="35"/>
        <v>9886</v>
      </c>
      <c r="AN114" t="str">
        <f t="shared" si="36"/>
        <v>Pedro Perez</v>
      </c>
      <c r="AO114">
        <f t="shared" si="37"/>
        <v>1</v>
      </c>
      <c r="AP114">
        <f t="shared" si="38"/>
        <v>1</v>
      </c>
      <c r="AQ114">
        <f t="shared" si="39"/>
        <v>9886</v>
      </c>
      <c r="AR114" t="str">
        <f>A114</f>
        <v>Pedro Perez</v>
      </c>
      <c r="AS114">
        <f>M114</f>
        <v>2</v>
      </c>
      <c r="AT114">
        <f>AS114</f>
        <v>2</v>
      </c>
      <c r="AU114">
        <f>AT114*10000-ROW()</f>
        <v>19886</v>
      </c>
      <c r="AV114" t="str">
        <f>A114</f>
        <v>Pedro Perez</v>
      </c>
      <c r="AW114">
        <f>E114</f>
        <v>3</v>
      </c>
      <c r="AX114">
        <f>AW114</f>
        <v>3</v>
      </c>
      <c r="AY114">
        <f>AX114*10000-ROW()</f>
        <v>29886</v>
      </c>
    </row>
    <row r="115" spans="1:51" x14ac:dyDescent="0.3">
      <c r="A115" s="9" t="str">
        <f>equipo5!A44</f>
        <v>Pedro Sanchez</v>
      </c>
      <c r="B115" s="9">
        <f>equipo5!B44</f>
        <v>8</v>
      </c>
      <c r="C115" s="9" t="str">
        <f>equipo5!$A$6</f>
        <v>Equipo 5</v>
      </c>
      <c r="D115" s="9">
        <f>equipo5!C44</f>
        <v>6</v>
      </c>
      <c r="E115" s="9">
        <f>equipo5!D44</f>
        <v>5</v>
      </c>
      <c r="F115" s="9">
        <f>equipo5!E44</f>
        <v>1</v>
      </c>
      <c r="G115" s="9">
        <f>equipo5!F44</f>
        <v>0</v>
      </c>
      <c r="H115" s="9">
        <f>equipo5!G44</f>
        <v>0</v>
      </c>
      <c r="I115" s="9">
        <f>equipo5!H44</f>
        <v>1</v>
      </c>
      <c r="J115" s="9">
        <f>equipo5!I44</f>
        <v>2</v>
      </c>
      <c r="K115" s="9">
        <f>equipo5!J44</f>
        <v>4</v>
      </c>
      <c r="L115" s="9">
        <f>equipo5!K44</f>
        <v>4</v>
      </c>
      <c r="M115" s="9">
        <f>equipo5!L44</f>
        <v>2</v>
      </c>
      <c r="N115" s="9">
        <f>equipo5!M44</f>
        <v>1</v>
      </c>
      <c r="O115" s="9">
        <f>equipo5!N44</f>
        <v>2</v>
      </c>
      <c r="P115" s="9">
        <f>equipo5!O44</f>
        <v>1</v>
      </c>
      <c r="Q115" s="9">
        <f>equipo5!P44</f>
        <v>0</v>
      </c>
      <c r="R115" s="9">
        <f>equipo5!Q44</f>
        <v>4</v>
      </c>
      <c r="S115" s="9">
        <f>equipo5!R44</f>
        <v>14</v>
      </c>
      <c r="T115" s="9"/>
      <c r="U115" s="11">
        <f>equipo5!T44</f>
        <v>0.16666666666666666</v>
      </c>
      <c r="V115" s="11">
        <f>equipo5!U44</f>
        <v>0.66666666666666663</v>
      </c>
      <c r="X115" t="str">
        <f t="shared" si="20"/>
        <v>Pedro Sanchez</v>
      </c>
      <c r="Y115">
        <f t="shared" si="21"/>
        <v>0.16666666666666666</v>
      </c>
      <c r="Z115">
        <f t="shared" si="22"/>
        <v>0.16666666666666666</v>
      </c>
      <c r="AA115">
        <f t="shared" si="23"/>
        <v>1551.6666666666665</v>
      </c>
      <c r="AB115" t="str">
        <f t="shared" si="24"/>
        <v>Pedro Sanchez</v>
      </c>
      <c r="AC115">
        <f t="shared" si="25"/>
        <v>0.66666666666666663</v>
      </c>
      <c r="AD115">
        <f t="shared" si="26"/>
        <v>0.66666666666666663</v>
      </c>
      <c r="AE115">
        <f t="shared" si="27"/>
        <v>6551.6666666666661</v>
      </c>
      <c r="AF115" t="str">
        <f t="shared" si="28"/>
        <v>Pedro Sanchez</v>
      </c>
      <c r="AG115">
        <f t="shared" si="29"/>
        <v>1</v>
      </c>
      <c r="AH115">
        <f t="shared" si="30"/>
        <v>1</v>
      </c>
      <c r="AI115">
        <f t="shared" si="31"/>
        <v>9885</v>
      </c>
      <c r="AJ115" t="str">
        <f t="shared" si="32"/>
        <v>Pedro Sanchez</v>
      </c>
      <c r="AK115">
        <f t="shared" si="33"/>
        <v>2</v>
      </c>
      <c r="AL115">
        <f t="shared" si="34"/>
        <v>2</v>
      </c>
      <c r="AM115">
        <f t="shared" si="35"/>
        <v>19885</v>
      </c>
      <c r="AN115" t="str">
        <f t="shared" si="36"/>
        <v>Pedro Sanchez</v>
      </c>
      <c r="AO115">
        <f t="shared" si="37"/>
        <v>1</v>
      </c>
      <c r="AP115">
        <f t="shared" si="38"/>
        <v>1</v>
      </c>
      <c r="AQ115">
        <f t="shared" si="39"/>
        <v>9885</v>
      </c>
      <c r="AR115" t="str">
        <f>A115</f>
        <v>Pedro Sanchez</v>
      </c>
      <c r="AS115">
        <f>M115</f>
        <v>2</v>
      </c>
      <c r="AT115">
        <f>AS115</f>
        <v>2</v>
      </c>
      <c r="AU115">
        <f>AT115*10000-ROW()</f>
        <v>19885</v>
      </c>
      <c r="AV115" t="str">
        <f>A115</f>
        <v>Pedro Sanchez</v>
      </c>
      <c r="AW115">
        <f>E115</f>
        <v>5</v>
      </c>
      <c r="AX115">
        <f>AW115</f>
        <v>5</v>
      </c>
      <c r="AY115">
        <f>AX115*10000-ROW()</f>
        <v>49885</v>
      </c>
    </row>
    <row r="116" spans="1:51" x14ac:dyDescent="0.3">
      <c r="A116" s="9" t="str">
        <f>equipo5!A45</f>
        <v>Pedro Ramirez</v>
      </c>
      <c r="B116" s="9">
        <f>equipo5!B45</f>
        <v>9</v>
      </c>
      <c r="C116" s="9" t="str">
        <f>equipo5!$A$6</f>
        <v>Equipo 5</v>
      </c>
      <c r="D116" s="9">
        <f>equipo5!C45</f>
        <v>8</v>
      </c>
      <c r="E116" s="9">
        <f>equipo5!D45</f>
        <v>5</v>
      </c>
      <c r="F116" s="9">
        <f>equipo5!E45</f>
        <v>4</v>
      </c>
      <c r="G116" s="9">
        <f>equipo5!F45</f>
        <v>0</v>
      </c>
      <c r="H116" s="9">
        <f>equipo5!G45</f>
        <v>0</v>
      </c>
      <c r="I116" s="9">
        <f>equipo5!H45</f>
        <v>1</v>
      </c>
      <c r="J116" s="9">
        <f>equipo5!I45</f>
        <v>1</v>
      </c>
      <c r="K116" s="9">
        <f>equipo5!J45</f>
        <v>4</v>
      </c>
      <c r="L116" s="9">
        <f>equipo5!K45</f>
        <v>3</v>
      </c>
      <c r="M116" s="9">
        <f>equipo5!L45</f>
        <v>2</v>
      </c>
      <c r="N116" s="9">
        <f>equipo5!M45</f>
        <v>1</v>
      </c>
      <c r="O116" s="9">
        <f>equipo5!N45</f>
        <v>0</v>
      </c>
      <c r="P116" s="9">
        <f>equipo5!O45</f>
        <v>0</v>
      </c>
      <c r="Q116" s="9">
        <f>equipo5!P45</f>
        <v>0</v>
      </c>
      <c r="R116" s="9">
        <f>equipo5!Q45</f>
        <v>7</v>
      </c>
      <c r="S116" s="9">
        <f>equipo5!R45</f>
        <v>12</v>
      </c>
      <c r="T116" s="9"/>
      <c r="U116" s="11">
        <f>equipo5!T45</f>
        <v>0.5</v>
      </c>
      <c r="V116" s="11">
        <f>equipo5!U45</f>
        <v>0.875</v>
      </c>
      <c r="X116" t="str">
        <f t="shared" si="20"/>
        <v>Pedro Ramirez</v>
      </c>
      <c r="Y116">
        <f t="shared" si="21"/>
        <v>0.5</v>
      </c>
      <c r="Z116">
        <f t="shared" si="22"/>
        <v>0.5</v>
      </c>
      <c r="AA116">
        <f t="shared" si="23"/>
        <v>4884</v>
      </c>
      <c r="AB116" t="str">
        <f t="shared" si="24"/>
        <v>Pedro Ramirez</v>
      </c>
      <c r="AC116">
        <f t="shared" si="25"/>
        <v>0.875</v>
      </c>
      <c r="AD116">
        <f t="shared" si="26"/>
        <v>0.875</v>
      </c>
      <c r="AE116">
        <f t="shared" si="27"/>
        <v>8634</v>
      </c>
      <c r="AF116" t="str">
        <f t="shared" si="28"/>
        <v>Pedro Ramirez</v>
      </c>
      <c r="AG116">
        <f t="shared" si="29"/>
        <v>1</v>
      </c>
      <c r="AH116">
        <f t="shared" si="30"/>
        <v>1</v>
      </c>
      <c r="AI116">
        <f t="shared" si="31"/>
        <v>9884</v>
      </c>
      <c r="AJ116" t="str">
        <f t="shared" si="32"/>
        <v>Pedro Ramirez</v>
      </c>
      <c r="AK116">
        <f t="shared" si="33"/>
        <v>1</v>
      </c>
      <c r="AL116">
        <f t="shared" si="34"/>
        <v>1</v>
      </c>
      <c r="AM116">
        <f t="shared" si="35"/>
        <v>9884</v>
      </c>
      <c r="AN116" t="str">
        <f t="shared" si="36"/>
        <v>Pedro Ramirez</v>
      </c>
      <c r="AO116">
        <f t="shared" si="37"/>
        <v>4</v>
      </c>
      <c r="AP116">
        <f t="shared" si="38"/>
        <v>4</v>
      </c>
      <c r="AQ116">
        <f t="shared" si="39"/>
        <v>39884</v>
      </c>
      <c r="AR116" t="str">
        <f>A116</f>
        <v>Pedro Ramirez</v>
      </c>
      <c r="AS116">
        <f>M116</f>
        <v>2</v>
      </c>
      <c r="AT116">
        <f>AS116</f>
        <v>2</v>
      </c>
      <c r="AU116">
        <f>AT116*10000-ROW()</f>
        <v>19884</v>
      </c>
      <c r="AV116" t="str">
        <f>A116</f>
        <v>Pedro Ramirez</v>
      </c>
      <c r="AW116">
        <f>E116</f>
        <v>5</v>
      </c>
      <c r="AX116">
        <f>AW116</f>
        <v>5</v>
      </c>
      <c r="AY116">
        <f>AX116*10000-ROW()</f>
        <v>49884</v>
      </c>
    </row>
    <row r="117" spans="1:51" x14ac:dyDescent="0.3">
      <c r="A117" s="9" t="str">
        <f>equipo5!A46</f>
        <v>Pedro Torres</v>
      </c>
      <c r="B117" s="9">
        <f>equipo5!B46</f>
        <v>10</v>
      </c>
      <c r="C117" s="9" t="str">
        <f>equipo5!$A$6</f>
        <v>Equipo 5</v>
      </c>
      <c r="D117" s="9">
        <f>equipo5!C46</f>
        <v>7</v>
      </c>
      <c r="E117" s="9">
        <f>equipo5!D46</f>
        <v>1</v>
      </c>
      <c r="F117" s="9">
        <f>equipo5!E46</f>
        <v>2</v>
      </c>
      <c r="G117" s="9">
        <f>equipo5!F46</f>
        <v>1</v>
      </c>
      <c r="H117" s="9">
        <f>equipo5!G46</f>
        <v>1</v>
      </c>
      <c r="I117" s="9">
        <f>equipo5!H46</f>
        <v>0</v>
      </c>
      <c r="J117" s="9">
        <f>equipo5!I46</f>
        <v>2</v>
      </c>
      <c r="K117" s="9">
        <f>equipo5!J46</f>
        <v>4</v>
      </c>
      <c r="L117" s="9">
        <f>equipo5!K46</f>
        <v>1</v>
      </c>
      <c r="M117" s="9">
        <f>equipo5!L46</f>
        <v>1</v>
      </c>
      <c r="N117" s="9">
        <f>equipo5!M46</f>
        <v>2</v>
      </c>
      <c r="O117" s="9">
        <f>equipo5!N46</f>
        <v>1</v>
      </c>
      <c r="P117" s="9">
        <f>equipo5!O46</f>
        <v>1</v>
      </c>
      <c r="Q117" s="9">
        <f>equipo5!P46</f>
        <v>0</v>
      </c>
      <c r="R117" s="9">
        <f>equipo5!Q46</f>
        <v>5</v>
      </c>
      <c r="S117" s="9">
        <f>equipo5!R46</f>
        <v>12</v>
      </c>
      <c r="T117" s="9"/>
      <c r="U117" s="11">
        <f>equipo5!T46</f>
        <v>0.2857142857142857</v>
      </c>
      <c r="V117" s="11">
        <f>equipo5!U46</f>
        <v>0.7142857142857143</v>
      </c>
      <c r="X117" t="str">
        <f t="shared" si="20"/>
        <v>Pedro Torres</v>
      </c>
      <c r="Y117">
        <f t="shared" si="21"/>
        <v>0.2857142857142857</v>
      </c>
      <c r="Z117">
        <f t="shared" si="22"/>
        <v>0.2857142857142857</v>
      </c>
      <c r="AA117">
        <f t="shared" si="23"/>
        <v>2740.1428571428569</v>
      </c>
      <c r="AB117" t="str">
        <f t="shared" si="24"/>
        <v>Pedro Torres</v>
      </c>
      <c r="AC117">
        <f t="shared" si="25"/>
        <v>0.7142857142857143</v>
      </c>
      <c r="AD117">
        <f t="shared" si="26"/>
        <v>0.7142857142857143</v>
      </c>
      <c r="AE117">
        <f t="shared" si="27"/>
        <v>7025.8571428571431</v>
      </c>
      <c r="AF117" t="str">
        <f t="shared" si="28"/>
        <v>Pedro Torres</v>
      </c>
      <c r="AG117">
        <f t="shared" si="29"/>
        <v>0</v>
      </c>
      <c r="AH117">
        <f t="shared" si="30"/>
        <v>0</v>
      </c>
      <c r="AI117">
        <f t="shared" si="31"/>
        <v>-117</v>
      </c>
      <c r="AJ117" t="str">
        <f t="shared" si="32"/>
        <v>Pedro Torres</v>
      </c>
      <c r="AK117">
        <f t="shared" si="33"/>
        <v>2</v>
      </c>
      <c r="AL117">
        <f t="shared" si="34"/>
        <v>2</v>
      </c>
      <c r="AM117">
        <f t="shared" si="35"/>
        <v>19883</v>
      </c>
      <c r="AN117" t="str">
        <f t="shared" si="36"/>
        <v>Pedro Torres</v>
      </c>
      <c r="AO117">
        <f t="shared" si="37"/>
        <v>2</v>
      </c>
      <c r="AP117">
        <f t="shared" si="38"/>
        <v>2</v>
      </c>
      <c r="AQ117">
        <f t="shared" si="39"/>
        <v>19883</v>
      </c>
      <c r="AR117" t="str">
        <f>A117</f>
        <v>Pedro Torres</v>
      </c>
      <c r="AS117">
        <f>M117</f>
        <v>1</v>
      </c>
      <c r="AT117">
        <f>AS117</f>
        <v>1</v>
      </c>
      <c r="AU117">
        <f>AT117*10000-ROW()</f>
        <v>9883</v>
      </c>
      <c r="AV117" t="str">
        <f>A117</f>
        <v>Pedro Torres</v>
      </c>
      <c r="AW117">
        <f>E117</f>
        <v>1</v>
      </c>
      <c r="AX117">
        <f>AW117</f>
        <v>1</v>
      </c>
      <c r="AY117">
        <f>AX117*10000-ROW()</f>
        <v>9883</v>
      </c>
    </row>
    <row r="118" spans="1:51" x14ac:dyDescent="0.3">
      <c r="A118" s="9" t="str">
        <f>equipo5!A47</f>
        <v>Pedro Flores</v>
      </c>
      <c r="B118" s="9">
        <f>equipo5!B47</f>
        <v>11</v>
      </c>
      <c r="C118" s="9" t="str">
        <f>equipo5!$A$6</f>
        <v>Equipo 5</v>
      </c>
      <c r="D118" s="9">
        <f>equipo5!C47</f>
        <v>5</v>
      </c>
      <c r="E118" s="9">
        <f>equipo5!D47</f>
        <v>4</v>
      </c>
      <c r="F118" s="9">
        <f>equipo5!E47</f>
        <v>4</v>
      </c>
      <c r="G118" s="9">
        <f>equipo5!F47</f>
        <v>0</v>
      </c>
      <c r="H118" s="9">
        <f>equipo5!G47</f>
        <v>0</v>
      </c>
      <c r="I118" s="9">
        <f>equipo5!H47</f>
        <v>0</v>
      </c>
      <c r="J118" s="9">
        <f>equipo5!I47</f>
        <v>5</v>
      </c>
      <c r="K118" s="9">
        <f>equipo5!J47</f>
        <v>4</v>
      </c>
      <c r="L118" s="9">
        <f>equipo5!K47</f>
        <v>1</v>
      </c>
      <c r="M118" s="9">
        <f>equipo5!L47</f>
        <v>0</v>
      </c>
      <c r="N118" s="9">
        <f>equipo5!M47</f>
        <v>1</v>
      </c>
      <c r="O118" s="9">
        <f>equipo5!N47</f>
        <v>0</v>
      </c>
      <c r="P118" s="9">
        <f>equipo5!O47</f>
        <v>1</v>
      </c>
      <c r="Q118" s="9">
        <f>equipo5!P47</f>
        <v>0</v>
      </c>
      <c r="R118" s="9">
        <f>equipo5!Q47</f>
        <v>4</v>
      </c>
      <c r="S118" s="9">
        <f>equipo5!R47</f>
        <v>8</v>
      </c>
      <c r="T118" s="9"/>
      <c r="U118" s="11">
        <f>equipo5!T47</f>
        <v>0.8</v>
      </c>
      <c r="V118" s="11">
        <f>equipo5!U47</f>
        <v>0.8</v>
      </c>
      <c r="X118" t="str">
        <f t="shared" si="20"/>
        <v>Pedro Flores</v>
      </c>
      <c r="Y118">
        <f t="shared" si="21"/>
        <v>0.8</v>
      </c>
      <c r="Z118">
        <f t="shared" si="22"/>
        <v>0.8</v>
      </c>
      <c r="AA118">
        <f t="shared" si="23"/>
        <v>7882</v>
      </c>
      <c r="AB118" t="str">
        <f t="shared" si="24"/>
        <v>Pedro Flores</v>
      </c>
      <c r="AC118">
        <f t="shared" si="25"/>
        <v>0.8</v>
      </c>
      <c r="AD118">
        <f t="shared" si="26"/>
        <v>0.8</v>
      </c>
      <c r="AE118">
        <f t="shared" si="27"/>
        <v>7882</v>
      </c>
      <c r="AF118" t="str">
        <f t="shared" si="28"/>
        <v>Pedro Flores</v>
      </c>
      <c r="AG118">
        <f t="shared" si="29"/>
        <v>0</v>
      </c>
      <c r="AH118">
        <f t="shared" si="30"/>
        <v>0</v>
      </c>
      <c r="AI118">
        <f t="shared" si="31"/>
        <v>-118</v>
      </c>
      <c r="AJ118" t="str">
        <f t="shared" si="32"/>
        <v>Pedro Flores</v>
      </c>
      <c r="AK118">
        <f t="shared" si="33"/>
        <v>5</v>
      </c>
      <c r="AL118">
        <f t="shared" si="34"/>
        <v>5</v>
      </c>
      <c r="AM118">
        <f t="shared" si="35"/>
        <v>49882</v>
      </c>
      <c r="AN118" t="str">
        <f t="shared" si="36"/>
        <v>Pedro Flores</v>
      </c>
      <c r="AO118">
        <f t="shared" si="37"/>
        <v>4</v>
      </c>
      <c r="AP118">
        <f t="shared" si="38"/>
        <v>4</v>
      </c>
      <c r="AQ118">
        <f t="shared" si="39"/>
        <v>39882</v>
      </c>
      <c r="AR118" t="str">
        <f>A118</f>
        <v>Pedro Flores</v>
      </c>
      <c r="AS118">
        <f>M118</f>
        <v>0</v>
      </c>
      <c r="AT118">
        <f>AS118</f>
        <v>0</v>
      </c>
      <c r="AU118">
        <f>AT118*10000-ROW()</f>
        <v>-118</v>
      </c>
      <c r="AV118" t="str">
        <f>A118</f>
        <v>Pedro Flores</v>
      </c>
      <c r="AW118">
        <f>E118</f>
        <v>4</v>
      </c>
      <c r="AX118">
        <f>AW118</f>
        <v>4</v>
      </c>
      <c r="AY118">
        <f>AX118*10000-ROW()</f>
        <v>39882</v>
      </c>
    </row>
    <row r="119" spans="1:51" x14ac:dyDescent="0.3">
      <c r="A119" s="9" t="str">
        <f>equipo5!A48</f>
        <v>Pedro Rivera</v>
      </c>
      <c r="B119" s="9">
        <f>equipo5!B48</f>
        <v>12</v>
      </c>
      <c r="C119" s="9" t="str">
        <f>equipo5!$A$6</f>
        <v>Equipo 5</v>
      </c>
      <c r="D119" s="9">
        <f>equipo5!C48</f>
        <v>10</v>
      </c>
      <c r="E119" s="9">
        <f>equipo5!D48</f>
        <v>6</v>
      </c>
      <c r="F119" s="9">
        <f>equipo5!E48</f>
        <v>6</v>
      </c>
      <c r="G119" s="9">
        <f>equipo5!F48</f>
        <v>1</v>
      </c>
      <c r="H119" s="9">
        <f>equipo5!G48</f>
        <v>0</v>
      </c>
      <c r="I119" s="9">
        <f>equipo5!H48</f>
        <v>0</v>
      </c>
      <c r="J119" s="9">
        <f>equipo5!I48</f>
        <v>6</v>
      </c>
      <c r="K119" s="9">
        <f>equipo5!J48</f>
        <v>1</v>
      </c>
      <c r="L119" s="9">
        <f>equipo5!K48</f>
        <v>1</v>
      </c>
      <c r="M119" s="9">
        <f>equipo5!L48</f>
        <v>0</v>
      </c>
      <c r="N119" s="9">
        <f>equipo5!M48</f>
        <v>0</v>
      </c>
      <c r="O119" s="9">
        <f>equipo5!N48</f>
        <v>0</v>
      </c>
      <c r="P119" s="9">
        <f>equipo5!O48</f>
        <v>2</v>
      </c>
      <c r="Q119" s="9">
        <f>equipo5!P48</f>
        <v>0</v>
      </c>
      <c r="R119" s="9">
        <f>equipo5!Q48</f>
        <v>7</v>
      </c>
      <c r="S119" s="9">
        <f>equipo5!R48</f>
        <v>13</v>
      </c>
      <c r="T119" s="9"/>
      <c r="U119" s="11">
        <f>equipo5!T48</f>
        <v>0.6</v>
      </c>
      <c r="V119" s="11">
        <f>equipo5!U48</f>
        <v>0.7</v>
      </c>
      <c r="X119" t="str">
        <f t="shared" si="20"/>
        <v>Pedro Rivera</v>
      </c>
      <c r="Y119">
        <f t="shared" si="21"/>
        <v>0.6</v>
      </c>
      <c r="Z119">
        <f t="shared" si="22"/>
        <v>0.6</v>
      </c>
      <c r="AA119">
        <f t="shared" si="23"/>
        <v>5881</v>
      </c>
      <c r="AB119" t="str">
        <f t="shared" si="24"/>
        <v>Pedro Rivera</v>
      </c>
      <c r="AC119">
        <f t="shared" si="25"/>
        <v>0.7</v>
      </c>
      <c r="AD119">
        <f t="shared" si="26"/>
        <v>0.7</v>
      </c>
      <c r="AE119">
        <f t="shared" si="27"/>
        <v>6881</v>
      </c>
      <c r="AF119" t="str">
        <f t="shared" si="28"/>
        <v>Pedro Rivera</v>
      </c>
      <c r="AG119">
        <f t="shared" si="29"/>
        <v>0</v>
      </c>
      <c r="AH119">
        <f t="shared" si="30"/>
        <v>0</v>
      </c>
      <c r="AI119">
        <f t="shared" si="31"/>
        <v>-119</v>
      </c>
      <c r="AJ119" t="str">
        <f t="shared" si="32"/>
        <v>Pedro Rivera</v>
      </c>
      <c r="AK119">
        <f t="shared" si="33"/>
        <v>6</v>
      </c>
      <c r="AL119">
        <f t="shared" si="34"/>
        <v>6</v>
      </c>
      <c r="AM119">
        <f t="shared" si="35"/>
        <v>59881</v>
      </c>
      <c r="AN119" t="str">
        <f t="shared" si="36"/>
        <v>Pedro Rivera</v>
      </c>
      <c r="AO119">
        <f t="shared" si="37"/>
        <v>6</v>
      </c>
      <c r="AP119">
        <f t="shared" si="38"/>
        <v>6</v>
      </c>
      <c r="AQ119">
        <f t="shared" si="39"/>
        <v>59881</v>
      </c>
      <c r="AR119" t="str">
        <f>A119</f>
        <v>Pedro Rivera</v>
      </c>
      <c r="AS119">
        <f>M119</f>
        <v>0</v>
      </c>
      <c r="AT119">
        <f>AS119</f>
        <v>0</v>
      </c>
      <c r="AU119">
        <f>AT119*10000-ROW()</f>
        <v>-119</v>
      </c>
      <c r="AV119" t="str">
        <f>A119</f>
        <v>Pedro Rivera</v>
      </c>
      <c r="AW119">
        <f>E119</f>
        <v>6</v>
      </c>
      <c r="AX119">
        <f>AW119</f>
        <v>6</v>
      </c>
      <c r="AY119">
        <f>AX119*10000-ROW()</f>
        <v>59881</v>
      </c>
    </row>
    <row r="120" spans="1:51" x14ac:dyDescent="0.3">
      <c r="A120" s="9" t="str">
        <f>equipo5!A49</f>
        <v>Pedro Gomez</v>
      </c>
      <c r="B120" s="9">
        <f>equipo5!B49</f>
        <v>13</v>
      </c>
      <c r="C120" s="9" t="str">
        <f>equipo5!$A$6</f>
        <v>Equipo 5</v>
      </c>
      <c r="D120" s="9">
        <f>equipo5!C49</f>
        <v>7</v>
      </c>
      <c r="E120" s="9">
        <f>equipo5!D49</f>
        <v>1</v>
      </c>
      <c r="F120" s="9">
        <f>equipo5!E49</f>
        <v>2</v>
      </c>
      <c r="G120" s="9">
        <f>equipo5!F49</f>
        <v>0</v>
      </c>
      <c r="H120" s="9">
        <f>equipo5!G49</f>
        <v>0</v>
      </c>
      <c r="I120" s="9">
        <f>equipo5!H49</f>
        <v>0</v>
      </c>
      <c r="J120" s="9">
        <f>equipo5!I49</f>
        <v>1</v>
      </c>
      <c r="K120" s="9">
        <f>equipo5!J49</f>
        <v>1</v>
      </c>
      <c r="L120" s="9">
        <f>equipo5!K49</f>
        <v>0</v>
      </c>
      <c r="M120" s="9">
        <f>equipo5!L49</f>
        <v>1</v>
      </c>
      <c r="N120" s="9">
        <f>equipo5!M49</f>
        <v>2</v>
      </c>
      <c r="O120" s="9">
        <f>equipo5!N49</f>
        <v>0</v>
      </c>
      <c r="P120" s="9">
        <f>equipo5!O49</f>
        <v>2</v>
      </c>
      <c r="Q120" s="9">
        <f>equipo5!P49</f>
        <v>0</v>
      </c>
      <c r="R120" s="9">
        <f>equipo5!Q49</f>
        <v>2</v>
      </c>
      <c r="S120" s="9">
        <f>equipo5!R49</f>
        <v>11</v>
      </c>
      <c r="T120" s="9"/>
      <c r="U120" s="11">
        <f>equipo5!T49</f>
        <v>0.2857142857142857</v>
      </c>
      <c r="V120" s="11">
        <f>equipo5!U49</f>
        <v>0.2857142857142857</v>
      </c>
      <c r="X120" t="str">
        <f t="shared" si="20"/>
        <v>Pedro Gomez</v>
      </c>
      <c r="Y120">
        <f t="shared" si="21"/>
        <v>0.2857142857142857</v>
      </c>
      <c r="Z120">
        <f t="shared" si="22"/>
        <v>0.2857142857142857</v>
      </c>
      <c r="AA120">
        <f t="shared" si="23"/>
        <v>2737.1428571428569</v>
      </c>
      <c r="AB120" t="str">
        <f t="shared" si="24"/>
        <v>Pedro Gomez</v>
      </c>
      <c r="AC120">
        <f t="shared" si="25"/>
        <v>0.2857142857142857</v>
      </c>
      <c r="AD120">
        <f t="shared" si="26"/>
        <v>0.2857142857142857</v>
      </c>
      <c r="AE120">
        <f t="shared" si="27"/>
        <v>2737.1428571428569</v>
      </c>
      <c r="AF120" t="str">
        <f t="shared" si="28"/>
        <v>Pedro Gomez</v>
      </c>
      <c r="AG120">
        <f t="shared" si="29"/>
        <v>0</v>
      </c>
      <c r="AH120">
        <f t="shared" si="30"/>
        <v>0</v>
      </c>
      <c r="AI120">
        <f t="shared" si="31"/>
        <v>-120</v>
      </c>
      <c r="AJ120" t="str">
        <f t="shared" si="32"/>
        <v>Pedro Gomez</v>
      </c>
      <c r="AK120">
        <f t="shared" si="33"/>
        <v>1</v>
      </c>
      <c r="AL120">
        <f t="shared" si="34"/>
        <v>1</v>
      </c>
      <c r="AM120">
        <f t="shared" si="35"/>
        <v>9880</v>
      </c>
      <c r="AN120" t="str">
        <f t="shared" si="36"/>
        <v>Pedro Gomez</v>
      </c>
      <c r="AO120">
        <f t="shared" si="37"/>
        <v>2</v>
      </c>
      <c r="AP120">
        <f t="shared" si="38"/>
        <v>2</v>
      </c>
      <c r="AQ120">
        <f t="shared" si="39"/>
        <v>19880</v>
      </c>
      <c r="AR120" t="str">
        <f>A120</f>
        <v>Pedro Gomez</v>
      </c>
      <c r="AS120">
        <f>M120</f>
        <v>1</v>
      </c>
      <c r="AT120">
        <f>AS120</f>
        <v>1</v>
      </c>
      <c r="AU120">
        <f>AT120*10000-ROW()</f>
        <v>9880</v>
      </c>
      <c r="AV120" t="str">
        <f>A120</f>
        <v>Pedro Gomez</v>
      </c>
      <c r="AW120">
        <f>E120</f>
        <v>1</v>
      </c>
      <c r="AX120">
        <f>AW120</f>
        <v>1</v>
      </c>
      <c r="AY120">
        <f>AX120*10000-ROW()</f>
        <v>9880</v>
      </c>
    </row>
    <row r="121" spans="1:51" x14ac:dyDescent="0.3">
      <c r="A121" s="9" t="str">
        <f>equipo5!A50</f>
        <v>Pedro Diaz</v>
      </c>
      <c r="B121" s="9">
        <f>equipo5!B50</f>
        <v>14</v>
      </c>
      <c r="C121" s="9" t="str">
        <f>equipo5!$A$6</f>
        <v>Equipo 5</v>
      </c>
      <c r="D121" s="9">
        <f>equipo5!C50</f>
        <v>7</v>
      </c>
      <c r="E121" s="9">
        <f>equipo5!D50</f>
        <v>2</v>
      </c>
      <c r="F121" s="9">
        <f>equipo5!E50</f>
        <v>3</v>
      </c>
      <c r="G121" s="9">
        <f>equipo5!F50</f>
        <v>0</v>
      </c>
      <c r="H121" s="9">
        <f>equipo5!G50</f>
        <v>0</v>
      </c>
      <c r="I121" s="9">
        <f>equipo5!H50</f>
        <v>0</v>
      </c>
      <c r="J121" s="9">
        <f>equipo5!I50</f>
        <v>1</v>
      </c>
      <c r="K121" s="9">
        <f>equipo5!J50</f>
        <v>2</v>
      </c>
      <c r="L121" s="9">
        <f>equipo5!K50</f>
        <v>0</v>
      </c>
      <c r="M121" s="9">
        <f>equipo5!L50</f>
        <v>1</v>
      </c>
      <c r="N121" s="9">
        <f>equipo5!M50</f>
        <v>0</v>
      </c>
      <c r="O121" s="9">
        <f>equipo5!N50</f>
        <v>1</v>
      </c>
      <c r="P121" s="9">
        <f>equipo5!O50</f>
        <v>0</v>
      </c>
      <c r="Q121" s="9">
        <f>equipo5!P50</f>
        <v>0</v>
      </c>
      <c r="R121" s="9">
        <f>equipo5!Q50</f>
        <v>3</v>
      </c>
      <c r="S121" s="9">
        <f>equipo5!R50</f>
        <v>8</v>
      </c>
      <c r="T121" s="9"/>
      <c r="U121" s="11">
        <f>equipo5!T50</f>
        <v>0.42857142857142855</v>
      </c>
      <c r="V121" s="11">
        <f>equipo5!U50</f>
        <v>0.42857142857142855</v>
      </c>
      <c r="X121" t="str">
        <f t="shared" si="20"/>
        <v>Pedro Diaz</v>
      </c>
      <c r="Y121">
        <f t="shared" si="21"/>
        <v>0.42857142857142855</v>
      </c>
      <c r="Z121">
        <f t="shared" si="22"/>
        <v>0.42857142857142855</v>
      </c>
      <c r="AA121">
        <f t="shared" si="23"/>
        <v>4164.7142857142853</v>
      </c>
      <c r="AB121" t="str">
        <f t="shared" si="24"/>
        <v>Pedro Diaz</v>
      </c>
      <c r="AC121">
        <f t="shared" si="25"/>
        <v>0.42857142857142855</v>
      </c>
      <c r="AD121">
        <f t="shared" si="26"/>
        <v>0.42857142857142855</v>
      </c>
      <c r="AE121">
        <f t="shared" si="27"/>
        <v>4164.7142857142853</v>
      </c>
      <c r="AF121" t="str">
        <f t="shared" si="28"/>
        <v>Pedro Diaz</v>
      </c>
      <c r="AG121">
        <f t="shared" si="29"/>
        <v>0</v>
      </c>
      <c r="AH121">
        <f t="shared" si="30"/>
        <v>0</v>
      </c>
      <c r="AI121">
        <f t="shared" si="31"/>
        <v>-121</v>
      </c>
      <c r="AJ121" t="str">
        <f t="shared" si="32"/>
        <v>Pedro Diaz</v>
      </c>
      <c r="AK121">
        <f t="shared" si="33"/>
        <v>1</v>
      </c>
      <c r="AL121">
        <f t="shared" si="34"/>
        <v>1</v>
      </c>
      <c r="AM121">
        <f t="shared" si="35"/>
        <v>9879</v>
      </c>
      <c r="AN121" t="str">
        <f t="shared" si="36"/>
        <v>Pedro Diaz</v>
      </c>
      <c r="AO121">
        <f t="shared" si="37"/>
        <v>3</v>
      </c>
      <c r="AP121">
        <f t="shared" si="38"/>
        <v>3</v>
      </c>
      <c r="AQ121">
        <f t="shared" si="39"/>
        <v>29879</v>
      </c>
      <c r="AR121" t="str">
        <f>A121</f>
        <v>Pedro Diaz</v>
      </c>
      <c r="AS121">
        <f>M121</f>
        <v>1</v>
      </c>
      <c r="AT121">
        <f>AS121</f>
        <v>1</v>
      </c>
      <c r="AU121">
        <f>AT121*10000-ROW()</f>
        <v>9879</v>
      </c>
      <c r="AV121" t="str">
        <f>A121</f>
        <v>Pedro Diaz</v>
      </c>
      <c r="AW121">
        <f>E121</f>
        <v>2</v>
      </c>
      <c r="AX121">
        <f>AW121</f>
        <v>2</v>
      </c>
      <c r="AY121">
        <f>AX121*10000-ROW()</f>
        <v>19879</v>
      </c>
    </row>
    <row r="122" spans="1:51" x14ac:dyDescent="0.3">
      <c r="A122" s="9" t="str">
        <f>equipo5!A51</f>
        <v>Pedro Reyes</v>
      </c>
      <c r="B122" s="9">
        <f>equipo5!B51</f>
        <v>15</v>
      </c>
      <c r="C122" s="9" t="str">
        <f>equipo5!$A$6</f>
        <v>Equipo 5</v>
      </c>
      <c r="D122" s="9">
        <f>equipo5!C51</f>
        <v>9</v>
      </c>
      <c r="E122" s="9">
        <f>equipo5!D51</f>
        <v>6</v>
      </c>
      <c r="F122" s="9">
        <f>equipo5!E51</f>
        <v>2</v>
      </c>
      <c r="G122" s="9">
        <f>equipo5!F51</f>
        <v>0</v>
      </c>
      <c r="H122" s="9">
        <f>equipo5!G51</f>
        <v>0</v>
      </c>
      <c r="I122" s="9">
        <f>equipo5!H51</f>
        <v>0</v>
      </c>
      <c r="J122" s="9">
        <f>equipo5!I51</f>
        <v>3</v>
      </c>
      <c r="K122" s="9">
        <f>equipo5!J51</f>
        <v>2</v>
      </c>
      <c r="L122" s="9">
        <f>equipo5!K51</f>
        <v>4</v>
      </c>
      <c r="M122" s="9">
        <f>equipo5!L51</f>
        <v>1</v>
      </c>
      <c r="N122" s="9">
        <f>equipo5!M51</f>
        <v>1</v>
      </c>
      <c r="O122" s="9">
        <f>equipo5!N51</f>
        <v>2</v>
      </c>
      <c r="P122" s="9">
        <f>equipo5!O51</f>
        <v>1</v>
      </c>
      <c r="Q122" s="9">
        <f>equipo5!P51</f>
        <v>0</v>
      </c>
      <c r="R122" s="9">
        <f>equipo5!Q51</f>
        <v>2</v>
      </c>
      <c r="S122" s="9">
        <f>equipo5!R51</f>
        <v>17</v>
      </c>
      <c r="T122" s="9"/>
      <c r="U122" s="11">
        <f>equipo5!T51</f>
        <v>0.22222222222222221</v>
      </c>
      <c r="V122" s="11">
        <f>equipo5!U51</f>
        <v>0.22222222222222221</v>
      </c>
      <c r="X122" t="str">
        <f t="shared" si="20"/>
        <v>Pedro Reyes</v>
      </c>
      <c r="Y122">
        <f t="shared" si="21"/>
        <v>0.22222222222222221</v>
      </c>
      <c r="Z122">
        <f t="shared" si="22"/>
        <v>0.22222222222222221</v>
      </c>
      <c r="AA122">
        <f t="shared" si="23"/>
        <v>2100.2222222222222</v>
      </c>
      <c r="AB122" t="str">
        <f t="shared" si="24"/>
        <v>Pedro Reyes</v>
      </c>
      <c r="AC122">
        <f t="shared" si="25"/>
        <v>0.22222222222222221</v>
      </c>
      <c r="AD122">
        <f t="shared" si="26"/>
        <v>0.22222222222222221</v>
      </c>
      <c r="AE122">
        <f t="shared" si="27"/>
        <v>2100.2222222222222</v>
      </c>
      <c r="AF122" t="str">
        <f t="shared" si="28"/>
        <v>Pedro Reyes</v>
      </c>
      <c r="AG122">
        <f t="shared" si="29"/>
        <v>0</v>
      </c>
      <c r="AH122">
        <f t="shared" si="30"/>
        <v>0</v>
      </c>
      <c r="AI122">
        <f t="shared" si="31"/>
        <v>-122</v>
      </c>
      <c r="AJ122" t="str">
        <f t="shared" si="32"/>
        <v>Pedro Reyes</v>
      </c>
      <c r="AK122">
        <f t="shared" si="33"/>
        <v>3</v>
      </c>
      <c r="AL122">
        <f t="shared" si="34"/>
        <v>3</v>
      </c>
      <c r="AM122">
        <f t="shared" si="35"/>
        <v>29878</v>
      </c>
      <c r="AN122" t="str">
        <f t="shared" si="36"/>
        <v>Pedro Reyes</v>
      </c>
      <c r="AO122">
        <f t="shared" si="37"/>
        <v>2</v>
      </c>
      <c r="AP122">
        <f t="shared" si="38"/>
        <v>2</v>
      </c>
      <c r="AQ122">
        <f t="shared" si="39"/>
        <v>19878</v>
      </c>
      <c r="AR122" t="str">
        <f>A122</f>
        <v>Pedro Reyes</v>
      </c>
      <c r="AS122">
        <f>M122</f>
        <v>1</v>
      </c>
      <c r="AT122">
        <f>AS122</f>
        <v>1</v>
      </c>
      <c r="AU122">
        <f>AT122*10000-ROW()</f>
        <v>9878</v>
      </c>
      <c r="AV122" t="str">
        <f>A122</f>
        <v>Pedro Reyes</v>
      </c>
      <c r="AW122">
        <f>E122</f>
        <v>6</v>
      </c>
      <c r="AX122">
        <f>AW122</f>
        <v>6</v>
      </c>
      <c r="AY122">
        <f>AX122*10000-ROW()</f>
        <v>59878</v>
      </c>
    </row>
    <row r="123" spans="1:51" x14ac:dyDescent="0.3">
      <c r="A123" s="9" t="str">
        <f>equipo5!A52</f>
        <v>Pedro Morales</v>
      </c>
      <c r="B123" s="9">
        <f>equipo5!B52</f>
        <v>16</v>
      </c>
      <c r="C123" s="9" t="str">
        <f>equipo5!$A$6</f>
        <v>Equipo 5</v>
      </c>
      <c r="D123" s="9">
        <f>equipo5!C52</f>
        <v>7</v>
      </c>
      <c r="E123" s="9">
        <f>equipo5!D52</f>
        <v>2</v>
      </c>
      <c r="F123" s="9">
        <f>equipo5!E52</f>
        <v>7</v>
      </c>
      <c r="G123" s="9">
        <f>equipo5!F52</f>
        <v>1</v>
      </c>
      <c r="H123" s="9">
        <f>equipo5!G52</f>
        <v>0</v>
      </c>
      <c r="I123" s="9">
        <f>equipo5!H52</f>
        <v>0</v>
      </c>
      <c r="J123" s="9">
        <f>equipo5!I52</f>
        <v>5</v>
      </c>
      <c r="K123" s="9">
        <f>equipo5!J52</f>
        <v>2</v>
      </c>
      <c r="L123" s="9">
        <f>equipo5!K52</f>
        <v>3</v>
      </c>
      <c r="M123" s="9">
        <f>equipo5!L52</f>
        <v>1</v>
      </c>
      <c r="N123" s="9">
        <f>equipo5!M52</f>
        <v>2</v>
      </c>
      <c r="O123" s="9">
        <f>equipo5!N52</f>
        <v>1</v>
      </c>
      <c r="P123" s="9">
        <f>equipo5!O52</f>
        <v>1</v>
      </c>
      <c r="Q123" s="9">
        <f>equipo5!P52</f>
        <v>0</v>
      </c>
      <c r="R123" s="9">
        <f>equipo5!Q52</f>
        <v>8</v>
      </c>
      <c r="S123" s="9">
        <f>equipo5!R52</f>
        <v>14</v>
      </c>
      <c r="T123" s="9"/>
      <c r="U123" s="11">
        <f>equipo5!T52</f>
        <v>1</v>
      </c>
      <c r="V123" s="11">
        <f>equipo5!U52</f>
        <v>1.1428571428571428</v>
      </c>
      <c r="X123" t="str">
        <f t="shared" si="20"/>
        <v>Pedro Morales</v>
      </c>
      <c r="Y123">
        <f t="shared" si="21"/>
        <v>1</v>
      </c>
      <c r="Z123">
        <f t="shared" si="22"/>
        <v>1</v>
      </c>
      <c r="AA123">
        <f t="shared" si="23"/>
        <v>9877</v>
      </c>
      <c r="AB123" t="str">
        <f t="shared" si="24"/>
        <v>Pedro Morales</v>
      </c>
      <c r="AC123">
        <f t="shared" si="25"/>
        <v>1.1428571428571428</v>
      </c>
      <c r="AD123">
        <f t="shared" si="26"/>
        <v>1.1428571428571428</v>
      </c>
      <c r="AE123">
        <f t="shared" si="27"/>
        <v>11305.571428571428</v>
      </c>
      <c r="AF123" t="str">
        <f t="shared" si="28"/>
        <v>Pedro Morales</v>
      </c>
      <c r="AG123">
        <f t="shared" si="29"/>
        <v>0</v>
      </c>
      <c r="AH123">
        <f t="shared" si="30"/>
        <v>0</v>
      </c>
      <c r="AI123">
        <f t="shared" si="31"/>
        <v>-123</v>
      </c>
      <c r="AJ123" t="str">
        <f t="shared" si="32"/>
        <v>Pedro Morales</v>
      </c>
      <c r="AK123">
        <f t="shared" si="33"/>
        <v>5</v>
      </c>
      <c r="AL123">
        <f t="shared" si="34"/>
        <v>5</v>
      </c>
      <c r="AM123">
        <f t="shared" si="35"/>
        <v>49877</v>
      </c>
      <c r="AN123" t="str">
        <f t="shared" si="36"/>
        <v>Pedro Morales</v>
      </c>
      <c r="AO123">
        <f t="shared" si="37"/>
        <v>7</v>
      </c>
      <c r="AP123">
        <f t="shared" si="38"/>
        <v>7</v>
      </c>
      <c r="AQ123">
        <f t="shared" si="39"/>
        <v>69877</v>
      </c>
      <c r="AR123" t="str">
        <f>A123</f>
        <v>Pedro Morales</v>
      </c>
      <c r="AS123">
        <f>M123</f>
        <v>1</v>
      </c>
      <c r="AT123">
        <f>AS123</f>
        <v>1</v>
      </c>
      <c r="AU123">
        <f>AT123*10000-ROW()</f>
        <v>9877</v>
      </c>
      <c r="AV123" t="str">
        <f>A123</f>
        <v>Pedro Morales</v>
      </c>
      <c r="AW123">
        <f>E123</f>
        <v>2</v>
      </c>
      <c r="AX123">
        <f>AW123</f>
        <v>2</v>
      </c>
      <c r="AY123">
        <f>AX123*10000-ROW()</f>
        <v>19877</v>
      </c>
    </row>
    <row r="124" spans="1:51" x14ac:dyDescent="0.3">
      <c r="A124" s="9" t="str">
        <f>equipo5!A53</f>
        <v>Pedro Cruz</v>
      </c>
      <c r="B124" s="9">
        <f>equipo5!B53</f>
        <v>17</v>
      </c>
      <c r="C124" s="9" t="str">
        <f>equipo5!$A$6</f>
        <v>Equipo 5</v>
      </c>
      <c r="D124" s="9">
        <f>equipo5!C53</f>
        <v>7</v>
      </c>
      <c r="E124" s="9">
        <f>equipo5!D53</f>
        <v>4</v>
      </c>
      <c r="F124" s="9">
        <f>equipo5!E53</f>
        <v>6</v>
      </c>
      <c r="G124" s="9">
        <f>equipo5!F53</f>
        <v>0</v>
      </c>
      <c r="H124" s="9">
        <f>equipo5!G53</f>
        <v>0</v>
      </c>
      <c r="I124" s="9">
        <f>equipo5!H53</f>
        <v>0</v>
      </c>
      <c r="J124" s="9">
        <f>equipo5!I53</f>
        <v>6</v>
      </c>
      <c r="K124" s="9">
        <f>equipo5!J53</f>
        <v>0</v>
      </c>
      <c r="L124" s="9">
        <f>equipo5!K53</f>
        <v>3</v>
      </c>
      <c r="M124" s="9">
        <f>equipo5!L53</f>
        <v>1</v>
      </c>
      <c r="N124" s="9">
        <f>equipo5!M53</f>
        <v>2</v>
      </c>
      <c r="O124" s="9">
        <f>equipo5!N53</f>
        <v>1</v>
      </c>
      <c r="P124" s="9">
        <f>equipo5!O53</f>
        <v>1</v>
      </c>
      <c r="Q124" s="9">
        <f>equipo5!P53</f>
        <v>0</v>
      </c>
      <c r="R124" s="9">
        <f>equipo5!Q53</f>
        <v>6</v>
      </c>
      <c r="S124" s="9">
        <f>equipo5!R53</f>
        <v>14</v>
      </c>
      <c r="T124" s="9"/>
      <c r="U124" s="11">
        <f>equipo5!T53</f>
        <v>0.8571428571428571</v>
      </c>
      <c r="V124" s="11">
        <f>equipo5!U53</f>
        <v>0.8571428571428571</v>
      </c>
      <c r="X124" t="str">
        <f t="shared" si="20"/>
        <v>Pedro Cruz</v>
      </c>
      <c r="Y124">
        <f t="shared" si="21"/>
        <v>0.8571428571428571</v>
      </c>
      <c r="Z124">
        <f t="shared" si="22"/>
        <v>0.8571428571428571</v>
      </c>
      <c r="AA124">
        <f t="shared" si="23"/>
        <v>8447.4285714285706</v>
      </c>
      <c r="AB124" t="str">
        <f t="shared" si="24"/>
        <v>Pedro Cruz</v>
      </c>
      <c r="AC124">
        <f t="shared" si="25"/>
        <v>0.8571428571428571</v>
      </c>
      <c r="AD124">
        <f t="shared" si="26"/>
        <v>0.8571428571428571</v>
      </c>
      <c r="AE124">
        <f t="shared" si="27"/>
        <v>8447.4285714285706</v>
      </c>
      <c r="AF124" t="str">
        <f t="shared" si="28"/>
        <v>Pedro Cruz</v>
      </c>
      <c r="AG124">
        <f t="shared" si="29"/>
        <v>0</v>
      </c>
      <c r="AH124">
        <f t="shared" si="30"/>
        <v>0</v>
      </c>
      <c r="AI124">
        <f t="shared" si="31"/>
        <v>-124</v>
      </c>
      <c r="AJ124" t="str">
        <f t="shared" si="32"/>
        <v>Pedro Cruz</v>
      </c>
      <c r="AK124">
        <f t="shared" si="33"/>
        <v>6</v>
      </c>
      <c r="AL124">
        <f t="shared" si="34"/>
        <v>6</v>
      </c>
      <c r="AM124">
        <f t="shared" si="35"/>
        <v>59876</v>
      </c>
      <c r="AN124" t="str">
        <f t="shared" si="36"/>
        <v>Pedro Cruz</v>
      </c>
      <c r="AO124">
        <f t="shared" si="37"/>
        <v>6</v>
      </c>
      <c r="AP124">
        <f t="shared" si="38"/>
        <v>6</v>
      </c>
      <c r="AQ124">
        <f t="shared" si="39"/>
        <v>59876</v>
      </c>
      <c r="AR124" t="str">
        <f>A124</f>
        <v>Pedro Cruz</v>
      </c>
      <c r="AS124">
        <f>M124</f>
        <v>1</v>
      </c>
      <c r="AT124">
        <f>AS124</f>
        <v>1</v>
      </c>
      <c r="AU124">
        <f>AT124*10000-ROW()</f>
        <v>9876</v>
      </c>
      <c r="AV124" t="str">
        <f>A124</f>
        <v>Pedro Cruz</v>
      </c>
      <c r="AW124">
        <f>E124</f>
        <v>4</v>
      </c>
      <c r="AX124">
        <f>AW124</f>
        <v>4</v>
      </c>
      <c r="AY124">
        <f>AX124*10000-ROW()</f>
        <v>39876</v>
      </c>
    </row>
    <row r="125" spans="1:51" x14ac:dyDescent="0.3">
      <c r="A125" s="9" t="str">
        <f>equipo5!A54</f>
        <v>Pedro Ortiz</v>
      </c>
      <c r="B125" s="9">
        <f>equipo5!B54</f>
        <v>18</v>
      </c>
      <c r="C125" s="9" t="str">
        <f>equipo5!$A$6</f>
        <v>Equipo 5</v>
      </c>
      <c r="D125" s="9">
        <f>equipo5!C54</f>
        <v>8</v>
      </c>
      <c r="E125" s="9">
        <f>equipo5!D54</f>
        <v>5</v>
      </c>
      <c r="F125" s="9">
        <f>equipo5!E54</f>
        <v>5</v>
      </c>
      <c r="G125" s="9">
        <f>equipo5!F54</f>
        <v>0</v>
      </c>
      <c r="H125" s="9">
        <f>equipo5!G54</f>
        <v>0</v>
      </c>
      <c r="I125" s="9">
        <f>equipo5!H54</f>
        <v>0</v>
      </c>
      <c r="J125" s="9">
        <f>equipo5!I54</f>
        <v>3</v>
      </c>
      <c r="K125" s="9">
        <f>equipo5!J54</f>
        <v>2</v>
      </c>
      <c r="L125" s="9">
        <f>equipo5!K54</f>
        <v>0</v>
      </c>
      <c r="M125" s="9">
        <f>equipo5!L54</f>
        <v>1</v>
      </c>
      <c r="N125" s="9">
        <f>equipo5!M54</f>
        <v>1</v>
      </c>
      <c r="O125" s="9">
        <f>equipo5!N54</f>
        <v>1</v>
      </c>
      <c r="P125" s="9">
        <f>equipo5!O54</f>
        <v>2</v>
      </c>
      <c r="Q125" s="9">
        <f>equipo5!P54</f>
        <v>0</v>
      </c>
      <c r="R125" s="9">
        <f>equipo5!Q54</f>
        <v>5</v>
      </c>
      <c r="S125" s="9">
        <f>equipo5!R54</f>
        <v>12</v>
      </c>
      <c r="T125" s="9"/>
      <c r="U125" s="11">
        <f>equipo5!T54</f>
        <v>0.625</v>
      </c>
      <c r="V125" s="11">
        <f>equipo5!U54</f>
        <v>0.625</v>
      </c>
      <c r="X125" t="str">
        <f t="shared" si="20"/>
        <v>Pedro Ortiz</v>
      </c>
      <c r="Y125">
        <f t="shared" si="21"/>
        <v>0.625</v>
      </c>
      <c r="Z125">
        <f t="shared" si="22"/>
        <v>0.625</v>
      </c>
      <c r="AA125">
        <f t="shared" si="23"/>
        <v>6125</v>
      </c>
      <c r="AB125" t="str">
        <f t="shared" si="24"/>
        <v>Pedro Ortiz</v>
      </c>
      <c r="AC125">
        <f t="shared" si="25"/>
        <v>0.625</v>
      </c>
      <c r="AD125">
        <f t="shared" si="26"/>
        <v>0.625</v>
      </c>
      <c r="AE125">
        <f t="shared" si="27"/>
        <v>6125</v>
      </c>
      <c r="AF125" t="str">
        <f t="shared" si="28"/>
        <v>Pedro Ortiz</v>
      </c>
      <c r="AG125">
        <f t="shared" si="29"/>
        <v>0</v>
      </c>
      <c r="AH125">
        <f t="shared" si="30"/>
        <v>0</v>
      </c>
      <c r="AI125">
        <f t="shared" si="31"/>
        <v>-125</v>
      </c>
      <c r="AJ125" t="str">
        <f t="shared" si="32"/>
        <v>Pedro Ortiz</v>
      </c>
      <c r="AK125">
        <f t="shared" si="33"/>
        <v>3</v>
      </c>
      <c r="AL125">
        <f t="shared" si="34"/>
        <v>3</v>
      </c>
      <c r="AM125">
        <f t="shared" si="35"/>
        <v>29875</v>
      </c>
      <c r="AN125" t="str">
        <f t="shared" si="36"/>
        <v>Pedro Ortiz</v>
      </c>
      <c r="AO125">
        <f t="shared" si="37"/>
        <v>5</v>
      </c>
      <c r="AP125">
        <f t="shared" si="38"/>
        <v>5</v>
      </c>
      <c r="AQ125">
        <f t="shared" si="39"/>
        <v>49875</v>
      </c>
      <c r="AR125" t="str">
        <f>A125</f>
        <v>Pedro Ortiz</v>
      </c>
      <c r="AS125">
        <f>M125</f>
        <v>1</v>
      </c>
      <c r="AT125">
        <f>AS125</f>
        <v>1</v>
      </c>
      <c r="AU125">
        <f>AT125*10000-ROW()</f>
        <v>9875</v>
      </c>
      <c r="AV125" t="str">
        <f>A125</f>
        <v>Pedro Ortiz</v>
      </c>
      <c r="AW125">
        <f>E125</f>
        <v>5</v>
      </c>
      <c r="AX125">
        <f>AW125</f>
        <v>5</v>
      </c>
      <c r="AY125">
        <f>AX125*10000-ROW()</f>
        <v>49875</v>
      </c>
    </row>
    <row r="126" spans="1:51" x14ac:dyDescent="0.3">
      <c r="A126" s="9" t="str">
        <f>equipo5!A55</f>
        <v>Pedro Gutierrez</v>
      </c>
      <c r="B126" s="9">
        <f>equipo5!B55</f>
        <v>19</v>
      </c>
      <c r="C126" s="9" t="str">
        <f>equipo5!$A$6</f>
        <v>Equipo 5</v>
      </c>
      <c r="D126" s="9">
        <f>equipo5!C55</f>
        <v>8</v>
      </c>
      <c r="E126" s="9">
        <f>equipo5!D55</f>
        <v>4</v>
      </c>
      <c r="F126" s="9">
        <f>equipo5!E55</f>
        <v>2</v>
      </c>
      <c r="G126" s="9">
        <f>equipo5!F55</f>
        <v>0</v>
      </c>
      <c r="H126" s="9">
        <f>equipo5!G55</f>
        <v>0</v>
      </c>
      <c r="I126" s="9">
        <f>equipo5!H55</f>
        <v>0</v>
      </c>
      <c r="J126" s="9">
        <f>equipo5!I55</f>
        <v>2</v>
      </c>
      <c r="K126" s="9">
        <f>equipo5!J55</f>
        <v>2</v>
      </c>
      <c r="L126" s="9">
        <f>equipo5!K55</f>
        <v>2</v>
      </c>
      <c r="M126" s="9">
        <f>equipo5!L55</f>
        <v>1</v>
      </c>
      <c r="N126" s="9">
        <f>equipo5!M55</f>
        <v>2</v>
      </c>
      <c r="O126" s="9">
        <f>equipo5!N55</f>
        <v>2</v>
      </c>
      <c r="P126" s="9">
        <f>equipo5!O55</f>
        <v>1</v>
      </c>
      <c r="Q126" s="9">
        <f>equipo5!P55</f>
        <v>0</v>
      </c>
      <c r="R126" s="9">
        <f>equipo5!Q55</f>
        <v>2</v>
      </c>
      <c r="S126" s="9">
        <f>equipo5!R55</f>
        <v>15</v>
      </c>
      <c r="T126" s="9"/>
      <c r="U126" s="11">
        <f>equipo5!T55</f>
        <v>0.25</v>
      </c>
      <c r="V126" s="11">
        <f>equipo5!U55</f>
        <v>0.25</v>
      </c>
      <c r="X126" t="str">
        <f t="shared" si="20"/>
        <v>Pedro Gutierrez</v>
      </c>
      <c r="Y126">
        <f t="shared" si="21"/>
        <v>0.25</v>
      </c>
      <c r="Z126">
        <f t="shared" si="22"/>
        <v>0.25</v>
      </c>
      <c r="AA126">
        <f t="shared" si="23"/>
        <v>2374</v>
      </c>
      <c r="AB126" t="str">
        <f t="shared" si="24"/>
        <v>Pedro Gutierrez</v>
      </c>
      <c r="AC126">
        <f t="shared" si="25"/>
        <v>0.25</v>
      </c>
      <c r="AD126">
        <f t="shared" si="26"/>
        <v>0.25</v>
      </c>
      <c r="AE126">
        <f t="shared" si="27"/>
        <v>2374</v>
      </c>
      <c r="AF126" t="str">
        <f t="shared" si="28"/>
        <v>Pedro Gutierrez</v>
      </c>
      <c r="AG126">
        <f t="shared" si="29"/>
        <v>0</v>
      </c>
      <c r="AH126">
        <f t="shared" si="30"/>
        <v>0</v>
      </c>
      <c r="AI126">
        <f t="shared" si="31"/>
        <v>-126</v>
      </c>
      <c r="AJ126" t="str">
        <f t="shared" si="32"/>
        <v>Pedro Gutierrez</v>
      </c>
      <c r="AK126">
        <f t="shared" si="33"/>
        <v>2</v>
      </c>
      <c r="AL126">
        <f t="shared" si="34"/>
        <v>2</v>
      </c>
      <c r="AM126">
        <f t="shared" si="35"/>
        <v>19874</v>
      </c>
      <c r="AN126" t="str">
        <f t="shared" si="36"/>
        <v>Pedro Gutierrez</v>
      </c>
      <c r="AO126">
        <f t="shared" si="37"/>
        <v>2</v>
      </c>
      <c r="AP126">
        <f t="shared" si="38"/>
        <v>2</v>
      </c>
      <c r="AQ126">
        <f t="shared" si="39"/>
        <v>19874</v>
      </c>
      <c r="AR126" t="str">
        <f>A126</f>
        <v>Pedro Gutierrez</v>
      </c>
      <c r="AS126">
        <f>M126</f>
        <v>1</v>
      </c>
      <c r="AT126">
        <f>AS126</f>
        <v>1</v>
      </c>
      <c r="AU126">
        <f>AT126*10000-ROW()</f>
        <v>9874</v>
      </c>
      <c r="AV126" t="str">
        <f>A126</f>
        <v>Pedro Gutierrez</v>
      </c>
      <c r="AW126">
        <f>E126</f>
        <v>4</v>
      </c>
      <c r="AX126">
        <f>AW126</f>
        <v>4</v>
      </c>
      <c r="AY126">
        <f>AX126*10000-ROW()</f>
        <v>39874</v>
      </c>
    </row>
    <row r="127" spans="1:51" x14ac:dyDescent="0.3">
      <c r="A127" s="9" t="str">
        <f>equipo5!A56</f>
        <v>Pedro Castillo</v>
      </c>
      <c r="B127" s="9">
        <f>equipo5!B56</f>
        <v>20</v>
      </c>
      <c r="C127" s="9" t="str">
        <f>equipo5!$A$6</f>
        <v>Equipo 5</v>
      </c>
      <c r="D127" s="9">
        <f>equipo5!C56</f>
        <v>7</v>
      </c>
      <c r="E127" s="9">
        <f>equipo5!D56</f>
        <v>3</v>
      </c>
      <c r="F127" s="9">
        <f>equipo5!E56</f>
        <v>1</v>
      </c>
      <c r="G127" s="9">
        <f>equipo5!F56</f>
        <v>0</v>
      </c>
      <c r="H127" s="9">
        <f>equipo5!G56</f>
        <v>0</v>
      </c>
      <c r="I127" s="9">
        <f>equipo5!H56</f>
        <v>0</v>
      </c>
      <c r="J127" s="9">
        <f>equipo5!I56</f>
        <v>2</v>
      </c>
      <c r="K127" s="9">
        <f>equipo5!J56</f>
        <v>2</v>
      </c>
      <c r="L127" s="9">
        <f>equipo5!K56</f>
        <v>1</v>
      </c>
      <c r="M127" s="9">
        <f>equipo5!L56</f>
        <v>1</v>
      </c>
      <c r="N127" s="9">
        <f>equipo5!M56</f>
        <v>1</v>
      </c>
      <c r="O127" s="9">
        <f>equipo5!N56</f>
        <v>2</v>
      </c>
      <c r="P127" s="9">
        <f>equipo5!O56</f>
        <v>1</v>
      </c>
      <c r="Q127" s="9">
        <f>equipo5!P56</f>
        <v>0</v>
      </c>
      <c r="R127" s="9">
        <f>equipo5!Q56</f>
        <v>1</v>
      </c>
      <c r="S127" s="9">
        <f>equipo5!R56</f>
        <v>12</v>
      </c>
      <c r="T127" s="9"/>
      <c r="U127" s="11">
        <f>equipo5!T56</f>
        <v>0.14285714285714285</v>
      </c>
      <c r="V127" s="11">
        <f>equipo5!U56</f>
        <v>0.14285714285714285</v>
      </c>
      <c r="X127" t="str">
        <f t="shared" si="20"/>
        <v>Pedro Castillo</v>
      </c>
      <c r="Y127">
        <f t="shared" si="21"/>
        <v>0.14285714285714285</v>
      </c>
      <c r="Z127">
        <f t="shared" si="22"/>
        <v>0.14285714285714285</v>
      </c>
      <c r="AA127">
        <f t="shared" si="23"/>
        <v>1301.5714285714284</v>
      </c>
      <c r="AB127" t="str">
        <f t="shared" si="24"/>
        <v>Pedro Castillo</v>
      </c>
      <c r="AC127">
        <f t="shared" si="25"/>
        <v>0.14285714285714285</v>
      </c>
      <c r="AD127">
        <f t="shared" si="26"/>
        <v>0.14285714285714285</v>
      </c>
      <c r="AE127">
        <f t="shared" si="27"/>
        <v>1301.5714285714284</v>
      </c>
      <c r="AF127" t="str">
        <f t="shared" si="28"/>
        <v>Pedro Castillo</v>
      </c>
      <c r="AG127">
        <f t="shared" si="29"/>
        <v>0</v>
      </c>
      <c r="AH127">
        <f t="shared" si="30"/>
        <v>0</v>
      </c>
      <c r="AI127">
        <f t="shared" si="31"/>
        <v>-127</v>
      </c>
      <c r="AJ127" t="str">
        <f t="shared" si="32"/>
        <v>Pedro Castillo</v>
      </c>
      <c r="AK127">
        <f t="shared" si="33"/>
        <v>2</v>
      </c>
      <c r="AL127">
        <f t="shared" si="34"/>
        <v>2</v>
      </c>
      <c r="AM127">
        <f t="shared" si="35"/>
        <v>19873</v>
      </c>
      <c r="AN127" t="str">
        <f t="shared" si="36"/>
        <v>Pedro Castillo</v>
      </c>
      <c r="AO127">
        <f t="shared" si="37"/>
        <v>1</v>
      </c>
      <c r="AP127">
        <f t="shared" si="38"/>
        <v>1</v>
      </c>
      <c r="AQ127">
        <f t="shared" si="39"/>
        <v>9873</v>
      </c>
      <c r="AR127" t="str">
        <f>A127</f>
        <v>Pedro Castillo</v>
      </c>
      <c r="AS127">
        <f>M127</f>
        <v>1</v>
      </c>
      <c r="AT127">
        <f>AS127</f>
        <v>1</v>
      </c>
      <c r="AU127">
        <f>AT127*10000-ROW()</f>
        <v>9873</v>
      </c>
      <c r="AV127" t="str">
        <f>A127</f>
        <v>Pedro Castillo</v>
      </c>
      <c r="AW127">
        <f>E127</f>
        <v>3</v>
      </c>
      <c r="AX127">
        <f>AW127</f>
        <v>3</v>
      </c>
      <c r="AY127">
        <f>AX127*10000-ROW()</f>
        <v>29873</v>
      </c>
    </row>
    <row r="128" spans="1:51" x14ac:dyDescent="0.3">
      <c r="A128" s="9" t="str">
        <f>equipo5!A57</f>
        <v>Juan Garcia</v>
      </c>
      <c r="B128" s="9">
        <f>equipo5!B57</f>
        <v>21</v>
      </c>
      <c r="C128" s="9" t="str">
        <f>equipo5!$A$6</f>
        <v>Equipo 5</v>
      </c>
      <c r="D128" s="9">
        <f>equipo5!C57</f>
        <v>5</v>
      </c>
      <c r="E128" s="9">
        <f>equipo5!D57</f>
        <v>2</v>
      </c>
      <c r="F128" s="9">
        <f>equipo5!E57</f>
        <v>3</v>
      </c>
      <c r="G128" s="9">
        <f>equipo5!F57</f>
        <v>0</v>
      </c>
      <c r="H128" s="9">
        <f>equipo5!G57</f>
        <v>0</v>
      </c>
      <c r="I128" s="9">
        <f>equipo5!H57</f>
        <v>1</v>
      </c>
      <c r="J128" s="9">
        <f>equipo5!I57</f>
        <v>3</v>
      </c>
      <c r="K128" s="9">
        <f>equipo5!J57</f>
        <v>1</v>
      </c>
      <c r="L128" s="9">
        <f>equipo5!K57</f>
        <v>1</v>
      </c>
      <c r="M128" s="9">
        <f>equipo5!L57</f>
        <v>1</v>
      </c>
      <c r="N128" s="9">
        <f>equipo5!M57</f>
        <v>1</v>
      </c>
      <c r="O128" s="9">
        <f>equipo5!N57</f>
        <v>1</v>
      </c>
      <c r="P128" s="9">
        <f>equipo5!O57</f>
        <v>2</v>
      </c>
      <c r="Q128" s="9">
        <f>equipo5!P57</f>
        <v>0</v>
      </c>
      <c r="R128" s="9">
        <f>equipo5!Q57</f>
        <v>6</v>
      </c>
      <c r="S128" s="9">
        <f>equipo5!R57</f>
        <v>10</v>
      </c>
      <c r="T128" s="9"/>
      <c r="U128" s="11">
        <f>equipo5!T57</f>
        <v>0.6</v>
      </c>
      <c r="V128" s="11">
        <f>equipo5!U57</f>
        <v>1.2</v>
      </c>
      <c r="X128" t="str">
        <f t="shared" si="20"/>
        <v>Juan Garcia</v>
      </c>
      <c r="Y128">
        <f t="shared" si="21"/>
        <v>0.6</v>
      </c>
      <c r="Z128">
        <f t="shared" si="22"/>
        <v>0.6</v>
      </c>
      <c r="AA128">
        <f t="shared" si="23"/>
        <v>5872</v>
      </c>
      <c r="AB128" t="str">
        <f t="shared" si="24"/>
        <v>Juan Garcia</v>
      </c>
      <c r="AC128">
        <f t="shared" si="25"/>
        <v>1.2</v>
      </c>
      <c r="AD128">
        <f t="shared" si="26"/>
        <v>1.2</v>
      </c>
      <c r="AE128">
        <f t="shared" si="27"/>
        <v>11872</v>
      </c>
      <c r="AF128" t="str">
        <f t="shared" si="28"/>
        <v>Juan Garcia</v>
      </c>
      <c r="AG128">
        <f t="shared" si="29"/>
        <v>1</v>
      </c>
      <c r="AH128">
        <f t="shared" si="30"/>
        <v>1</v>
      </c>
      <c r="AI128">
        <f t="shared" si="31"/>
        <v>9872</v>
      </c>
      <c r="AJ128" t="str">
        <f t="shared" si="32"/>
        <v>Juan Garcia</v>
      </c>
      <c r="AK128">
        <f t="shared" si="33"/>
        <v>3</v>
      </c>
      <c r="AL128">
        <f t="shared" si="34"/>
        <v>3</v>
      </c>
      <c r="AM128">
        <f t="shared" si="35"/>
        <v>29872</v>
      </c>
      <c r="AN128" t="str">
        <f t="shared" si="36"/>
        <v>Juan Garcia</v>
      </c>
      <c r="AO128">
        <f t="shared" si="37"/>
        <v>3</v>
      </c>
      <c r="AP128">
        <f t="shared" si="38"/>
        <v>3</v>
      </c>
      <c r="AQ128">
        <f t="shared" si="39"/>
        <v>29872</v>
      </c>
      <c r="AR128" t="str">
        <f>A128</f>
        <v>Juan Garcia</v>
      </c>
      <c r="AS128">
        <f>M128</f>
        <v>1</v>
      </c>
      <c r="AT128">
        <f>AS128</f>
        <v>1</v>
      </c>
      <c r="AU128">
        <f>AT128*10000-ROW()</f>
        <v>9872</v>
      </c>
      <c r="AV128" t="str">
        <f>A128</f>
        <v>Juan Garcia</v>
      </c>
      <c r="AW128">
        <f>E128</f>
        <v>2</v>
      </c>
      <c r="AX128">
        <f>AW128</f>
        <v>2</v>
      </c>
      <c r="AY128">
        <f>AX128*10000-ROW()</f>
        <v>19872</v>
      </c>
    </row>
    <row r="129" spans="1:51" x14ac:dyDescent="0.3">
      <c r="A129" s="9" t="str">
        <f>equipo5!A58</f>
        <v>Juan Rodriguez</v>
      </c>
      <c r="B129" s="9">
        <f>equipo5!B58</f>
        <v>22</v>
      </c>
      <c r="C129" s="9" t="str">
        <f>equipo5!$A$6</f>
        <v>Equipo 5</v>
      </c>
      <c r="D129" s="9">
        <f>equipo5!C58</f>
        <v>7</v>
      </c>
      <c r="E129" s="9">
        <f>equipo5!D58</f>
        <v>4</v>
      </c>
      <c r="F129" s="9">
        <f>equipo5!E58</f>
        <v>2</v>
      </c>
      <c r="G129" s="9">
        <f>equipo5!F58</f>
        <v>0</v>
      </c>
      <c r="H129" s="9">
        <f>equipo5!G58</f>
        <v>0</v>
      </c>
      <c r="I129" s="9">
        <f>equipo5!H58</f>
        <v>0</v>
      </c>
      <c r="J129" s="9">
        <f>equipo5!I58</f>
        <v>4</v>
      </c>
      <c r="K129" s="9">
        <f>equipo5!J58</f>
        <v>4</v>
      </c>
      <c r="L129" s="9">
        <f>equipo5!K58</f>
        <v>1</v>
      </c>
      <c r="M129" s="9">
        <f>equipo5!L58</f>
        <v>1</v>
      </c>
      <c r="N129" s="9">
        <f>equipo5!M58</f>
        <v>2</v>
      </c>
      <c r="O129" s="9">
        <f>equipo5!N58</f>
        <v>2</v>
      </c>
      <c r="P129" s="9">
        <f>equipo5!O58</f>
        <v>1</v>
      </c>
      <c r="Q129" s="9">
        <f>equipo5!P58</f>
        <v>0</v>
      </c>
      <c r="R129" s="9">
        <f>equipo5!Q58</f>
        <v>2</v>
      </c>
      <c r="S129" s="9">
        <f>equipo5!R58</f>
        <v>13</v>
      </c>
      <c r="T129" s="9"/>
      <c r="U129" s="11">
        <f>equipo5!T58</f>
        <v>0.2857142857142857</v>
      </c>
      <c r="V129" s="11">
        <f>equipo5!U58</f>
        <v>0.2857142857142857</v>
      </c>
      <c r="X129" t="str">
        <f t="shared" si="20"/>
        <v>Juan Rodriguez</v>
      </c>
      <c r="Y129">
        <f t="shared" si="21"/>
        <v>0.2857142857142857</v>
      </c>
      <c r="Z129">
        <f t="shared" si="22"/>
        <v>0.2857142857142857</v>
      </c>
      <c r="AA129">
        <f t="shared" si="23"/>
        <v>2728.1428571428569</v>
      </c>
      <c r="AB129" t="str">
        <f t="shared" si="24"/>
        <v>Juan Rodriguez</v>
      </c>
      <c r="AC129">
        <f t="shared" si="25"/>
        <v>0.2857142857142857</v>
      </c>
      <c r="AD129">
        <f t="shared" si="26"/>
        <v>0.2857142857142857</v>
      </c>
      <c r="AE129">
        <f t="shared" si="27"/>
        <v>2728.1428571428569</v>
      </c>
      <c r="AF129" t="str">
        <f t="shared" si="28"/>
        <v>Juan Rodriguez</v>
      </c>
      <c r="AG129">
        <f t="shared" si="29"/>
        <v>0</v>
      </c>
      <c r="AH129">
        <f t="shared" si="30"/>
        <v>0</v>
      </c>
      <c r="AI129">
        <f t="shared" si="31"/>
        <v>-129</v>
      </c>
      <c r="AJ129" t="str">
        <f t="shared" si="32"/>
        <v>Juan Rodriguez</v>
      </c>
      <c r="AK129">
        <f t="shared" si="33"/>
        <v>4</v>
      </c>
      <c r="AL129">
        <f t="shared" si="34"/>
        <v>4</v>
      </c>
      <c r="AM129">
        <f t="shared" si="35"/>
        <v>39871</v>
      </c>
      <c r="AN129" t="str">
        <f t="shared" si="36"/>
        <v>Juan Rodriguez</v>
      </c>
      <c r="AO129">
        <f t="shared" si="37"/>
        <v>2</v>
      </c>
      <c r="AP129">
        <f t="shared" si="38"/>
        <v>2</v>
      </c>
      <c r="AQ129">
        <f t="shared" si="39"/>
        <v>19871</v>
      </c>
      <c r="AR129" t="str">
        <f>A129</f>
        <v>Juan Rodriguez</v>
      </c>
      <c r="AS129">
        <f>M129</f>
        <v>1</v>
      </c>
      <c r="AT129">
        <f>AS129</f>
        <v>1</v>
      </c>
      <c r="AU129">
        <f>AT129*10000-ROW()</f>
        <v>9871</v>
      </c>
      <c r="AV129" t="str">
        <f>A129</f>
        <v>Juan Rodriguez</v>
      </c>
      <c r="AW129">
        <f>E129</f>
        <v>4</v>
      </c>
      <c r="AX129">
        <f>AW129</f>
        <v>4</v>
      </c>
      <c r="AY129">
        <f>AX129*10000-ROW()</f>
        <v>39871</v>
      </c>
    </row>
    <row r="130" spans="1:51" x14ac:dyDescent="0.3">
      <c r="A130" s="9" t="str">
        <f>equipo5!A59</f>
        <v>Juan Martinez</v>
      </c>
      <c r="B130" s="9">
        <f>equipo5!B59</f>
        <v>23</v>
      </c>
      <c r="C130" s="9" t="str">
        <f>equipo5!$A$6</f>
        <v>Equipo 5</v>
      </c>
      <c r="D130" s="9">
        <f>equipo5!C59</f>
        <v>7</v>
      </c>
      <c r="E130" s="9">
        <f>equipo5!D59</f>
        <v>0</v>
      </c>
      <c r="F130" s="9">
        <f>equipo5!E59</f>
        <v>4</v>
      </c>
      <c r="G130" s="9">
        <f>equipo5!F59</f>
        <v>0</v>
      </c>
      <c r="H130" s="9">
        <f>equipo5!G59</f>
        <v>0</v>
      </c>
      <c r="I130" s="9">
        <f>equipo5!H59</f>
        <v>1</v>
      </c>
      <c r="J130" s="9">
        <f>equipo5!I59</f>
        <v>2</v>
      </c>
      <c r="K130" s="9">
        <f>equipo5!J59</f>
        <v>0</v>
      </c>
      <c r="L130" s="9">
        <f>equipo5!K59</f>
        <v>2</v>
      </c>
      <c r="M130" s="9">
        <f>equipo5!L59</f>
        <v>0</v>
      </c>
      <c r="N130" s="9">
        <f>equipo5!M59</f>
        <v>0</v>
      </c>
      <c r="O130" s="9">
        <f>equipo5!N59</f>
        <v>1</v>
      </c>
      <c r="P130" s="9">
        <f>equipo5!O59</f>
        <v>1</v>
      </c>
      <c r="Q130" s="9">
        <f>equipo5!P59</f>
        <v>0</v>
      </c>
      <c r="R130" s="9">
        <f>equipo5!Q59</f>
        <v>7</v>
      </c>
      <c r="S130" s="9">
        <f>equipo5!R59</f>
        <v>11</v>
      </c>
      <c r="T130" s="9"/>
      <c r="U130" s="11">
        <f>equipo5!T59</f>
        <v>0.5714285714285714</v>
      </c>
      <c r="V130" s="11">
        <f>equipo5!U59</f>
        <v>1</v>
      </c>
      <c r="X130" t="str">
        <f t="shared" si="20"/>
        <v>Juan Martinez</v>
      </c>
      <c r="Y130">
        <f t="shared" si="21"/>
        <v>0.5714285714285714</v>
      </c>
      <c r="Z130">
        <f t="shared" si="22"/>
        <v>0.5714285714285714</v>
      </c>
      <c r="AA130">
        <f t="shared" si="23"/>
        <v>5584.2857142857138</v>
      </c>
      <c r="AB130" t="str">
        <f t="shared" si="24"/>
        <v>Juan Martinez</v>
      </c>
      <c r="AC130">
        <f t="shared" si="25"/>
        <v>1</v>
      </c>
      <c r="AD130">
        <f t="shared" si="26"/>
        <v>1</v>
      </c>
      <c r="AE130">
        <f t="shared" si="27"/>
        <v>9870</v>
      </c>
      <c r="AF130" t="str">
        <f t="shared" si="28"/>
        <v>Juan Martinez</v>
      </c>
      <c r="AG130">
        <f t="shared" si="29"/>
        <v>1</v>
      </c>
      <c r="AH130">
        <f t="shared" si="30"/>
        <v>1</v>
      </c>
      <c r="AI130">
        <f t="shared" si="31"/>
        <v>9870</v>
      </c>
      <c r="AJ130" t="str">
        <f t="shared" si="32"/>
        <v>Juan Martinez</v>
      </c>
      <c r="AK130">
        <f t="shared" si="33"/>
        <v>2</v>
      </c>
      <c r="AL130">
        <f t="shared" si="34"/>
        <v>2</v>
      </c>
      <c r="AM130">
        <f t="shared" si="35"/>
        <v>19870</v>
      </c>
      <c r="AN130" t="str">
        <f t="shared" si="36"/>
        <v>Juan Martinez</v>
      </c>
      <c r="AO130">
        <f t="shared" si="37"/>
        <v>4</v>
      </c>
      <c r="AP130">
        <f t="shared" si="38"/>
        <v>4</v>
      </c>
      <c r="AQ130">
        <f t="shared" si="39"/>
        <v>39870</v>
      </c>
      <c r="AR130" t="str">
        <f>A130</f>
        <v>Juan Martinez</v>
      </c>
      <c r="AS130">
        <f>M130</f>
        <v>0</v>
      </c>
      <c r="AT130">
        <f>AS130</f>
        <v>0</v>
      </c>
      <c r="AU130">
        <f>AT130*10000-ROW()</f>
        <v>-130</v>
      </c>
      <c r="AV130" t="str">
        <f>A130</f>
        <v>Juan Martinez</v>
      </c>
      <c r="AW130">
        <f>E130</f>
        <v>0</v>
      </c>
      <c r="AX130">
        <f>AW130</f>
        <v>0</v>
      </c>
      <c r="AY130">
        <f>AX130*10000-ROW()</f>
        <v>-130</v>
      </c>
    </row>
    <row r="131" spans="1:51" x14ac:dyDescent="0.3">
      <c r="A131" s="9" t="str">
        <f>equipo5!A60</f>
        <v>Juan Hernandez</v>
      </c>
      <c r="B131" s="9">
        <f>equipo5!B60</f>
        <v>24</v>
      </c>
      <c r="C131" s="9" t="str">
        <f>equipo5!$A$6</f>
        <v>Equipo 5</v>
      </c>
      <c r="D131" s="9">
        <f>equipo5!C60</f>
        <v>9</v>
      </c>
      <c r="E131" s="9">
        <f>equipo5!D60</f>
        <v>5</v>
      </c>
      <c r="F131" s="9">
        <f>equipo5!E60</f>
        <v>5</v>
      </c>
      <c r="G131" s="9">
        <f>equipo5!F60</f>
        <v>0</v>
      </c>
      <c r="H131" s="9">
        <f>equipo5!G60</f>
        <v>1</v>
      </c>
      <c r="I131" s="9">
        <f>equipo5!H60</f>
        <v>0</v>
      </c>
      <c r="J131" s="9">
        <f>equipo5!I60</f>
        <v>7</v>
      </c>
      <c r="K131" s="9">
        <f>equipo5!J60</f>
        <v>1</v>
      </c>
      <c r="L131" s="9">
        <f>equipo5!K60</f>
        <v>3</v>
      </c>
      <c r="M131" s="9">
        <f>equipo5!L60</f>
        <v>1</v>
      </c>
      <c r="N131" s="9">
        <f>equipo5!M60</f>
        <v>0</v>
      </c>
      <c r="O131" s="9">
        <f>equipo5!N60</f>
        <v>2</v>
      </c>
      <c r="P131" s="9">
        <f>equipo5!O60</f>
        <v>0</v>
      </c>
      <c r="Q131" s="9">
        <f>equipo5!P60</f>
        <v>0</v>
      </c>
      <c r="R131" s="9">
        <f>equipo5!Q60</f>
        <v>7</v>
      </c>
      <c r="S131" s="9">
        <f>equipo5!R60</f>
        <v>14</v>
      </c>
      <c r="T131" s="9"/>
      <c r="U131" s="11">
        <f>equipo5!T60</f>
        <v>0.55555555555555558</v>
      </c>
      <c r="V131" s="11">
        <f>equipo5!U60</f>
        <v>0.77777777777777779</v>
      </c>
      <c r="X131" t="str">
        <f t="shared" si="20"/>
        <v>Juan Hernandez</v>
      </c>
      <c r="Y131">
        <f t="shared" si="21"/>
        <v>0.55555555555555558</v>
      </c>
      <c r="Z131">
        <f t="shared" si="22"/>
        <v>0.55555555555555558</v>
      </c>
      <c r="AA131">
        <f t="shared" si="23"/>
        <v>5424.5555555555557</v>
      </c>
      <c r="AB131" t="str">
        <f t="shared" si="24"/>
        <v>Juan Hernandez</v>
      </c>
      <c r="AC131">
        <f t="shared" si="25"/>
        <v>0.77777777777777779</v>
      </c>
      <c r="AD131">
        <f t="shared" si="26"/>
        <v>0.77777777777777779</v>
      </c>
      <c r="AE131">
        <f t="shared" si="27"/>
        <v>7646.7777777777783</v>
      </c>
      <c r="AF131" t="str">
        <f t="shared" si="28"/>
        <v>Juan Hernandez</v>
      </c>
      <c r="AG131">
        <f t="shared" si="29"/>
        <v>0</v>
      </c>
      <c r="AH131">
        <f t="shared" si="30"/>
        <v>0</v>
      </c>
      <c r="AI131">
        <f t="shared" si="31"/>
        <v>-131</v>
      </c>
      <c r="AJ131" t="str">
        <f t="shared" si="32"/>
        <v>Juan Hernandez</v>
      </c>
      <c r="AK131">
        <f t="shared" si="33"/>
        <v>7</v>
      </c>
      <c r="AL131">
        <f t="shared" si="34"/>
        <v>7</v>
      </c>
      <c r="AM131">
        <f t="shared" si="35"/>
        <v>69869</v>
      </c>
      <c r="AN131" t="str">
        <f t="shared" si="36"/>
        <v>Juan Hernandez</v>
      </c>
      <c r="AO131">
        <f t="shared" si="37"/>
        <v>5</v>
      </c>
      <c r="AP131">
        <f t="shared" si="38"/>
        <v>5</v>
      </c>
      <c r="AQ131">
        <f t="shared" si="39"/>
        <v>49869</v>
      </c>
      <c r="AR131" t="str">
        <f>A131</f>
        <v>Juan Hernandez</v>
      </c>
      <c r="AS131">
        <f>M131</f>
        <v>1</v>
      </c>
      <c r="AT131">
        <f>AS131</f>
        <v>1</v>
      </c>
      <c r="AU131">
        <f>AT131*10000-ROW()</f>
        <v>9869</v>
      </c>
      <c r="AV131" t="str">
        <f>A131</f>
        <v>Juan Hernandez</v>
      </c>
      <c r="AW131">
        <f>E131</f>
        <v>5</v>
      </c>
      <c r="AX131">
        <f>AW131</f>
        <v>5</v>
      </c>
      <c r="AY131">
        <f>AX131*10000-ROW()</f>
        <v>49869</v>
      </c>
    </row>
    <row r="132" spans="1:51" x14ac:dyDescent="0.3">
      <c r="A132" s="9" t="str">
        <f>equipo5!A61</f>
        <v>Juan Lopez</v>
      </c>
      <c r="B132" s="9">
        <f>equipo5!B61</f>
        <v>25</v>
      </c>
      <c r="C132" s="9" t="str">
        <f>equipo5!$A$6</f>
        <v>Equipo 5</v>
      </c>
      <c r="D132" s="9">
        <f>equipo5!C61</f>
        <v>5</v>
      </c>
      <c r="E132" s="9">
        <f>equipo5!D61</f>
        <v>1</v>
      </c>
      <c r="F132" s="9">
        <f>equipo5!E61</f>
        <v>4</v>
      </c>
      <c r="G132" s="9">
        <f>equipo5!F61</f>
        <v>1</v>
      </c>
      <c r="H132" s="9">
        <f>equipo5!G61</f>
        <v>0</v>
      </c>
      <c r="I132" s="9">
        <f>equipo5!H61</f>
        <v>0</v>
      </c>
      <c r="J132" s="9">
        <f>equipo5!I61</f>
        <v>3</v>
      </c>
      <c r="K132" s="9">
        <f>equipo5!J61</f>
        <v>2</v>
      </c>
      <c r="L132" s="9">
        <f>equipo5!K61</f>
        <v>2</v>
      </c>
      <c r="M132" s="9">
        <f>equipo5!L61</f>
        <v>1</v>
      </c>
      <c r="N132" s="9">
        <f>equipo5!M61</f>
        <v>1</v>
      </c>
      <c r="O132" s="9">
        <f>equipo5!N61</f>
        <v>0</v>
      </c>
      <c r="P132" s="9">
        <f>equipo5!O61</f>
        <v>1</v>
      </c>
      <c r="Q132" s="9">
        <f>equipo5!P61</f>
        <v>0</v>
      </c>
      <c r="R132" s="9">
        <f>equipo5!Q61</f>
        <v>5</v>
      </c>
      <c r="S132" s="9">
        <f>equipo5!R61</f>
        <v>9</v>
      </c>
      <c r="T132" s="9"/>
      <c r="U132" s="11">
        <f>equipo5!T61</f>
        <v>0.8</v>
      </c>
      <c r="V132" s="11">
        <f>equipo5!U61</f>
        <v>1</v>
      </c>
      <c r="X132" t="str">
        <f t="shared" si="20"/>
        <v>Juan Lopez</v>
      </c>
      <c r="Y132">
        <f t="shared" si="21"/>
        <v>0.8</v>
      </c>
      <c r="Z132">
        <f t="shared" si="22"/>
        <v>0.8</v>
      </c>
      <c r="AA132">
        <f t="shared" si="23"/>
        <v>7868</v>
      </c>
      <c r="AB132" t="str">
        <f t="shared" si="24"/>
        <v>Juan Lopez</v>
      </c>
      <c r="AC132">
        <f t="shared" si="25"/>
        <v>1</v>
      </c>
      <c r="AD132">
        <f t="shared" si="26"/>
        <v>1</v>
      </c>
      <c r="AE132">
        <f t="shared" si="27"/>
        <v>9868</v>
      </c>
      <c r="AF132" t="str">
        <f t="shared" si="28"/>
        <v>Juan Lopez</v>
      </c>
      <c r="AG132">
        <f t="shared" si="29"/>
        <v>0</v>
      </c>
      <c r="AH132">
        <f t="shared" si="30"/>
        <v>0</v>
      </c>
      <c r="AI132">
        <f t="shared" si="31"/>
        <v>-132</v>
      </c>
      <c r="AJ132" t="str">
        <f t="shared" si="32"/>
        <v>Juan Lopez</v>
      </c>
      <c r="AK132">
        <f t="shared" si="33"/>
        <v>3</v>
      </c>
      <c r="AL132">
        <f t="shared" si="34"/>
        <v>3</v>
      </c>
      <c r="AM132">
        <f t="shared" si="35"/>
        <v>29868</v>
      </c>
      <c r="AN132" t="str">
        <f t="shared" si="36"/>
        <v>Juan Lopez</v>
      </c>
      <c r="AO132">
        <f t="shared" si="37"/>
        <v>4</v>
      </c>
      <c r="AP132">
        <f t="shared" si="38"/>
        <v>4</v>
      </c>
      <c r="AQ132">
        <f t="shared" si="39"/>
        <v>39868</v>
      </c>
      <c r="AR132" t="str">
        <f>A132</f>
        <v>Juan Lopez</v>
      </c>
      <c r="AS132">
        <f>M132</f>
        <v>1</v>
      </c>
      <c r="AT132">
        <f>AS132</f>
        <v>1</v>
      </c>
      <c r="AU132">
        <f>AT132*10000-ROW()</f>
        <v>9868</v>
      </c>
      <c r="AV132" t="str">
        <f>A132</f>
        <v>Juan Lopez</v>
      </c>
      <c r="AW132">
        <f>E132</f>
        <v>1</v>
      </c>
      <c r="AX132">
        <f>AW132</f>
        <v>1</v>
      </c>
      <c r="AY132">
        <f>AX132*10000-ROW()</f>
        <v>9868</v>
      </c>
    </row>
    <row r="133" spans="1:51" x14ac:dyDescent="0.3">
      <c r="A133" s="9" t="str">
        <f>equipo6!A37</f>
        <v>Juan Gonzalez</v>
      </c>
      <c r="B133" s="9">
        <f>equipo6!B37</f>
        <v>1</v>
      </c>
      <c r="C133" s="9" t="str">
        <f>equipo6!$A$6</f>
        <v>Equipo 6</v>
      </c>
      <c r="D133" s="9">
        <f>equipo6!C37</f>
        <v>5</v>
      </c>
      <c r="E133" s="9">
        <f>equipo6!D37</f>
        <v>4</v>
      </c>
      <c r="F133" s="9">
        <f>equipo6!E37</f>
        <v>0</v>
      </c>
      <c r="G133" s="9">
        <f>equipo6!F37</f>
        <v>0</v>
      </c>
      <c r="H133" s="9">
        <f>equipo6!G37</f>
        <v>0</v>
      </c>
      <c r="I133" s="9">
        <f>equipo6!H37</f>
        <v>0</v>
      </c>
      <c r="J133" s="9">
        <f>equipo6!I37</f>
        <v>0</v>
      </c>
      <c r="K133" s="9">
        <f>equipo6!J37</f>
        <v>3</v>
      </c>
      <c r="L133" s="9">
        <f>equipo6!K37</f>
        <v>2</v>
      </c>
      <c r="M133" s="9">
        <f>equipo6!L37</f>
        <v>1</v>
      </c>
      <c r="N133" s="9">
        <f>equipo6!M37</f>
        <v>2</v>
      </c>
      <c r="O133" s="9">
        <f>equipo6!N37</f>
        <v>0</v>
      </c>
      <c r="P133" s="9">
        <f>equipo6!O37</f>
        <v>1</v>
      </c>
      <c r="Q133" s="9">
        <f>equipo6!P37</f>
        <v>0</v>
      </c>
      <c r="R133" s="9">
        <f>equipo6!Q37</f>
        <v>0</v>
      </c>
      <c r="S133" s="9">
        <f>equipo6!R37</f>
        <v>10</v>
      </c>
      <c r="T133" s="9"/>
      <c r="U133" s="11">
        <f>equipo6!T37</f>
        <v>0</v>
      </c>
      <c r="V133" s="11">
        <f>equipo6!U37</f>
        <v>0</v>
      </c>
      <c r="X133" t="str">
        <f t="shared" si="20"/>
        <v>Juan Gonzalez</v>
      </c>
      <c r="Y133">
        <f t="shared" si="21"/>
        <v>0</v>
      </c>
      <c r="Z133">
        <f t="shared" si="22"/>
        <v>0</v>
      </c>
      <c r="AA133">
        <f t="shared" si="23"/>
        <v>-133</v>
      </c>
      <c r="AB133" t="str">
        <f t="shared" si="24"/>
        <v>Juan Gonzalez</v>
      </c>
      <c r="AC133">
        <f t="shared" si="25"/>
        <v>0</v>
      </c>
      <c r="AD133">
        <f t="shared" si="26"/>
        <v>0</v>
      </c>
      <c r="AE133">
        <f t="shared" si="27"/>
        <v>-133</v>
      </c>
      <c r="AF133" t="str">
        <f t="shared" si="28"/>
        <v>Juan Gonzalez</v>
      </c>
      <c r="AG133">
        <f t="shared" si="29"/>
        <v>0</v>
      </c>
      <c r="AH133">
        <f t="shared" si="30"/>
        <v>0</v>
      </c>
      <c r="AI133">
        <f t="shared" si="31"/>
        <v>-133</v>
      </c>
      <c r="AJ133" t="str">
        <f t="shared" si="32"/>
        <v>Juan Gonzalez</v>
      </c>
      <c r="AK133">
        <f t="shared" si="33"/>
        <v>0</v>
      </c>
      <c r="AL133">
        <f t="shared" si="34"/>
        <v>0</v>
      </c>
      <c r="AM133">
        <f t="shared" si="35"/>
        <v>-133</v>
      </c>
      <c r="AN133" t="str">
        <f t="shared" si="36"/>
        <v>Juan Gonzalez</v>
      </c>
      <c r="AO133">
        <f t="shared" si="37"/>
        <v>0</v>
      </c>
      <c r="AP133">
        <f t="shared" si="38"/>
        <v>0</v>
      </c>
      <c r="AQ133">
        <f t="shared" si="39"/>
        <v>-133</v>
      </c>
      <c r="AR133" t="str">
        <f>A133</f>
        <v>Juan Gonzalez</v>
      </c>
      <c r="AS133">
        <f>M133</f>
        <v>1</v>
      </c>
      <c r="AT133">
        <f>AS133</f>
        <v>1</v>
      </c>
      <c r="AU133">
        <f>AT133*10000-ROW()</f>
        <v>9867</v>
      </c>
      <c r="AV133" t="str">
        <f>A133</f>
        <v>Juan Gonzalez</v>
      </c>
      <c r="AW133">
        <f>E133</f>
        <v>4</v>
      </c>
      <c r="AX133">
        <f>AW133</f>
        <v>4</v>
      </c>
      <c r="AY133">
        <f>AX133*10000-ROW()</f>
        <v>39867</v>
      </c>
    </row>
    <row r="134" spans="1:51" x14ac:dyDescent="0.3">
      <c r="A134" s="9" t="str">
        <f>equipo6!A38</f>
        <v>Juan Perez</v>
      </c>
      <c r="B134" s="9">
        <f>equipo6!B38</f>
        <v>2</v>
      </c>
      <c r="C134" s="9" t="str">
        <f>equipo6!$A$6</f>
        <v>Equipo 6</v>
      </c>
      <c r="D134" s="9">
        <f>equipo6!C38</f>
        <v>9</v>
      </c>
      <c r="E134" s="9">
        <f>equipo6!D38</f>
        <v>2</v>
      </c>
      <c r="F134" s="9">
        <f>equipo6!E38</f>
        <v>5</v>
      </c>
      <c r="G134" s="9">
        <f>equipo6!F38</f>
        <v>0</v>
      </c>
      <c r="H134" s="9">
        <f>equipo6!G38</f>
        <v>0</v>
      </c>
      <c r="I134" s="9">
        <f>equipo6!H38</f>
        <v>1</v>
      </c>
      <c r="J134" s="9">
        <f>equipo6!I38</f>
        <v>3</v>
      </c>
      <c r="K134" s="9">
        <f>equipo6!J38</f>
        <v>2</v>
      </c>
      <c r="L134" s="9">
        <f>equipo6!K38</f>
        <v>4</v>
      </c>
      <c r="M134" s="9">
        <f>equipo6!L38</f>
        <v>1</v>
      </c>
      <c r="N134" s="9">
        <f>equipo6!M38</f>
        <v>0</v>
      </c>
      <c r="O134" s="9">
        <f>equipo6!N38</f>
        <v>2</v>
      </c>
      <c r="P134" s="9">
        <f>equipo6!O38</f>
        <v>1</v>
      </c>
      <c r="Q134" s="9">
        <f>equipo6!P38</f>
        <v>0</v>
      </c>
      <c r="R134" s="9">
        <f>equipo6!Q38</f>
        <v>8</v>
      </c>
      <c r="S134" s="9">
        <f>equipo6!R38</f>
        <v>16</v>
      </c>
      <c r="T134" s="9"/>
      <c r="U134" s="11">
        <f>equipo6!T38</f>
        <v>0.55555555555555558</v>
      </c>
      <c r="V134" s="11">
        <f>equipo6!U38</f>
        <v>0.88888888888888884</v>
      </c>
      <c r="X134" t="str">
        <f t="shared" si="20"/>
        <v>Juan Perez</v>
      </c>
      <c r="Y134">
        <f t="shared" si="21"/>
        <v>0.55555555555555558</v>
      </c>
      <c r="Z134">
        <f t="shared" si="22"/>
        <v>0.55555555555555558</v>
      </c>
      <c r="AA134">
        <f t="shared" si="23"/>
        <v>5421.5555555555557</v>
      </c>
      <c r="AB134" t="str">
        <f t="shared" si="24"/>
        <v>Juan Perez</v>
      </c>
      <c r="AC134">
        <f t="shared" si="25"/>
        <v>0.88888888888888884</v>
      </c>
      <c r="AD134">
        <f t="shared" si="26"/>
        <v>0.88888888888888884</v>
      </c>
      <c r="AE134">
        <f t="shared" si="27"/>
        <v>8754.8888888888887</v>
      </c>
      <c r="AF134" t="str">
        <f t="shared" si="28"/>
        <v>Juan Perez</v>
      </c>
      <c r="AG134">
        <f t="shared" si="29"/>
        <v>1</v>
      </c>
      <c r="AH134">
        <f t="shared" si="30"/>
        <v>1</v>
      </c>
      <c r="AI134">
        <f t="shared" si="31"/>
        <v>9866</v>
      </c>
      <c r="AJ134" t="str">
        <f t="shared" si="32"/>
        <v>Juan Perez</v>
      </c>
      <c r="AK134">
        <f t="shared" si="33"/>
        <v>3</v>
      </c>
      <c r="AL134">
        <f t="shared" si="34"/>
        <v>3</v>
      </c>
      <c r="AM134">
        <f t="shared" si="35"/>
        <v>29866</v>
      </c>
      <c r="AN134" t="str">
        <f t="shared" si="36"/>
        <v>Juan Perez</v>
      </c>
      <c r="AO134">
        <f t="shared" si="37"/>
        <v>5</v>
      </c>
      <c r="AP134">
        <f t="shared" si="38"/>
        <v>5</v>
      </c>
      <c r="AQ134">
        <f t="shared" si="39"/>
        <v>49866</v>
      </c>
      <c r="AR134" t="str">
        <f>A134</f>
        <v>Juan Perez</v>
      </c>
      <c r="AS134">
        <f>M134</f>
        <v>1</v>
      </c>
      <c r="AT134">
        <f>AS134</f>
        <v>1</v>
      </c>
      <c r="AU134">
        <f>AT134*10000-ROW()</f>
        <v>9866</v>
      </c>
      <c r="AV134" t="str">
        <f>A134</f>
        <v>Juan Perez</v>
      </c>
      <c r="AW134">
        <f>E134</f>
        <v>2</v>
      </c>
      <c r="AX134">
        <f>AW134</f>
        <v>2</v>
      </c>
      <c r="AY134">
        <f>AX134*10000-ROW()</f>
        <v>19866</v>
      </c>
    </row>
    <row r="135" spans="1:51" x14ac:dyDescent="0.3">
      <c r="A135" s="9" t="str">
        <f>equipo6!A39</f>
        <v>Juan Sanchez</v>
      </c>
      <c r="B135" s="9">
        <f>equipo6!B39</f>
        <v>3</v>
      </c>
      <c r="C135" s="9" t="str">
        <f>equipo6!$A$6</f>
        <v>Equipo 6</v>
      </c>
      <c r="D135" s="9">
        <f>equipo6!C39</f>
        <v>4</v>
      </c>
      <c r="E135" s="9">
        <f>equipo6!D39</f>
        <v>0</v>
      </c>
      <c r="F135" s="9">
        <f>equipo6!E39</f>
        <v>2</v>
      </c>
      <c r="G135" s="9">
        <f>equipo6!F39</f>
        <v>0</v>
      </c>
      <c r="H135" s="9">
        <f>equipo6!G39</f>
        <v>0</v>
      </c>
      <c r="I135" s="9">
        <f>equipo6!H39</f>
        <v>0</v>
      </c>
      <c r="J135" s="9">
        <f>equipo6!I39</f>
        <v>3</v>
      </c>
      <c r="K135" s="9">
        <f>equipo6!J39</f>
        <v>3</v>
      </c>
      <c r="L135" s="9">
        <f>equipo6!K39</f>
        <v>3</v>
      </c>
      <c r="M135" s="9">
        <f>equipo6!L39</f>
        <v>0</v>
      </c>
      <c r="N135" s="9">
        <f>equipo6!M39</f>
        <v>2</v>
      </c>
      <c r="O135" s="9">
        <f>equipo6!N39</f>
        <v>1</v>
      </c>
      <c r="P135" s="9">
        <f>equipo6!O39</f>
        <v>2</v>
      </c>
      <c r="Q135" s="9">
        <f>equipo6!P39</f>
        <v>0</v>
      </c>
      <c r="R135" s="9">
        <f>equipo6!Q39</f>
        <v>2</v>
      </c>
      <c r="S135" s="9">
        <f>equipo6!R39</f>
        <v>12</v>
      </c>
      <c r="T135" s="9"/>
      <c r="U135" s="11">
        <f>equipo6!T39</f>
        <v>0.5</v>
      </c>
      <c r="V135" s="11">
        <f>equipo6!U39</f>
        <v>0.5</v>
      </c>
      <c r="X135" t="str">
        <f t="shared" si="20"/>
        <v>Juan Sanchez</v>
      </c>
      <c r="Y135">
        <f t="shared" si="21"/>
        <v>0.5</v>
      </c>
      <c r="Z135">
        <f t="shared" si="22"/>
        <v>0.5</v>
      </c>
      <c r="AA135">
        <f t="shared" si="23"/>
        <v>4865</v>
      </c>
      <c r="AB135" t="str">
        <f t="shared" si="24"/>
        <v>Juan Sanchez</v>
      </c>
      <c r="AC135">
        <f t="shared" si="25"/>
        <v>0.5</v>
      </c>
      <c r="AD135">
        <f t="shared" si="26"/>
        <v>0.5</v>
      </c>
      <c r="AE135">
        <f t="shared" si="27"/>
        <v>4865</v>
      </c>
      <c r="AF135" t="str">
        <f t="shared" si="28"/>
        <v>Juan Sanchez</v>
      </c>
      <c r="AG135">
        <f t="shared" si="29"/>
        <v>0</v>
      </c>
      <c r="AH135">
        <f t="shared" si="30"/>
        <v>0</v>
      </c>
      <c r="AI135">
        <f t="shared" si="31"/>
        <v>-135</v>
      </c>
      <c r="AJ135" t="str">
        <f t="shared" si="32"/>
        <v>Juan Sanchez</v>
      </c>
      <c r="AK135">
        <f t="shared" si="33"/>
        <v>3</v>
      </c>
      <c r="AL135">
        <f t="shared" si="34"/>
        <v>3</v>
      </c>
      <c r="AM135">
        <f t="shared" si="35"/>
        <v>29865</v>
      </c>
      <c r="AN135" t="str">
        <f t="shared" si="36"/>
        <v>Juan Sanchez</v>
      </c>
      <c r="AO135">
        <f t="shared" si="37"/>
        <v>2</v>
      </c>
      <c r="AP135">
        <f t="shared" si="38"/>
        <v>2</v>
      </c>
      <c r="AQ135">
        <f t="shared" si="39"/>
        <v>19865</v>
      </c>
      <c r="AR135" t="str">
        <f>A135</f>
        <v>Juan Sanchez</v>
      </c>
      <c r="AS135">
        <f>M135</f>
        <v>0</v>
      </c>
      <c r="AT135">
        <f>AS135</f>
        <v>0</v>
      </c>
      <c r="AU135">
        <f>AT135*10000-ROW()</f>
        <v>-135</v>
      </c>
      <c r="AV135" t="str">
        <f>A135</f>
        <v>Juan Sanchez</v>
      </c>
      <c r="AW135">
        <f>E135</f>
        <v>0</v>
      </c>
      <c r="AX135">
        <f>AW135</f>
        <v>0</v>
      </c>
      <c r="AY135">
        <f>AX135*10000-ROW()</f>
        <v>-135</v>
      </c>
    </row>
    <row r="136" spans="1:51" x14ac:dyDescent="0.3">
      <c r="A136" s="9" t="str">
        <f>equipo6!A40</f>
        <v>Juan Ramirez</v>
      </c>
      <c r="B136" s="9">
        <f>equipo6!B40</f>
        <v>4</v>
      </c>
      <c r="C136" s="9" t="str">
        <f>equipo6!$A$6</f>
        <v>Equipo 6</v>
      </c>
      <c r="D136" s="9">
        <f>equipo6!C40</f>
        <v>7</v>
      </c>
      <c r="E136" s="9">
        <f>equipo6!D40</f>
        <v>1</v>
      </c>
      <c r="F136" s="9">
        <f>equipo6!E40</f>
        <v>0</v>
      </c>
      <c r="G136" s="9">
        <f>equipo6!F40</f>
        <v>0</v>
      </c>
      <c r="H136" s="9">
        <f>equipo6!G40</f>
        <v>0</v>
      </c>
      <c r="I136" s="9">
        <f>equipo6!H40</f>
        <v>0</v>
      </c>
      <c r="J136" s="9">
        <f>equipo6!I40</f>
        <v>2</v>
      </c>
      <c r="K136" s="9">
        <f>equipo6!J40</f>
        <v>0</v>
      </c>
      <c r="L136" s="9">
        <f>equipo6!K40</f>
        <v>3</v>
      </c>
      <c r="M136" s="9">
        <f>equipo6!L40</f>
        <v>0</v>
      </c>
      <c r="N136" s="9">
        <f>equipo6!M40</f>
        <v>1</v>
      </c>
      <c r="O136" s="9">
        <f>equipo6!N40</f>
        <v>0</v>
      </c>
      <c r="P136" s="9">
        <f>equipo6!O40</f>
        <v>1</v>
      </c>
      <c r="Q136" s="9">
        <f>equipo6!P40</f>
        <v>0</v>
      </c>
      <c r="R136" s="9">
        <f>equipo6!Q40</f>
        <v>0</v>
      </c>
      <c r="S136" s="9">
        <f>equipo6!R40</f>
        <v>12</v>
      </c>
      <c r="T136" s="9"/>
      <c r="U136" s="11">
        <f>equipo6!T40</f>
        <v>0</v>
      </c>
      <c r="V136" s="11">
        <f>equipo6!U40</f>
        <v>0</v>
      </c>
      <c r="X136" t="str">
        <f t="shared" ref="X136:X199" si="40">A136</f>
        <v>Juan Ramirez</v>
      </c>
      <c r="Y136">
        <f t="shared" ref="Y136:Y199" si="41">U136</f>
        <v>0</v>
      </c>
      <c r="Z136">
        <f t="shared" ref="Z136:Z199" si="42">Y136</f>
        <v>0</v>
      </c>
      <c r="AA136">
        <f t="shared" ref="AA136:AA199" si="43">Z136*10000-ROW()</f>
        <v>-136</v>
      </c>
      <c r="AB136" t="str">
        <f t="shared" ref="AB136:AB199" si="44">A136</f>
        <v>Juan Ramirez</v>
      </c>
      <c r="AC136">
        <f t="shared" ref="AC136:AC199" si="45">V136</f>
        <v>0</v>
      </c>
      <c r="AD136">
        <f t="shared" ref="AD136:AD199" si="46">AC136</f>
        <v>0</v>
      </c>
      <c r="AE136">
        <f t="shared" ref="AE136:AE199" si="47">AD136*10000-ROW()</f>
        <v>-136</v>
      </c>
      <c r="AF136" t="str">
        <f t="shared" ref="AF136:AF199" si="48">A136</f>
        <v>Juan Ramirez</v>
      </c>
      <c r="AG136">
        <f t="shared" ref="AG136:AG199" si="49">I136</f>
        <v>0</v>
      </c>
      <c r="AH136">
        <f t="shared" ref="AH136:AH199" si="50">AG136</f>
        <v>0</v>
      </c>
      <c r="AI136">
        <f t="shared" ref="AI136:AI199" si="51">AH136*10000-ROW()</f>
        <v>-136</v>
      </c>
      <c r="AJ136" t="str">
        <f t="shared" ref="AJ136:AJ199" si="52">A136</f>
        <v>Juan Ramirez</v>
      </c>
      <c r="AK136">
        <f t="shared" ref="AK136:AK199" si="53">J136</f>
        <v>2</v>
      </c>
      <c r="AL136">
        <f t="shared" ref="AL136:AL199" si="54">AK136</f>
        <v>2</v>
      </c>
      <c r="AM136">
        <f t="shared" ref="AM136:AM199" si="55">AL136*10000-ROW()</f>
        <v>19864</v>
      </c>
      <c r="AN136" t="str">
        <f t="shared" ref="AN136:AN199" si="56">A136</f>
        <v>Juan Ramirez</v>
      </c>
      <c r="AO136">
        <f t="shared" ref="AO136:AO199" si="57">F136</f>
        <v>0</v>
      </c>
      <c r="AP136">
        <f t="shared" ref="AP136:AP199" si="58">AO136</f>
        <v>0</v>
      </c>
      <c r="AQ136">
        <f t="shared" ref="AQ136:AQ199" si="59">AP136*10000-ROW()</f>
        <v>-136</v>
      </c>
      <c r="AR136" t="str">
        <f>A136</f>
        <v>Juan Ramirez</v>
      </c>
      <c r="AS136">
        <f>M136</f>
        <v>0</v>
      </c>
      <c r="AT136">
        <f>AS136</f>
        <v>0</v>
      </c>
      <c r="AU136">
        <f>AT136*10000-ROW()</f>
        <v>-136</v>
      </c>
      <c r="AV136" t="str">
        <f>A136</f>
        <v>Juan Ramirez</v>
      </c>
      <c r="AW136">
        <f>E136</f>
        <v>1</v>
      </c>
      <c r="AX136">
        <f>AW136</f>
        <v>1</v>
      </c>
      <c r="AY136">
        <f>AX136*10000-ROW()</f>
        <v>9864</v>
      </c>
    </row>
    <row r="137" spans="1:51" x14ac:dyDescent="0.3">
      <c r="A137" s="9" t="str">
        <f>equipo6!A41</f>
        <v>Juan Torres</v>
      </c>
      <c r="B137" s="9">
        <f>equipo6!B41</f>
        <v>5</v>
      </c>
      <c r="C137" s="9" t="str">
        <f>equipo6!$A$6</f>
        <v>Equipo 6</v>
      </c>
      <c r="D137" s="9">
        <f>equipo6!C41</f>
        <v>4</v>
      </c>
      <c r="E137" s="9">
        <f>equipo6!D41</f>
        <v>3</v>
      </c>
      <c r="F137" s="9">
        <f>equipo6!E41</f>
        <v>0</v>
      </c>
      <c r="G137" s="9">
        <f>equipo6!F41</f>
        <v>0</v>
      </c>
      <c r="H137" s="9">
        <f>equipo6!G41</f>
        <v>0</v>
      </c>
      <c r="I137" s="9">
        <f>equipo6!H41</f>
        <v>0</v>
      </c>
      <c r="J137" s="9">
        <f>equipo6!I41</f>
        <v>1</v>
      </c>
      <c r="K137" s="9">
        <f>equipo6!J41</f>
        <v>4</v>
      </c>
      <c r="L137" s="9">
        <f>equipo6!K41</f>
        <v>3</v>
      </c>
      <c r="M137" s="9">
        <f>equipo6!L41</f>
        <v>1</v>
      </c>
      <c r="N137" s="9">
        <f>equipo6!M41</f>
        <v>1</v>
      </c>
      <c r="O137" s="9">
        <f>equipo6!N41</f>
        <v>2</v>
      </c>
      <c r="P137" s="9">
        <f>equipo6!O41</f>
        <v>1</v>
      </c>
      <c r="Q137" s="9">
        <f>equipo6!P41</f>
        <v>0</v>
      </c>
      <c r="R137" s="9">
        <f>equipo6!Q41</f>
        <v>0</v>
      </c>
      <c r="S137" s="9">
        <f>equipo6!R41</f>
        <v>11</v>
      </c>
      <c r="T137" s="9"/>
      <c r="U137" s="11">
        <f>equipo6!T41</f>
        <v>0</v>
      </c>
      <c r="V137" s="11">
        <f>equipo6!U41</f>
        <v>0</v>
      </c>
      <c r="X137" t="str">
        <f t="shared" si="40"/>
        <v>Juan Torres</v>
      </c>
      <c r="Y137">
        <f t="shared" si="41"/>
        <v>0</v>
      </c>
      <c r="Z137">
        <f t="shared" si="42"/>
        <v>0</v>
      </c>
      <c r="AA137">
        <f t="shared" si="43"/>
        <v>-137</v>
      </c>
      <c r="AB137" t="str">
        <f t="shared" si="44"/>
        <v>Juan Torres</v>
      </c>
      <c r="AC137">
        <f t="shared" si="45"/>
        <v>0</v>
      </c>
      <c r="AD137">
        <f t="shared" si="46"/>
        <v>0</v>
      </c>
      <c r="AE137">
        <f t="shared" si="47"/>
        <v>-137</v>
      </c>
      <c r="AF137" t="str">
        <f t="shared" si="48"/>
        <v>Juan Torres</v>
      </c>
      <c r="AG137">
        <f t="shared" si="49"/>
        <v>0</v>
      </c>
      <c r="AH137">
        <f t="shared" si="50"/>
        <v>0</v>
      </c>
      <c r="AI137">
        <f t="shared" si="51"/>
        <v>-137</v>
      </c>
      <c r="AJ137" t="str">
        <f t="shared" si="52"/>
        <v>Juan Torres</v>
      </c>
      <c r="AK137">
        <f t="shared" si="53"/>
        <v>1</v>
      </c>
      <c r="AL137">
        <f t="shared" si="54"/>
        <v>1</v>
      </c>
      <c r="AM137">
        <f t="shared" si="55"/>
        <v>9863</v>
      </c>
      <c r="AN137" t="str">
        <f t="shared" si="56"/>
        <v>Juan Torres</v>
      </c>
      <c r="AO137">
        <f t="shared" si="57"/>
        <v>0</v>
      </c>
      <c r="AP137">
        <f t="shared" si="58"/>
        <v>0</v>
      </c>
      <c r="AQ137">
        <f t="shared" si="59"/>
        <v>-137</v>
      </c>
      <c r="AR137" t="str">
        <f>A137</f>
        <v>Juan Torres</v>
      </c>
      <c r="AS137">
        <f>M137</f>
        <v>1</v>
      </c>
      <c r="AT137">
        <f>AS137</f>
        <v>1</v>
      </c>
      <c r="AU137">
        <f>AT137*10000-ROW()</f>
        <v>9863</v>
      </c>
      <c r="AV137" t="str">
        <f>A137</f>
        <v>Juan Torres</v>
      </c>
      <c r="AW137">
        <f>E137</f>
        <v>3</v>
      </c>
      <c r="AX137">
        <f>AW137</f>
        <v>3</v>
      </c>
      <c r="AY137">
        <f>AX137*10000-ROW()</f>
        <v>29863</v>
      </c>
    </row>
    <row r="138" spans="1:51" x14ac:dyDescent="0.3">
      <c r="A138" s="9" t="str">
        <f>equipo6!A42</f>
        <v>Juan Flores</v>
      </c>
      <c r="B138" s="9">
        <f>equipo6!B42</f>
        <v>6</v>
      </c>
      <c r="C138" s="9" t="str">
        <f>equipo6!$A$6</f>
        <v>Equipo 6</v>
      </c>
      <c r="D138" s="9">
        <f>equipo6!C42</f>
        <v>7</v>
      </c>
      <c r="E138" s="9">
        <f>equipo6!D42</f>
        <v>6</v>
      </c>
      <c r="F138" s="9">
        <f>equipo6!E42</f>
        <v>3</v>
      </c>
      <c r="G138" s="9">
        <f>equipo6!F42</f>
        <v>0</v>
      </c>
      <c r="H138" s="9">
        <f>equipo6!G42</f>
        <v>0</v>
      </c>
      <c r="I138" s="9">
        <f>equipo6!H42</f>
        <v>0</v>
      </c>
      <c r="J138" s="9">
        <f>equipo6!I42</f>
        <v>1</v>
      </c>
      <c r="K138" s="9">
        <f>equipo6!J42</f>
        <v>1</v>
      </c>
      <c r="L138" s="9">
        <f>equipo6!K42</f>
        <v>1</v>
      </c>
      <c r="M138" s="9">
        <f>equipo6!L42</f>
        <v>0</v>
      </c>
      <c r="N138" s="9">
        <f>equipo6!M42</f>
        <v>1</v>
      </c>
      <c r="O138" s="9">
        <f>equipo6!N42</f>
        <v>1</v>
      </c>
      <c r="P138" s="9">
        <f>equipo6!O42</f>
        <v>2</v>
      </c>
      <c r="Q138" s="9">
        <f>equipo6!P42</f>
        <v>0</v>
      </c>
      <c r="R138" s="9">
        <f>equipo6!Q42</f>
        <v>3</v>
      </c>
      <c r="S138" s="9">
        <f>equipo6!R42</f>
        <v>12</v>
      </c>
      <c r="T138" s="9"/>
      <c r="U138" s="11">
        <f>equipo6!T42</f>
        <v>0.42857142857142855</v>
      </c>
      <c r="V138" s="11">
        <f>equipo6!U42</f>
        <v>0.42857142857142855</v>
      </c>
      <c r="X138" t="str">
        <f t="shared" si="40"/>
        <v>Juan Flores</v>
      </c>
      <c r="Y138">
        <f t="shared" si="41"/>
        <v>0.42857142857142855</v>
      </c>
      <c r="Z138">
        <f t="shared" si="42"/>
        <v>0.42857142857142855</v>
      </c>
      <c r="AA138">
        <f t="shared" si="43"/>
        <v>4147.7142857142853</v>
      </c>
      <c r="AB138" t="str">
        <f t="shared" si="44"/>
        <v>Juan Flores</v>
      </c>
      <c r="AC138">
        <f t="shared" si="45"/>
        <v>0.42857142857142855</v>
      </c>
      <c r="AD138">
        <f t="shared" si="46"/>
        <v>0.42857142857142855</v>
      </c>
      <c r="AE138">
        <f t="shared" si="47"/>
        <v>4147.7142857142853</v>
      </c>
      <c r="AF138" t="str">
        <f t="shared" si="48"/>
        <v>Juan Flores</v>
      </c>
      <c r="AG138">
        <f t="shared" si="49"/>
        <v>0</v>
      </c>
      <c r="AH138">
        <f t="shared" si="50"/>
        <v>0</v>
      </c>
      <c r="AI138">
        <f t="shared" si="51"/>
        <v>-138</v>
      </c>
      <c r="AJ138" t="str">
        <f t="shared" si="52"/>
        <v>Juan Flores</v>
      </c>
      <c r="AK138">
        <f t="shared" si="53"/>
        <v>1</v>
      </c>
      <c r="AL138">
        <f t="shared" si="54"/>
        <v>1</v>
      </c>
      <c r="AM138">
        <f t="shared" si="55"/>
        <v>9862</v>
      </c>
      <c r="AN138" t="str">
        <f t="shared" si="56"/>
        <v>Juan Flores</v>
      </c>
      <c r="AO138">
        <f t="shared" si="57"/>
        <v>3</v>
      </c>
      <c r="AP138">
        <f t="shared" si="58"/>
        <v>3</v>
      </c>
      <c r="AQ138">
        <f t="shared" si="59"/>
        <v>29862</v>
      </c>
      <c r="AR138" t="str">
        <f>A138</f>
        <v>Juan Flores</v>
      </c>
      <c r="AS138">
        <f>M138</f>
        <v>0</v>
      </c>
      <c r="AT138">
        <f>AS138</f>
        <v>0</v>
      </c>
      <c r="AU138">
        <f>AT138*10000-ROW()</f>
        <v>-138</v>
      </c>
      <c r="AV138" t="str">
        <f>A138</f>
        <v>Juan Flores</v>
      </c>
      <c r="AW138">
        <f>E138</f>
        <v>6</v>
      </c>
      <c r="AX138">
        <f>AW138</f>
        <v>6</v>
      </c>
      <c r="AY138">
        <f>AX138*10000-ROW()</f>
        <v>59862</v>
      </c>
    </row>
    <row r="139" spans="1:51" x14ac:dyDescent="0.3">
      <c r="A139" s="9" t="str">
        <f>equipo6!A43</f>
        <v>Juan Rivera</v>
      </c>
      <c r="B139" s="9">
        <f>equipo6!B43</f>
        <v>7</v>
      </c>
      <c r="C139" s="9" t="str">
        <f>equipo6!$A$6</f>
        <v>Equipo 6</v>
      </c>
      <c r="D139" s="9">
        <f>equipo6!C43</f>
        <v>8</v>
      </c>
      <c r="E139" s="9">
        <f>equipo6!D43</f>
        <v>4</v>
      </c>
      <c r="F139" s="9">
        <f>equipo6!E43</f>
        <v>7</v>
      </c>
      <c r="G139" s="9">
        <f>equipo6!F43</f>
        <v>0</v>
      </c>
      <c r="H139" s="9">
        <f>equipo6!G43</f>
        <v>0</v>
      </c>
      <c r="I139" s="9">
        <f>equipo6!H43</f>
        <v>1</v>
      </c>
      <c r="J139" s="9">
        <f>equipo6!I43</f>
        <v>6</v>
      </c>
      <c r="K139" s="9">
        <f>equipo6!J43</f>
        <v>2</v>
      </c>
      <c r="L139" s="9">
        <f>equipo6!K43</f>
        <v>2</v>
      </c>
      <c r="M139" s="9">
        <f>equipo6!L43</f>
        <v>1</v>
      </c>
      <c r="N139" s="9">
        <f>equipo6!M43</f>
        <v>0</v>
      </c>
      <c r="O139" s="9">
        <f>equipo6!N43</f>
        <v>1</v>
      </c>
      <c r="P139" s="9">
        <f>equipo6!O43</f>
        <v>2</v>
      </c>
      <c r="Q139" s="9">
        <f>equipo6!P43</f>
        <v>0</v>
      </c>
      <c r="R139" s="9">
        <f>equipo6!Q43</f>
        <v>10</v>
      </c>
      <c r="S139" s="9">
        <f>equipo6!R43</f>
        <v>13</v>
      </c>
      <c r="T139" s="9"/>
      <c r="U139" s="11">
        <f>equipo6!T43</f>
        <v>0.875</v>
      </c>
      <c r="V139" s="11">
        <f>equipo6!U43</f>
        <v>1.25</v>
      </c>
      <c r="X139" t="str">
        <f t="shared" si="40"/>
        <v>Juan Rivera</v>
      </c>
      <c r="Y139">
        <f t="shared" si="41"/>
        <v>0.875</v>
      </c>
      <c r="Z139">
        <f t="shared" si="42"/>
        <v>0.875</v>
      </c>
      <c r="AA139">
        <f t="shared" si="43"/>
        <v>8611</v>
      </c>
      <c r="AB139" t="str">
        <f t="shared" si="44"/>
        <v>Juan Rivera</v>
      </c>
      <c r="AC139">
        <f t="shared" si="45"/>
        <v>1.25</v>
      </c>
      <c r="AD139">
        <f t="shared" si="46"/>
        <v>1.25</v>
      </c>
      <c r="AE139">
        <f t="shared" si="47"/>
        <v>12361</v>
      </c>
      <c r="AF139" t="str">
        <f t="shared" si="48"/>
        <v>Juan Rivera</v>
      </c>
      <c r="AG139">
        <f t="shared" si="49"/>
        <v>1</v>
      </c>
      <c r="AH139">
        <f t="shared" si="50"/>
        <v>1</v>
      </c>
      <c r="AI139">
        <f t="shared" si="51"/>
        <v>9861</v>
      </c>
      <c r="AJ139" t="str">
        <f t="shared" si="52"/>
        <v>Juan Rivera</v>
      </c>
      <c r="AK139">
        <f t="shared" si="53"/>
        <v>6</v>
      </c>
      <c r="AL139">
        <f t="shared" si="54"/>
        <v>6</v>
      </c>
      <c r="AM139">
        <f t="shared" si="55"/>
        <v>59861</v>
      </c>
      <c r="AN139" t="str">
        <f t="shared" si="56"/>
        <v>Juan Rivera</v>
      </c>
      <c r="AO139">
        <f t="shared" si="57"/>
        <v>7</v>
      </c>
      <c r="AP139">
        <f t="shared" si="58"/>
        <v>7</v>
      </c>
      <c r="AQ139">
        <f t="shared" si="59"/>
        <v>69861</v>
      </c>
      <c r="AR139" t="str">
        <f>A139</f>
        <v>Juan Rivera</v>
      </c>
      <c r="AS139">
        <f>M139</f>
        <v>1</v>
      </c>
      <c r="AT139">
        <f>AS139</f>
        <v>1</v>
      </c>
      <c r="AU139">
        <f>AT139*10000-ROW()</f>
        <v>9861</v>
      </c>
      <c r="AV139" t="str">
        <f>A139</f>
        <v>Juan Rivera</v>
      </c>
      <c r="AW139">
        <f>E139</f>
        <v>4</v>
      </c>
      <c r="AX139">
        <f>AW139</f>
        <v>4</v>
      </c>
      <c r="AY139">
        <f>AX139*10000-ROW()</f>
        <v>39861</v>
      </c>
    </row>
    <row r="140" spans="1:51" x14ac:dyDescent="0.3">
      <c r="A140" s="9" t="str">
        <f>equipo6!A44</f>
        <v>Juan Gomez</v>
      </c>
      <c r="B140" s="9">
        <f>equipo6!B44</f>
        <v>8</v>
      </c>
      <c r="C140" s="9" t="str">
        <f>equipo6!$A$6</f>
        <v>Equipo 6</v>
      </c>
      <c r="D140" s="9">
        <f>equipo6!C44</f>
        <v>5</v>
      </c>
      <c r="E140" s="9">
        <f>equipo6!D44</f>
        <v>1</v>
      </c>
      <c r="F140" s="9">
        <f>equipo6!E44</f>
        <v>4</v>
      </c>
      <c r="G140" s="9">
        <f>equipo6!F44</f>
        <v>0</v>
      </c>
      <c r="H140" s="9">
        <f>equipo6!G44</f>
        <v>0</v>
      </c>
      <c r="I140" s="9">
        <f>equipo6!H44</f>
        <v>0</v>
      </c>
      <c r="J140" s="9">
        <f>equipo6!I44</f>
        <v>2</v>
      </c>
      <c r="K140" s="9">
        <f>equipo6!J44</f>
        <v>2</v>
      </c>
      <c r="L140" s="9">
        <f>equipo6!K44</f>
        <v>2</v>
      </c>
      <c r="M140" s="9">
        <f>equipo6!L44</f>
        <v>1</v>
      </c>
      <c r="N140" s="9">
        <f>equipo6!M44</f>
        <v>1</v>
      </c>
      <c r="O140" s="9">
        <f>equipo6!N44</f>
        <v>1</v>
      </c>
      <c r="P140" s="9">
        <f>equipo6!O44</f>
        <v>1</v>
      </c>
      <c r="Q140" s="9">
        <f>equipo6!P44</f>
        <v>0</v>
      </c>
      <c r="R140" s="9">
        <f>equipo6!Q44</f>
        <v>4</v>
      </c>
      <c r="S140" s="9">
        <f>equipo6!R44</f>
        <v>10</v>
      </c>
      <c r="T140" s="9"/>
      <c r="U140" s="11">
        <f>equipo6!T44</f>
        <v>0.8</v>
      </c>
      <c r="V140" s="11">
        <f>equipo6!U44</f>
        <v>0.8</v>
      </c>
      <c r="X140" t="str">
        <f t="shared" si="40"/>
        <v>Juan Gomez</v>
      </c>
      <c r="Y140">
        <f t="shared" si="41"/>
        <v>0.8</v>
      </c>
      <c r="Z140">
        <f t="shared" si="42"/>
        <v>0.8</v>
      </c>
      <c r="AA140">
        <f t="shared" si="43"/>
        <v>7860</v>
      </c>
      <c r="AB140" t="str">
        <f t="shared" si="44"/>
        <v>Juan Gomez</v>
      </c>
      <c r="AC140">
        <f t="shared" si="45"/>
        <v>0.8</v>
      </c>
      <c r="AD140">
        <f t="shared" si="46"/>
        <v>0.8</v>
      </c>
      <c r="AE140">
        <f t="shared" si="47"/>
        <v>7860</v>
      </c>
      <c r="AF140" t="str">
        <f t="shared" si="48"/>
        <v>Juan Gomez</v>
      </c>
      <c r="AG140">
        <f t="shared" si="49"/>
        <v>0</v>
      </c>
      <c r="AH140">
        <f t="shared" si="50"/>
        <v>0</v>
      </c>
      <c r="AI140">
        <f t="shared" si="51"/>
        <v>-140</v>
      </c>
      <c r="AJ140" t="str">
        <f t="shared" si="52"/>
        <v>Juan Gomez</v>
      </c>
      <c r="AK140">
        <f t="shared" si="53"/>
        <v>2</v>
      </c>
      <c r="AL140">
        <f t="shared" si="54"/>
        <v>2</v>
      </c>
      <c r="AM140">
        <f t="shared" si="55"/>
        <v>19860</v>
      </c>
      <c r="AN140" t="str">
        <f t="shared" si="56"/>
        <v>Juan Gomez</v>
      </c>
      <c r="AO140">
        <f t="shared" si="57"/>
        <v>4</v>
      </c>
      <c r="AP140">
        <f t="shared" si="58"/>
        <v>4</v>
      </c>
      <c r="AQ140">
        <f t="shared" si="59"/>
        <v>39860</v>
      </c>
      <c r="AR140" t="str">
        <f>A140</f>
        <v>Juan Gomez</v>
      </c>
      <c r="AS140">
        <f>M140</f>
        <v>1</v>
      </c>
      <c r="AT140">
        <f>AS140</f>
        <v>1</v>
      </c>
      <c r="AU140">
        <f>AT140*10000-ROW()</f>
        <v>9860</v>
      </c>
      <c r="AV140" t="str">
        <f>A140</f>
        <v>Juan Gomez</v>
      </c>
      <c r="AW140">
        <f>E140</f>
        <v>1</v>
      </c>
      <c r="AX140">
        <f>AW140</f>
        <v>1</v>
      </c>
      <c r="AY140">
        <f>AX140*10000-ROW()</f>
        <v>9860</v>
      </c>
    </row>
    <row r="141" spans="1:51" x14ac:dyDescent="0.3">
      <c r="A141" s="9" t="str">
        <f>equipo6!A45</f>
        <v>Juan Diaz</v>
      </c>
      <c r="B141" s="9">
        <f>equipo6!B45</f>
        <v>9</v>
      </c>
      <c r="C141" s="9" t="str">
        <f>equipo6!$A$6</f>
        <v>Equipo 6</v>
      </c>
      <c r="D141" s="9">
        <f>equipo6!C45</f>
        <v>8</v>
      </c>
      <c r="E141" s="9">
        <f>equipo6!D45</f>
        <v>1</v>
      </c>
      <c r="F141" s="9">
        <f>equipo6!E45</f>
        <v>5</v>
      </c>
      <c r="G141" s="9">
        <f>equipo6!F45</f>
        <v>0</v>
      </c>
      <c r="H141" s="9">
        <f>equipo6!G45</f>
        <v>0</v>
      </c>
      <c r="I141" s="9">
        <f>equipo6!H45</f>
        <v>0</v>
      </c>
      <c r="J141" s="9">
        <f>equipo6!I45</f>
        <v>3</v>
      </c>
      <c r="K141" s="9">
        <f>equipo6!J45</f>
        <v>2</v>
      </c>
      <c r="L141" s="9">
        <f>equipo6!K45</f>
        <v>3</v>
      </c>
      <c r="M141" s="9">
        <f>equipo6!L45</f>
        <v>1</v>
      </c>
      <c r="N141" s="9">
        <f>equipo6!M45</f>
        <v>1</v>
      </c>
      <c r="O141" s="9">
        <f>equipo6!N45</f>
        <v>1</v>
      </c>
      <c r="P141" s="9">
        <f>equipo6!O45</f>
        <v>2</v>
      </c>
      <c r="Q141" s="9">
        <f>equipo6!P45</f>
        <v>0</v>
      </c>
      <c r="R141" s="9">
        <f>equipo6!Q45</f>
        <v>5</v>
      </c>
      <c r="S141" s="9">
        <f>equipo6!R45</f>
        <v>15</v>
      </c>
      <c r="T141" s="9"/>
      <c r="U141" s="11">
        <f>equipo6!T45</f>
        <v>0.625</v>
      </c>
      <c r="V141" s="11">
        <f>equipo6!U45</f>
        <v>0.625</v>
      </c>
      <c r="X141" t="str">
        <f t="shared" si="40"/>
        <v>Juan Diaz</v>
      </c>
      <c r="Y141">
        <f t="shared" si="41"/>
        <v>0.625</v>
      </c>
      <c r="Z141">
        <f t="shared" si="42"/>
        <v>0.625</v>
      </c>
      <c r="AA141">
        <f t="shared" si="43"/>
        <v>6109</v>
      </c>
      <c r="AB141" t="str">
        <f t="shared" si="44"/>
        <v>Juan Diaz</v>
      </c>
      <c r="AC141">
        <f t="shared" si="45"/>
        <v>0.625</v>
      </c>
      <c r="AD141">
        <f t="shared" si="46"/>
        <v>0.625</v>
      </c>
      <c r="AE141">
        <f t="shared" si="47"/>
        <v>6109</v>
      </c>
      <c r="AF141" t="str">
        <f t="shared" si="48"/>
        <v>Juan Diaz</v>
      </c>
      <c r="AG141">
        <f t="shared" si="49"/>
        <v>0</v>
      </c>
      <c r="AH141">
        <f t="shared" si="50"/>
        <v>0</v>
      </c>
      <c r="AI141">
        <f t="shared" si="51"/>
        <v>-141</v>
      </c>
      <c r="AJ141" t="str">
        <f t="shared" si="52"/>
        <v>Juan Diaz</v>
      </c>
      <c r="AK141">
        <f t="shared" si="53"/>
        <v>3</v>
      </c>
      <c r="AL141">
        <f t="shared" si="54"/>
        <v>3</v>
      </c>
      <c r="AM141">
        <f t="shared" si="55"/>
        <v>29859</v>
      </c>
      <c r="AN141" t="str">
        <f t="shared" si="56"/>
        <v>Juan Diaz</v>
      </c>
      <c r="AO141">
        <f t="shared" si="57"/>
        <v>5</v>
      </c>
      <c r="AP141">
        <f t="shared" si="58"/>
        <v>5</v>
      </c>
      <c r="AQ141">
        <f t="shared" si="59"/>
        <v>49859</v>
      </c>
      <c r="AR141" t="str">
        <f>A141</f>
        <v>Juan Diaz</v>
      </c>
      <c r="AS141">
        <f>M141</f>
        <v>1</v>
      </c>
      <c r="AT141">
        <f>AS141</f>
        <v>1</v>
      </c>
      <c r="AU141">
        <f>AT141*10000-ROW()</f>
        <v>9859</v>
      </c>
      <c r="AV141" t="str">
        <f>A141</f>
        <v>Juan Diaz</v>
      </c>
      <c r="AW141">
        <f>E141</f>
        <v>1</v>
      </c>
      <c r="AX141">
        <f>AW141</f>
        <v>1</v>
      </c>
      <c r="AY141">
        <f>AX141*10000-ROW()</f>
        <v>9859</v>
      </c>
    </row>
    <row r="142" spans="1:51" x14ac:dyDescent="0.3">
      <c r="A142" s="9" t="str">
        <f>equipo6!A46</f>
        <v>Juan Reyes</v>
      </c>
      <c r="B142" s="9">
        <f>equipo6!B46</f>
        <v>10</v>
      </c>
      <c r="C142" s="9" t="str">
        <f>equipo6!$A$6</f>
        <v>Equipo 6</v>
      </c>
      <c r="D142" s="9">
        <f>equipo6!C46</f>
        <v>6</v>
      </c>
      <c r="E142" s="9">
        <f>equipo6!D46</f>
        <v>2</v>
      </c>
      <c r="F142" s="9">
        <f>equipo6!E46</f>
        <v>3</v>
      </c>
      <c r="G142" s="9">
        <f>equipo6!F46</f>
        <v>0</v>
      </c>
      <c r="H142" s="9">
        <f>equipo6!G46</f>
        <v>0</v>
      </c>
      <c r="I142" s="9">
        <f>equipo6!H46</f>
        <v>0</v>
      </c>
      <c r="J142" s="9">
        <f>equipo6!I46</f>
        <v>5</v>
      </c>
      <c r="K142" s="9">
        <f>equipo6!J46</f>
        <v>2</v>
      </c>
      <c r="L142" s="9">
        <f>equipo6!K46</f>
        <v>2</v>
      </c>
      <c r="M142" s="9">
        <f>equipo6!L46</f>
        <v>1</v>
      </c>
      <c r="N142" s="9">
        <f>equipo6!M46</f>
        <v>1</v>
      </c>
      <c r="O142" s="9">
        <f>equipo6!N46</f>
        <v>1</v>
      </c>
      <c r="P142" s="9">
        <f>equipo6!O46</f>
        <v>1</v>
      </c>
      <c r="Q142" s="9">
        <f>equipo6!P46</f>
        <v>0</v>
      </c>
      <c r="R142" s="9">
        <f>equipo6!Q46</f>
        <v>3</v>
      </c>
      <c r="S142" s="9">
        <f>equipo6!R46</f>
        <v>11</v>
      </c>
      <c r="T142" s="9"/>
      <c r="U142" s="11">
        <f>equipo6!T46</f>
        <v>0.5</v>
      </c>
      <c r="V142" s="11">
        <f>equipo6!U46</f>
        <v>0.5</v>
      </c>
      <c r="X142" t="str">
        <f t="shared" si="40"/>
        <v>Juan Reyes</v>
      </c>
      <c r="Y142">
        <f t="shared" si="41"/>
        <v>0.5</v>
      </c>
      <c r="Z142">
        <f t="shared" si="42"/>
        <v>0.5</v>
      </c>
      <c r="AA142">
        <f t="shared" si="43"/>
        <v>4858</v>
      </c>
      <c r="AB142" t="str">
        <f t="shared" si="44"/>
        <v>Juan Reyes</v>
      </c>
      <c r="AC142">
        <f t="shared" si="45"/>
        <v>0.5</v>
      </c>
      <c r="AD142">
        <f t="shared" si="46"/>
        <v>0.5</v>
      </c>
      <c r="AE142">
        <f t="shared" si="47"/>
        <v>4858</v>
      </c>
      <c r="AF142" t="str">
        <f t="shared" si="48"/>
        <v>Juan Reyes</v>
      </c>
      <c r="AG142">
        <f t="shared" si="49"/>
        <v>0</v>
      </c>
      <c r="AH142">
        <f t="shared" si="50"/>
        <v>0</v>
      </c>
      <c r="AI142">
        <f t="shared" si="51"/>
        <v>-142</v>
      </c>
      <c r="AJ142" t="str">
        <f t="shared" si="52"/>
        <v>Juan Reyes</v>
      </c>
      <c r="AK142">
        <f t="shared" si="53"/>
        <v>5</v>
      </c>
      <c r="AL142">
        <f t="shared" si="54"/>
        <v>5</v>
      </c>
      <c r="AM142">
        <f t="shared" si="55"/>
        <v>49858</v>
      </c>
      <c r="AN142" t="str">
        <f t="shared" si="56"/>
        <v>Juan Reyes</v>
      </c>
      <c r="AO142">
        <f t="shared" si="57"/>
        <v>3</v>
      </c>
      <c r="AP142">
        <f t="shared" si="58"/>
        <v>3</v>
      </c>
      <c r="AQ142">
        <f t="shared" si="59"/>
        <v>29858</v>
      </c>
      <c r="AR142" t="str">
        <f>A142</f>
        <v>Juan Reyes</v>
      </c>
      <c r="AS142">
        <f>M142</f>
        <v>1</v>
      </c>
      <c r="AT142">
        <f>AS142</f>
        <v>1</v>
      </c>
      <c r="AU142">
        <f>AT142*10000-ROW()</f>
        <v>9858</v>
      </c>
      <c r="AV142" t="str">
        <f>A142</f>
        <v>Juan Reyes</v>
      </c>
      <c r="AW142">
        <f>E142</f>
        <v>2</v>
      </c>
      <c r="AX142">
        <f>AW142</f>
        <v>2</v>
      </c>
      <c r="AY142">
        <f>AX142*10000-ROW()</f>
        <v>19858</v>
      </c>
    </row>
    <row r="143" spans="1:51" x14ac:dyDescent="0.3">
      <c r="A143" s="9" t="str">
        <f>equipo6!A47</f>
        <v>Juan Morales</v>
      </c>
      <c r="B143" s="9">
        <f>equipo6!B47</f>
        <v>11</v>
      </c>
      <c r="C143" s="9" t="str">
        <f>equipo6!$A$6</f>
        <v>Equipo 6</v>
      </c>
      <c r="D143" s="9">
        <f>equipo6!C47</f>
        <v>5</v>
      </c>
      <c r="E143" s="9">
        <f>equipo6!D47</f>
        <v>4</v>
      </c>
      <c r="F143" s="9">
        <f>equipo6!E47</f>
        <v>4</v>
      </c>
      <c r="G143" s="9">
        <f>equipo6!F47</f>
        <v>1</v>
      </c>
      <c r="H143" s="9">
        <f>equipo6!G47</f>
        <v>0</v>
      </c>
      <c r="I143" s="9">
        <f>equipo6!H47</f>
        <v>0</v>
      </c>
      <c r="J143" s="9">
        <f>equipo6!I47</f>
        <v>2</v>
      </c>
      <c r="K143" s="9">
        <f>equipo6!J47</f>
        <v>1</v>
      </c>
      <c r="L143" s="9">
        <f>equipo6!K47</f>
        <v>4</v>
      </c>
      <c r="M143" s="9">
        <f>equipo6!L47</f>
        <v>2</v>
      </c>
      <c r="N143" s="9">
        <f>equipo6!M47</f>
        <v>1</v>
      </c>
      <c r="O143" s="9">
        <f>equipo6!N47</f>
        <v>1</v>
      </c>
      <c r="P143" s="9">
        <f>equipo6!O47</f>
        <v>1</v>
      </c>
      <c r="Q143" s="9">
        <f>equipo6!P47</f>
        <v>0</v>
      </c>
      <c r="R143" s="9">
        <f>equipo6!Q47</f>
        <v>5</v>
      </c>
      <c r="S143" s="9">
        <f>equipo6!R47</f>
        <v>12</v>
      </c>
      <c r="T143" s="9"/>
      <c r="U143" s="11">
        <f>equipo6!T47</f>
        <v>0.8</v>
      </c>
      <c r="V143" s="11">
        <f>equipo6!U47</f>
        <v>1</v>
      </c>
      <c r="X143" t="str">
        <f t="shared" si="40"/>
        <v>Juan Morales</v>
      </c>
      <c r="Y143">
        <f t="shared" si="41"/>
        <v>0.8</v>
      </c>
      <c r="Z143">
        <f t="shared" si="42"/>
        <v>0.8</v>
      </c>
      <c r="AA143">
        <f t="shared" si="43"/>
        <v>7857</v>
      </c>
      <c r="AB143" t="str">
        <f t="shared" si="44"/>
        <v>Juan Morales</v>
      </c>
      <c r="AC143">
        <f t="shared" si="45"/>
        <v>1</v>
      </c>
      <c r="AD143">
        <f t="shared" si="46"/>
        <v>1</v>
      </c>
      <c r="AE143">
        <f t="shared" si="47"/>
        <v>9857</v>
      </c>
      <c r="AF143" t="str">
        <f t="shared" si="48"/>
        <v>Juan Morales</v>
      </c>
      <c r="AG143">
        <f t="shared" si="49"/>
        <v>0</v>
      </c>
      <c r="AH143">
        <f t="shared" si="50"/>
        <v>0</v>
      </c>
      <c r="AI143">
        <f t="shared" si="51"/>
        <v>-143</v>
      </c>
      <c r="AJ143" t="str">
        <f t="shared" si="52"/>
        <v>Juan Morales</v>
      </c>
      <c r="AK143">
        <f t="shared" si="53"/>
        <v>2</v>
      </c>
      <c r="AL143">
        <f t="shared" si="54"/>
        <v>2</v>
      </c>
      <c r="AM143">
        <f t="shared" si="55"/>
        <v>19857</v>
      </c>
      <c r="AN143" t="str">
        <f t="shared" si="56"/>
        <v>Juan Morales</v>
      </c>
      <c r="AO143">
        <f t="shared" si="57"/>
        <v>4</v>
      </c>
      <c r="AP143">
        <f t="shared" si="58"/>
        <v>4</v>
      </c>
      <c r="AQ143">
        <f t="shared" si="59"/>
        <v>39857</v>
      </c>
      <c r="AR143" t="str">
        <f>A143</f>
        <v>Juan Morales</v>
      </c>
      <c r="AS143">
        <f>M143</f>
        <v>2</v>
      </c>
      <c r="AT143">
        <f>AS143</f>
        <v>2</v>
      </c>
      <c r="AU143">
        <f>AT143*10000-ROW()</f>
        <v>19857</v>
      </c>
      <c r="AV143" t="str">
        <f>A143</f>
        <v>Juan Morales</v>
      </c>
      <c r="AW143">
        <f>E143</f>
        <v>4</v>
      </c>
      <c r="AX143">
        <f>AW143</f>
        <v>4</v>
      </c>
      <c r="AY143">
        <f>AX143*10000-ROW()</f>
        <v>39857</v>
      </c>
    </row>
    <row r="144" spans="1:51" x14ac:dyDescent="0.3">
      <c r="A144" s="9" t="str">
        <f>equipo6!A48</f>
        <v>Juan Cruz</v>
      </c>
      <c r="B144" s="9">
        <f>equipo6!B48</f>
        <v>12</v>
      </c>
      <c r="C144" s="9" t="str">
        <f>equipo6!$A$6</f>
        <v>Equipo 6</v>
      </c>
      <c r="D144" s="9">
        <f>equipo6!C48</f>
        <v>5</v>
      </c>
      <c r="E144" s="9">
        <f>equipo6!D48</f>
        <v>2</v>
      </c>
      <c r="F144" s="9">
        <f>equipo6!E48</f>
        <v>2</v>
      </c>
      <c r="G144" s="9">
        <f>equipo6!F48</f>
        <v>0</v>
      </c>
      <c r="H144" s="9">
        <f>equipo6!G48</f>
        <v>0</v>
      </c>
      <c r="I144" s="9">
        <f>equipo6!H48</f>
        <v>1</v>
      </c>
      <c r="J144" s="9">
        <f>equipo6!I48</f>
        <v>1</v>
      </c>
      <c r="K144" s="9">
        <f>equipo6!J48</f>
        <v>3</v>
      </c>
      <c r="L144" s="9">
        <f>equipo6!K48</f>
        <v>1</v>
      </c>
      <c r="M144" s="9">
        <f>equipo6!L48</f>
        <v>1</v>
      </c>
      <c r="N144" s="9">
        <f>equipo6!M48</f>
        <v>0</v>
      </c>
      <c r="O144" s="9">
        <f>equipo6!N48</f>
        <v>1</v>
      </c>
      <c r="P144" s="9">
        <f>equipo6!O48</f>
        <v>1</v>
      </c>
      <c r="Q144" s="9">
        <f>equipo6!P48</f>
        <v>0</v>
      </c>
      <c r="R144" s="9">
        <f>equipo6!Q48</f>
        <v>5</v>
      </c>
      <c r="S144" s="9">
        <f>equipo6!R48</f>
        <v>8</v>
      </c>
      <c r="T144" s="9"/>
      <c r="U144" s="11">
        <f>equipo6!T48</f>
        <v>0.4</v>
      </c>
      <c r="V144" s="11">
        <f>equipo6!U48</f>
        <v>1</v>
      </c>
      <c r="X144" t="str">
        <f t="shared" si="40"/>
        <v>Juan Cruz</v>
      </c>
      <c r="Y144">
        <f t="shared" si="41"/>
        <v>0.4</v>
      </c>
      <c r="Z144">
        <f t="shared" si="42"/>
        <v>0.4</v>
      </c>
      <c r="AA144">
        <f t="shared" si="43"/>
        <v>3856</v>
      </c>
      <c r="AB144" t="str">
        <f t="shared" si="44"/>
        <v>Juan Cruz</v>
      </c>
      <c r="AC144">
        <f t="shared" si="45"/>
        <v>1</v>
      </c>
      <c r="AD144">
        <f t="shared" si="46"/>
        <v>1</v>
      </c>
      <c r="AE144">
        <f t="shared" si="47"/>
        <v>9856</v>
      </c>
      <c r="AF144" t="str">
        <f t="shared" si="48"/>
        <v>Juan Cruz</v>
      </c>
      <c r="AG144">
        <f t="shared" si="49"/>
        <v>1</v>
      </c>
      <c r="AH144">
        <f t="shared" si="50"/>
        <v>1</v>
      </c>
      <c r="AI144">
        <f t="shared" si="51"/>
        <v>9856</v>
      </c>
      <c r="AJ144" t="str">
        <f t="shared" si="52"/>
        <v>Juan Cruz</v>
      </c>
      <c r="AK144">
        <f t="shared" si="53"/>
        <v>1</v>
      </c>
      <c r="AL144">
        <f t="shared" si="54"/>
        <v>1</v>
      </c>
      <c r="AM144">
        <f t="shared" si="55"/>
        <v>9856</v>
      </c>
      <c r="AN144" t="str">
        <f t="shared" si="56"/>
        <v>Juan Cruz</v>
      </c>
      <c r="AO144">
        <f t="shared" si="57"/>
        <v>2</v>
      </c>
      <c r="AP144">
        <f t="shared" si="58"/>
        <v>2</v>
      </c>
      <c r="AQ144">
        <f t="shared" si="59"/>
        <v>19856</v>
      </c>
      <c r="AR144" t="str">
        <f>A144</f>
        <v>Juan Cruz</v>
      </c>
      <c r="AS144">
        <f>M144</f>
        <v>1</v>
      </c>
      <c r="AT144">
        <f>AS144</f>
        <v>1</v>
      </c>
      <c r="AU144">
        <f>AT144*10000-ROW()</f>
        <v>9856</v>
      </c>
      <c r="AV144" t="str">
        <f>A144</f>
        <v>Juan Cruz</v>
      </c>
      <c r="AW144">
        <f>E144</f>
        <v>2</v>
      </c>
      <c r="AX144">
        <f>AW144</f>
        <v>2</v>
      </c>
      <c r="AY144">
        <f>AX144*10000-ROW()</f>
        <v>19856</v>
      </c>
    </row>
    <row r="145" spans="1:51" x14ac:dyDescent="0.3">
      <c r="A145" s="9" t="str">
        <f>equipo6!A49</f>
        <v>Juan Ortiz</v>
      </c>
      <c r="B145" s="9">
        <f>equipo6!B49</f>
        <v>13</v>
      </c>
      <c r="C145" s="9" t="str">
        <f>equipo6!$A$6</f>
        <v>Equipo 6</v>
      </c>
      <c r="D145" s="9">
        <f>equipo6!C49</f>
        <v>9</v>
      </c>
      <c r="E145" s="9">
        <f>equipo6!D49</f>
        <v>7</v>
      </c>
      <c r="F145" s="9">
        <f>equipo6!E49</f>
        <v>7</v>
      </c>
      <c r="G145" s="9">
        <f>equipo6!F49</f>
        <v>0</v>
      </c>
      <c r="H145" s="9">
        <f>equipo6!G49</f>
        <v>0</v>
      </c>
      <c r="I145" s="9">
        <f>equipo6!H49</f>
        <v>1</v>
      </c>
      <c r="J145" s="9">
        <f>equipo6!I49</f>
        <v>1</v>
      </c>
      <c r="K145" s="9">
        <f>equipo6!J49</f>
        <v>2</v>
      </c>
      <c r="L145" s="9">
        <f>equipo6!K49</f>
        <v>1</v>
      </c>
      <c r="M145" s="9">
        <f>equipo6!L49</f>
        <v>1</v>
      </c>
      <c r="N145" s="9">
        <f>equipo6!M49</f>
        <v>1</v>
      </c>
      <c r="O145" s="9">
        <f>equipo6!N49</f>
        <v>2</v>
      </c>
      <c r="P145" s="9">
        <f>equipo6!O49</f>
        <v>1</v>
      </c>
      <c r="Q145" s="9">
        <f>equipo6!P49</f>
        <v>0</v>
      </c>
      <c r="R145" s="9">
        <f>equipo6!Q49</f>
        <v>10</v>
      </c>
      <c r="S145" s="9">
        <f>equipo6!R49</f>
        <v>14</v>
      </c>
      <c r="T145" s="9"/>
      <c r="U145" s="11">
        <f>equipo6!T49</f>
        <v>0.77777777777777779</v>
      </c>
      <c r="V145" s="11">
        <f>equipo6!U49</f>
        <v>1.1111111111111112</v>
      </c>
      <c r="X145" t="str">
        <f t="shared" si="40"/>
        <v>Juan Ortiz</v>
      </c>
      <c r="Y145">
        <f t="shared" si="41"/>
        <v>0.77777777777777779</v>
      </c>
      <c r="Z145">
        <f t="shared" si="42"/>
        <v>0.77777777777777779</v>
      </c>
      <c r="AA145">
        <f t="shared" si="43"/>
        <v>7632.7777777777783</v>
      </c>
      <c r="AB145" t="str">
        <f t="shared" si="44"/>
        <v>Juan Ortiz</v>
      </c>
      <c r="AC145">
        <f t="shared" si="45"/>
        <v>1.1111111111111112</v>
      </c>
      <c r="AD145">
        <f t="shared" si="46"/>
        <v>1.1111111111111112</v>
      </c>
      <c r="AE145">
        <f t="shared" si="47"/>
        <v>10966.111111111111</v>
      </c>
      <c r="AF145" t="str">
        <f t="shared" si="48"/>
        <v>Juan Ortiz</v>
      </c>
      <c r="AG145">
        <f t="shared" si="49"/>
        <v>1</v>
      </c>
      <c r="AH145">
        <f t="shared" si="50"/>
        <v>1</v>
      </c>
      <c r="AI145">
        <f t="shared" si="51"/>
        <v>9855</v>
      </c>
      <c r="AJ145" t="str">
        <f t="shared" si="52"/>
        <v>Juan Ortiz</v>
      </c>
      <c r="AK145">
        <f t="shared" si="53"/>
        <v>1</v>
      </c>
      <c r="AL145">
        <f t="shared" si="54"/>
        <v>1</v>
      </c>
      <c r="AM145">
        <f t="shared" si="55"/>
        <v>9855</v>
      </c>
      <c r="AN145" t="str">
        <f t="shared" si="56"/>
        <v>Juan Ortiz</v>
      </c>
      <c r="AO145">
        <f t="shared" si="57"/>
        <v>7</v>
      </c>
      <c r="AP145">
        <f t="shared" si="58"/>
        <v>7</v>
      </c>
      <c r="AQ145">
        <f t="shared" si="59"/>
        <v>69855</v>
      </c>
      <c r="AR145" t="str">
        <f>A145</f>
        <v>Juan Ortiz</v>
      </c>
      <c r="AS145">
        <f>M145</f>
        <v>1</v>
      </c>
      <c r="AT145">
        <f>AS145</f>
        <v>1</v>
      </c>
      <c r="AU145">
        <f>AT145*10000-ROW()</f>
        <v>9855</v>
      </c>
      <c r="AV145" t="str">
        <f>A145</f>
        <v>Juan Ortiz</v>
      </c>
      <c r="AW145">
        <f>E145</f>
        <v>7</v>
      </c>
      <c r="AX145">
        <f>AW145</f>
        <v>7</v>
      </c>
      <c r="AY145">
        <f>AX145*10000-ROW()</f>
        <v>69855</v>
      </c>
    </row>
    <row r="146" spans="1:51" x14ac:dyDescent="0.3">
      <c r="A146" s="9" t="str">
        <f>equipo6!A50</f>
        <v>Juan Gutierrez</v>
      </c>
      <c r="B146" s="9">
        <f>equipo6!B50</f>
        <v>14</v>
      </c>
      <c r="C146" s="9" t="str">
        <f>equipo6!$A$6</f>
        <v>Equipo 6</v>
      </c>
      <c r="D146" s="9">
        <f>equipo6!C50</f>
        <v>8</v>
      </c>
      <c r="E146" s="9">
        <f>equipo6!D50</f>
        <v>0</v>
      </c>
      <c r="F146" s="9">
        <f>equipo6!E50</f>
        <v>6</v>
      </c>
      <c r="G146" s="9">
        <f>equipo6!F50</f>
        <v>1</v>
      </c>
      <c r="H146" s="9">
        <f>equipo6!G50</f>
        <v>1</v>
      </c>
      <c r="I146" s="9">
        <f>equipo6!H50</f>
        <v>0</v>
      </c>
      <c r="J146" s="9">
        <f>equipo6!I50</f>
        <v>5</v>
      </c>
      <c r="K146" s="9">
        <f>equipo6!J50</f>
        <v>1</v>
      </c>
      <c r="L146" s="9">
        <f>equipo6!K50</f>
        <v>2</v>
      </c>
      <c r="M146" s="9">
        <f>equipo6!L50</f>
        <v>2</v>
      </c>
      <c r="N146" s="9">
        <f>equipo6!M50</f>
        <v>1</v>
      </c>
      <c r="O146" s="9">
        <f>equipo6!N50</f>
        <v>2</v>
      </c>
      <c r="P146" s="9">
        <f>equipo6!O50</f>
        <v>1</v>
      </c>
      <c r="Q146" s="9">
        <f>equipo6!P50</f>
        <v>0</v>
      </c>
      <c r="R146" s="9">
        <f>equipo6!Q50</f>
        <v>9</v>
      </c>
      <c r="S146" s="9">
        <f>equipo6!R50</f>
        <v>14</v>
      </c>
      <c r="T146" s="9"/>
      <c r="U146" s="11">
        <f>equipo6!T50</f>
        <v>0.75</v>
      </c>
      <c r="V146" s="11">
        <f>equipo6!U50</f>
        <v>1.125</v>
      </c>
      <c r="X146" t="str">
        <f t="shared" si="40"/>
        <v>Juan Gutierrez</v>
      </c>
      <c r="Y146">
        <f t="shared" si="41"/>
        <v>0.75</v>
      </c>
      <c r="Z146">
        <f t="shared" si="42"/>
        <v>0.75</v>
      </c>
      <c r="AA146">
        <f t="shared" si="43"/>
        <v>7354</v>
      </c>
      <c r="AB146" t="str">
        <f t="shared" si="44"/>
        <v>Juan Gutierrez</v>
      </c>
      <c r="AC146">
        <f t="shared" si="45"/>
        <v>1.125</v>
      </c>
      <c r="AD146">
        <f t="shared" si="46"/>
        <v>1.125</v>
      </c>
      <c r="AE146">
        <f t="shared" si="47"/>
        <v>11104</v>
      </c>
      <c r="AF146" t="str">
        <f t="shared" si="48"/>
        <v>Juan Gutierrez</v>
      </c>
      <c r="AG146">
        <f t="shared" si="49"/>
        <v>0</v>
      </c>
      <c r="AH146">
        <f t="shared" si="50"/>
        <v>0</v>
      </c>
      <c r="AI146">
        <f t="shared" si="51"/>
        <v>-146</v>
      </c>
      <c r="AJ146" t="str">
        <f t="shared" si="52"/>
        <v>Juan Gutierrez</v>
      </c>
      <c r="AK146">
        <f t="shared" si="53"/>
        <v>5</v>
      </c>
      <c r="AL146">
        <f t="shared" si="54"/>
        <v>5</v>
      </c>
      <c r="AM146">
        <f t="shared" si="55"/>
        <v>49854</v>
      </c>
      <c r="AN146" t="str">
        <f t="shared" si="56"/>
        <v>Juan Gutierrez</v>
      </c>
      <c r="AO146">
        <f t="shared" si="57"/>
        <v>6</v>
      </c>
      <c r="AP146">
        <f t="shared" si="58"/>
        <v>6</v>
      </c>
      <c r="AQ146">
        <f t="shared" si="59"/>
        <v>59854</v>
      </c>
      <c r="AR146" t="str">
        <f>A146</f>
        <v>Juan Gutierrez</v>
      </c>
      <c r="AS146">
        <f>M146</f>
        <v>2</v>
      </c>
      <c r="AT146">
        <f>AS146</f>
        <v>2</v>
      </c>
      <c r="AU146">
        <f>AT146*10000-ROW()</f>
        <v>19854</v>
      </c>
      <c r="AV146" t="str">
        <f>A146</f>
        <v>Juan Gutierrez</v>
      </c>
      <c r="AW146">
        <f>E146</f>
        <v>0</v>
      </c>
      <c r="AX146">
        <f>AW146</f>
        <v>0</v>
      </c>
      <c r="AY146">
        <f>AX146*10000-ROW()</f>
        <v>-146</v>
      </c>
    </row>
    <row r="147" spans="1:51" x14ac:dyDescent="0.3">
      <c r="A147" s="9" t="str">
        <f>equipo6!A51</f>
        <v>Juan Castillo</v>
      </c>
      <c r="B147" s="9">
        <f>equipo6!B51</f>
        <v>15</v>
      </c>
      <c r="C147" s="9" t="str">
        <f>equipo6!$A$6</f>
        <v>Equipo 6</v>
      </c>
      <c r="D147" s="9">
        <f>equipo6!C51</f>
        <v>9</v>
      </c>
      <c r="E147" s="9">
        <f>equipo6!D51</f>
        <v>4</v>
      </c>
      <c r="F147" s="9">
        <f>equipo6!E51</f>
        <v>4</v>
      </c>
      <c r="G147" s="9">
        <f>equipo6!F51</f>
        <v>1</v>
      </c>
      <c r="H147" s="9">
        <f>equipo6!G51</f>
        <v>0</v>
      </c>
      <c r="I147" s="9">
        <f>equipo6!H51</f>
        <v>0</v>
      </c>
      <c r="J147" s="9">
        <f>equipo6!I51</f>
        <v>2</v>
      </c>
      <c r="K147" s="9">
        <f>equipo6!J51</f>
        <v>4</v>
      </c>
      <c r="L147" s="9">
        <f>equipo6!K51</f>
        <v>2</v>
      </c>
      <c r="M147" s="9">
        <f>equipo6!L51</f>
        <v>1</v>
      </c>
      <c r="N147" s="9">
        <f>equipo6!M51</f>
        <v>0</v>
      </c>
      <c r="O147" s="9">
        <f>equipo6!N51</f>
        <v>1</v>
      </c>
      <c r="P147" s="9">
        <f>equipo6!O51</f>
        <v>1</v>
      </c>
      <c r="Q147" s="9">
        <f>equipo6!P51</f>
        <v>0</v>
      </c>
      <c r="R147" s="9">
        <f>equipo6!Q51</f>
        <v>5</v>
      </c>
      <c r="S147" s="9">
        <f>equipo6!R51</f>
        <v>13</v>
      </c>
      <c r="T147" s="9"/>
      <c r="U147" s="11">
        <f>equipo6!T51</f>
        <v>0.44444444444444442</v>
      </c>
      <c r="V147" s="11">
        <f>equipo6!U51</f>
        <v>0.55555555555555558</v>
      </c>
      <c r="X147" t="str">
        <f t="shared" si="40"/>
        <v>Juan Castillo</v>
      </c>
      <c r="Y147">
        <f t="shared" si="41"/>
        <v>0.44444444444444442</v>
      </c>
      <c r="Z147">
        <f t="shared" si="42"/>
        <v>0.44444444444444442</v>
      </c>
      <c r="AA147">
        <f t="shared" si="43"/>
        <v>4297.4444444444443</v>
      </c>
      <c r="AB147" t="str">
        <f t="shared" si="44"/>
        <v>Juan Castillo</v>
      </c>
      <c r="AC147">
        <f t="shared" si="45"/>
        <v>0.55555555555555558</v>
      </c>
      <c r="AD147">
        <f t="shared" si="46"/>
        <v>0.55555555555555558</v>
      </c>
      <c r="AE147">
        <f t="shared" si="47"/>
        <v>5408.5555555555557</v>
      </c>
      <c r="AF147" t="str">
        <f t="shared" si="48"/>
        <v>Juan Castillo</v>
      </c>
      <c r="AG147">
        <f t="shared" si="49"/>
        <v>0</v>
      </c>
      <c r="AH147">
        <f t="shared" si="50"/>
        <v>0</v>
      </c>
      <c r="AI147">
        <f t="shared" si="51"/>
        <v>-147</v>
      </c>
      <c r="AJ147" t="str">
        <f t="shared" si="52"/>
        <v>Juan Castillo</v>
      </c>
      <c r="AK147">
        <f t="shared" si="53"/>
        <v>2</v>
      </c>
      <c r="AL147">
        <f t="shared" si="54"/>
        <v>2</v>
      </c>
      <c r="AM147">
        <f t="shared" si="55"/>
        <v>19853</v>
      </c>
      <c r="AN147" t="str">
        <f t="shared" si="56"/>
        <v>Juan Castillo</v>
      </c>
      <c r="AO147">
        <f t="shared" si="57"/>
        <v>4</v>
      </c>
      <c r="AP147">
        <f t="shared" si="58"/>
        <v>4</v>
      </c>
      <c r="AQ147">
        <f t="shared" si="59"/>
        <v>39853</v>
      </c>
      <c r="AR147" t="str">
        <f>A147</f>
        <v>Juan Castillo</v>
      </c>
      <c r="AS147">
        <f>M147</f>
        <v>1</v>
      </c>
      <c r="AT147">
        <f>AS147</f>
        <v>1</v>
      </c>
      <c r="AU147">
        <f>AT147*10000-ROW()</f>
        <v>9853</v>
      </c>
      <c r="AV147" t="str">
        <f>A147</f>
        <v>Juan Castillo</v>
      </c>
      <c r="AW147">
        <f>E147</f>
        <v>4</v>
      </c>
      <c r="AX147">
        <f>AW147</f>
        <v>4</v>
      </c>
      <c r="AY147">
        <f>AX147*10000-ROW()</f>
        <v>39853</v>
      </c>
    </row>
    <row r="148" spans="1:51" x14ac:dyDescent="0.3">
      <c r="A148" s="9" t="str">
        <f>equipo6!A52</f>
        <v>Rafael Garcia</v>
      </c>
      <c r="B148" s="9">
        <f>equipo6!B52</f>
        <v>16</v>
      </c>
      <c r="C148" s="9" t="str">
        <f>equipo6!$A$6</f>
        <v>Equipo 6</v>
      </c>
      <c r="D148" s="9">
        <f>equipo6!C52</f>
        <v>7</v>
      </c>
      <c r="E148" s="9">
        <f>equipo6!D52</f>
        <v>3</v>
      </c>
      <c r="F148" s="9">
        <f>equipo6!E52</f>
        <v>0</v>
      </c>
      <c r="G148" s="9">
        <f>equipo6!F52</f>
        <v>0</v>
      </c>
      <c r="H148" s="9">
        <f>equipo6!G52</f>
        <v>0</v>
      </c>
      <c r="I148" s="9">
        <f>equipo6!H52</f>
        <v>0</v>
      </c>
      <c r="J148" s="9">
        <f>equipo6!I52</f>
        <v>2</v>
      </c>
      <c r="K148" s="9">
        <f>equipo6!J52</f>
        <v>1</v>
      </c>
      <c r="L148" s="9">
        <f>equipo6!K52</f>
        <v>2</v>
      </c>
      <c r="M148" s="9">
        <f>equipo6!L52</f>
        <v>1</v>
      </c>
      <c r="N148" s="9">
        <f>equipo6!M52</f>
        <v>2</v>
      </c>
      <c r="O148" s="9">
        <f>equipo6!N52</f>
        <v>1</v>
      </c>
      <c r="P148" s="9">
        <f>equipo6!O52</f>
        <v>1</v>
      </c>
      <c r="Q148" s="9">
        <f>equipo6!P52</f>
        <v>0</v>
      </c>
      <c r="R148" s="9">
        <f>equipo6!Q52</f>
        <v>0</v>
      </c>
      <c r="S148" s="9">
        <f>equipo6!R52</f>
        <v>13</v>
      </c>
      <c r="T148" s="9"/>
      <c r="U148" s="11">
        <f>equipo6!T52</f>
        <v>0</v>
      </c>
      <c r="V148" s="11">
        <f>equipo6!U52</f>
        <v>0</v>
      </c>
      <c r="X148" t="str">
        <f t="shared" si="40"/>
        <v>Rafael Garcia</v>
      </c>
      <c r="Y148">
        <f t="shared" si="41"/>
        <v>0</v>
      </c>
      <c r="Z148">
        <f t="shared" si="42"/>
        <v>0</v>
      </c>
      <c r="AA148">
        <f t="shared" si="43"/>
        <v>-148</v>
      </c>
      <c r="AB148" t="str">
        <f t="shared" si="44"/>
        <v>Rafael Garcia</v>
      </c>
      <c r="AC148">
        <f t="shared" si="45"/>
        <v>0</v>
      </c>
      <c r="AD148">
        <f t="shared" si="46"/>
        <v>0</v>
      </c>
      <c r="AE148">
        <f t="shared" si="47"/>
        <v>-148</v>
      </c>
      <c r="AF148" t="str">
        <f t="shared" si="48"/>
        <v>Rafael Garcia</v>
      </c>
      <c r="AG148">
        <f t="shared" si="49"/>
        <v>0</v>
      </c>
      <c r="AH148">
        <f t="shared" si="50"/>
        <v>0</v>
      </c>
      <c r="AI148">
        <f t="shared" si="51"/>
        <v>-148</v>
      </c>
      <c r="AJ148" t="str">
        <f t="shared" si="52"/>
        <v>Rafael Garcia</v>
      </c>
      <c r="AK148">
        <f t="shared" si="53"/>
        <v>2</v>
      </c>
      <c r="AL148">
        <f t="shared" si="54"/>
        <v>2</v>
      </c>
      <c r="AM148">
        <f t="shared" si="55"/>
        <v>19852</v>
      </c>
      <c r="AN148" t="str">
        <f t="shared" si="56"/>
        <v>Rafael Garcia</v>
      </c>
      <c r="AO148">
        <f t="shared" si="57"/>
        <v>0</v>
      </c>
      <c r="AP148">
        <f t="shared" si="58"/>
        <v>0</v>
      </c>
      <c r="AQ148">
        <f t="shared" si="59"/>
        <v>-148</v>
      </c>
      <c r="AR148" t="str">
        <f>A148</f>
        <v>Rafael Garcia</v>
      </c>
      <c r="AS148">
        <f>M148</f>
        <v>1</v>
      </c>
      <c r="AT148">
        <f>AS148</f>
        <v>1</v>
      </c>
      <c r="AU148">
        <f>AT148*10000-ROW()</f>
        <v>9852</v>
      </c>
      <c r="AV148" t="str">
        <f>A148</f>
        <v>Rafael Garcia</v>
      </c>
      <c r="AW148">
        <f>E148</f>
        <v>3</v>
      </c>
      <c r="AX148">
        <f>AW148</f>
        <v>3</v>
      </c>
      <c r="AY148">
        <f>AX148*10000-ROW()</f>
        <v>29852</v>
      </c>
    </row>
    <row r="149" spans="1:51" x14ac:dyDescent="0.3">
      <c r="A149" s="9" t="str">
        <f>equipo6!A53</f>
        <v>Rafael Rodriguez</v>
      </c>
      <c r="B149" s="9">
        <f>equipo6!B53</f>
        <v>17</v>
      </c>
      <c r="C149" s="9" t="str">
        <f>equipo6!$A$6</f>
        <v>Equipo 6</v>
      </c>
      <c r="D149" s="9">
        <f>equipo6!C53</f>
        <v>8</v>
      </c>
      <c r="E149" s="9">
        <f>equipo6!D53</f>
        <v>5</v>
      </c>
      <c r="F149" s="9">
        <f>equipo6!E53</f>
        <v>4</v>
      </c>
      <c r="G149" s="9">
        <f>equipo6!F53</f>
        <v>0</v>
      </c>
      <c r="H149" s="9">
        <f>equipo6!G53</f>
        <v>0</v>
      </c>
      <c r="I149" s="9">
        <f>equipo6!H53</f>
        <v>0</v>
      </c>
      <c r="J149" s="9">
        <f>equipo6!I53</f>
        <v>4</v>
      </c>
      <c r="K149" s="9">
        <f>equipo6!J53</f>
        <v>0</v>
      </c>
      <c r="L149" s="9">
        <f>equipo6!K53</f>
        <v>3</v>
      </c>
      <c r="M149" s="9">
        <f>equipo6!L53</f>
        <v>0</v>
      </c>
      <c r="N149" s="9">
        <f>equipo6!M53</f>
        <v>0</v>
      </c>
      <c r="O149" s="9">
        <f>equipo6!N53</f>
        <v>2</v>
      </c>
      <c r="P149" s="9">
        <f>equipo6!O53</f>
        <v>1</v>
      </c>
      <c r="Q149" s="9">
        <f>equipo6!P53</f>
        <v>0</v>
      </c>
      <c r="R149" s="9">
        <f>equipo6!Q53</f>
        <v>4</v>
      </c>
      <c r="S149" s="9">
        <f>equipo6!R53</f>
        <v>14</v>
      </c>
      <c r="T149" s="9"/>
      <c r="U149" s="11">
        <f>equipo6!T53</f>
        <v>0.5</v>
      </c>
      <c r="V149" s="11">
        <f>equipo6!U53</f>
        <v>0.5</v>
      </c>
      <c r="X149" t="str">
        <f t="shared" si="40"/>
        <v>Rafael Rodriguez</v>
      </c>
      <c r="Y149">
        <f t="shared" si="41"/>
        <v>0.5</v>
      </c>
      <c r="Z149">
        <f t="shared" si="42"/>
        <v>0.5</v>
      </c>
      <c r="AA149">
        <f t="shared" si="43"/>
        <v>4851</v>
      </c>
      <c r="AB149" t="str">
        <f t="shared" si="44"/>
        <v>Rafael Rodriguez</v>
      </c>
      <c r="AC149">
        <f t="shared" si="45"/>
        <v>0.5</v>
      </c>
      <c r="AD149">
        <f t="shared" si="46"/>
        <v>0.5</v>
      </c>
      <c r="AE149">
        <f t="shared" si="47"/>
        <v>4851</v>
      </c>
      <c r="AF149" t="str">
        <f t="shared" si="48"/>
        <v>Rafael Rodriguez</v>
      </c>
      <c r="AG149">
        <f t="shared" si="49"/>
        <v>0</v>
      </c>
      <c r="AH149">
        <f t="shared" si="50"/>
        <v>0</v>
      </c>
      <c r="AI149">
        <f t="shared" si="51"/>
        <v>-149</v>
      </c>
      <c r="AJ149" t="str">
        <f t="shared" si="52"/>
        <v>Rafael Rodriguez</v>
      </c>
      <c r="AK149">
        <f t="shared" si="53"/>
        <v>4</v>
      </c>
      <c r="AL149">
        <f t="shared" si="54"/>
        <v>4</v>
      </c>
      <c r="AM149">
        <f t="shared" si="55"/>
        <v>39851</v>
      </c>
      <c r="AN149" t="str">
        <f t="shared" si="56"/>
        <v>Rafael Rodriguez</v>
      </c>
      <c r="AO149">
        <f t="shared" si="57"/>
        <v>4</v>
      </c>
      <c r="AP149">
        <f t="shared" si="58"/>
        <v>4</v>
      </c>
      <c r="AQ149">
        <f t="shared" si="59"/>
        <v>39851</v>
      </c>
      <c r="AR149" t="str">
        <f>A149</f>
        <v>Rafael Rodriguez</v>
      </c>
      <c r="AS149">
        <f>M149</f>
        <v>0</v>
      </c>
      <c r="AT149">
        <f>AS149</f>
        <v>0</v>
      </c>
      <c r="AU149">
        <f>AT149*10000-ROW()</f>
        <v>-149</v>
      </c>
      <c r="AV149" t="str">
        <f>A149</f>
        <v>Rafael Rodriguez</v>
      </c>
      <c r="AW149">
        <f>E149</f>
        <v>5</v>
      </c>
      <c r="AX149">
        <f>AW149</f>
        <v>5</v>
      </c>
      <c r="AY149">
        <f>AX149*10000-ROW()</f>
        <v>49851</v>
      </c>
    </row>
    <row r="150" spans="1:51" x14ac:dyDescent="0.3">
      <c r="A150" s="9" t="str">
        <f>equipo6!A54</f>
        <v>Rafael Martinez</v>
      </c>
      <c r="B150" s="9">
        <f>equipo6!B54</f>
        <v>18</v>
      </c>
      <c r="C150" s="9" t="str">
        <f>equipo6!$A$6</f>
        <v>Equipo 6</v>
      </c>
      <c r="D150" s="9">
        <f>equipo6!C54</f>
        <v>4</v>
      </c>
      <c r="E150" s="9">
        <f>equipo6!D54</f>
        <v>3</v>
      </c>
      <c r="F150" s="9">
        <f>equipo6!E54</f>
        <v>1</v>
      </c>
      <c r="G150" s="9">
        <f>equipo6!F54</f>
        <v>0</v>
      </c>
      <c r="H150" s="9">
        <f>equipo6!G54</f>
        <v>0</v>
      </c>
      <c r="I150" s="9">
        <f>equipo6!H54</f>
        <v>0</v>
      </c>
      <c r="J150" s="9">
        <f>equipo6!I54</f>
        <v>2</v>
      </c>
      <c r="K150" s="9">
        <f>equipo6!J54</f>
        <v>2</v>
      </c>
      <c r="L150" s="9">
        <f>equipo6!K54</f>
        <v>1</v>
      </c>
      <c r="M150" s="9">
        <f>equipo6!L54</f>
        <v>1</v>
      </c>
      <c r="N150" s="9">
        <f>equipo6!M54</f>
        <v>0</v>
      </c>
      <c r="O150" s="9">
        <f>equipo6!N54</f>
        <v>0</v>
      </c>
      <c r="P150" s="9">
        <f>equipo6!O54</f>
        <v>1</v>
      </c>
      <c r="Q150" s="9">
        <f>equipo6!P54</f>
        <v>0</v>
      </c>
      <c r="R150" s="9">
        <f>equipo6!Q54</f>
        <v>1</v>
      </c>
      <c r="S150" s="9">
        <f>equipo6!R54</f>
        <v>6</v>
      </c>
      <c r="T150" s="9"/>
      <c r="U150" s="11">
        <f>equipo6!T54</f>
        <v>0.25</v>
      </c>
      <c r="V150" s="11">
        <f>equipo6!U54</f>
        <v>0.25</v>
      </c>
      <c r="X150" t="str">
        <f t="shared" si="40"/>
        <v>Rafael Martinez</v>
      </c>
      <c r="Y150">
        <f t="shared" si="41"/>
        <v>0.25</v>
      </c>
      <c r="Z150">
        <f t="shared" si="42"/>
        <v>0.25</v>
      </c>
      <c r="AA150">
        <f t="shared" si="43"/>
        <v>2350</v>
      </c>
      <c r="AB150" t="str">
        <f t="shared" si="44"/>
        <v>Rafael Martinez</v>
      </c>
      <c r="AC150">
        <f t="shared" si="45"/>
        <v>0.25</v>
      </c>
      <c r="AD150">
        <f t="shared" si="46"/>
        <v>0.25</v>
      </c>
      <c r="AE150">
        <f t="shared" si="47"/>
        <v>2350</v>
      </c>
      <c r="AF150" t="str">
        <f t="shared" si="48"/>
        <v>Rafael Martinez</v>
      </c>
      <c r="AG150">
        <f t="shared" si="49"/>
        <v>0</v>
      </c>
      <c r="AH150">
        <f t="shared" si="50"/>
        <v>0</v>
      </c>
      <c r="AI150">
        <f t="shared" si="51"/>
        <v>-150</v>
      </c>
      <c r="AJ150" t="str">
        <f t="shared" si="52"/>
        <v>Rafael Martinez</v>
      </c>
      <c r="AK150">
        <f t="shared" si="53"/>
        <v>2</v>
      </c>
      <c r="AL150">
        <f t="shared" si="54"/>
        <v>2</v>
      </c>
      <c r="AM150">
        <f t="shared" si="55"/>
        <v>19850</v>
      </c>
      <c r="AN150" t="str">
        <f t="shared" si="56"/>
        <v>Rafael Martinez</v>
      </c>
      <c r="AO150">
        <f t="shared" si="57"/>
        <v>1</v>
      </c>
      <c r="AP150">
        <f t="shared" si="58"/>
        <v>1</v>
      </c>
      <c r="AQ150">
        <f t="shared" si="59"/>
        <v>9850</v>
      </c>
      <c r="AR150" t="str">
        <f>A150</f>
        <v>Rafael Martinez</v>
      </c>
      <c r="AS150">
        <f>M150</f>
        <v>1</v>
      </c>
      <c r="AT150">
        <f>AS150</f>
        <v>1</v>
      </c>
      <c r="AU150">
        <f>AT150*10000-ROW()</f>
        <v>9850</v>
      </c>
      <c r="AV150" t="str">
        <f>A150</f>
        <v>Rafael Martinez</v>
      </c>
      <c r="AW150">
        <f>E150</f>
        <v>3</v>
      </c>
      <c r="AX150">
        <f>AW150</f>
        <v>3</v>
      </c>
      <c r="AY150">
        <f>AX150*10000-ROW()</f>
        <v>29850</v>
      </c>
    </row>
    <row r="151" spans="1:51" x14ac:dyDescent="0.3">
      <c r="A151" s="9" t="str">
        <f>equipo6!A55</f>
        <v>Rafael Hernandez</v>
      </c>
      <c r="B151" s="9">
        <f>equipo6!B55</f>
        <v>19</v>
      </c>
      <c r="C151" s="9" t="str">
        <f>equipo6!$A$6</f>
        <v>Equipo 6</v>
      </c>
      <c r="D151" s="9">
        <f>equipo6!C55</f>
        <v>7</v>
      </c>
      <c r="E151" s="9">
        <f>equipo6!D55</f>
        <v>0</v>
      </c>
      <c r="F151" s="9">
        <f>equipo6!E55</f>
        <v>2</v>
      </c>
      <c r="G151" s="9">
        <f>equipo6!F55</f>
        <v>0</v>
      </c>
      <c r="H151" s="9">
        <f>equipo6!G55</f>
        <v>0</v>
      </c>
      <c r="I151" s="9">
        <f>equipo6!H55</f>
        <v>1</v>
      </c>
      <c r="J151" s="9">
        <f>equipo6!I55</f>
        <v>1</v>
      </c>
      <c r="K151" s="9">
        <f>equipo6!J55</f>
        <v>4</v>
      </c>
      <c r="L151" s="9">
        <f>equipo6!K55</f>
        <v>3</v>
      </c>
      <c r="M151" s="9">
        <f>equipo6!L55</f>
        <v>2</v>
      </c>
      <c r="N151" s="9">
        <f>equipo6!M55</f>
        <v>2</v>
      </c>
      <c r="O151" s="9">
        <f>equipo6!N55</f>
        <v>0</v>
      </c>
      <c r="P151" s="9">
        <f>equipo6!O55</f>
        <v>2</v>
      </c>
      <c r="Q151" s="9">
        <f>equipo6!P55</f>
        <v>0</v>
      </c>
      <c r="R151" s="9">
        <f>equipo6!Q55</f>
        <v>5</v>
      </c>
      <c r="S151" s="9">
        <f>equipo6!R55</f>
        <v>14</v>
      </c>
      <c r="T151" s="9"/>
      <c r="U151" s="11">
        <f>equipo6!T55</f>
        <v>0.2857142857142857</v>
      </c>
      <c r="V151" s="11">
        <f>equipo6!U55</f>
        <v>0.7142857142857143</v>
      </c>
      <c r="X151" t="str">
        <f t="shared" si="40"/>
        <v>Rafael Hernandez</v>
      </c>
      <c r="Y151">
        <f t="shared" si="41"/>
        <v>0.2857142857142857</v>
      </c>
      <c r="Z151">
        <f t="shared" si="42"/>
        <v>0.2857142857142857</v>
      </c>
      <c r="AA151">
        <f t="shared" si="43"/>
        <v>2706.1428571428569</v>
      </c>
      <c r="AB151" t="str">
        <f t="shared" si="44"/>
        <v>Rafael Hernandez</v>
      </c>
      <c r="AC151">
        <f t="shared" si="45"/>
        <v>0.7142857142857143</v>
      </c>
      <c r="AD151">
        <f t="shared" si="46"/>
        <v>0.7142857142857143</v>
      </c>
      <c r="AE151">
        <f t="shared" si="47"/>
        <v>6991.8571428571431</v>
      </c>
      <c r="AF151" t="str">
        <f t="shared" si="48"/>
        <v>Rafael Hernandez</v>
      </c>
      <c r="AG151">
        <f t="shared" si="49"/>
        <v>1</v>
      </c>
      <c r="AH151">
        <f t="shared" si="50"/>
        <v>1</v>
      </c>
      <c r="AI151">
        <f t="shared" si="51"/>
        <v>9849</v>
      </c>
      <c r="AJ151" t="str">
        <f t="shared" si="52"/>
        <v>Rafael Hernandez</v>
      </c>
      <c r="AK151">
        <f t="shared" si="53"/>
        <v>1</v>
      </c>
      <c r="AL151">
        <f t="shared" si="54"/>
        <v>1</v>
      </c>
      <c r="AM151">
        <f t="shared" si="55"/>
        <v>9849</v>
      </c>
      <c r="AN151" t="str">
        <f t="shared" si="56"/>
        <v>Rafael Hernandez</v>
      </c>
      <c r="AO151">
        <f t="shared" si="57"/>
        <v>2</v>
      </c>
      <c r="AP151">
        <f t="shared" si="58"/>
        <v>2</v>
      </c>
      <c r="AQ151">
        <f t="shared" si="59"/>
        <v>19849</v>
      </c>
      <c r="AR151" t="str">
        <f>A151</f>
        <v>Rafael Hernandez</v>
      </c>
      <c r="AS151">
        <f>M151</f>
        <v>2</v>
      </c>
      <c r="AT151">
        <f>AS151</f>
        <v>2</v>
      </c>
      <c r="AU151">
        <f>AT151*10000-ROW()</f>
        <v>19849</v>
      </c>
      <c r="AV151" t="str">
        <f>A151</f>
        <v>Rafael Hernandez</v>
      </c>
      <c r="AW151">
        <f>E151</f>
        <v>0</v>
      </c>
      <c r="AX151">
        <f>AW151</f>
        <v>0</v>
      </c>
      <c r="AY151">
        <f>AX151*10000-ROW()</f>
        <v>-151</v>
      </c>
    </row>
    <row r="152" spans="1:51" x14ac:dyDescent="0.3">
      <c r="A152" s="9" t="str">
        <f>equipo6!A56</f>
        <v>Rafael Lopez</v>
      </c>
      <c r="B152" s="9">
        <f>equipo6!B56</f>
        <v>20</v>
      </c>
      <c r="C152" s="9" t="str">
        <f>equipo6!$A$6</f>
        <v>Equipo 6</v>
      </c>
      <c r="D152" s="9">
        <f>equipo6!C56</f>
        <v>8</v>
      </c>
      <c r="E152" s="9">
        <f>equipo6!D56</f>
        <v>5</v>
      </c>
      <c r="F152" s="9">
        <f>equipo6!E56</f>
        <v>6</v>
      </c>
      <c r="G152" s="9">
        <f>equipo6!F56</f>
        <v>2</v>
      </c>
      <c r="H152" s="9">
        <f>equipo6!G56</f>
        <v>0</v>
      </c>
      <c r="I152" s="9">
        <f>equipo6!H56</f>
        <v>0</v>
      </c>
      <c r="J152" s="9">
        <f>equipo6!I56</f>
        <v>6</v>
      </c>
      <c r="K152" s="9">
        <f>equipo6!J56</f>
        <v>3</v>
      </c>
      <c r="L152" s="9">
        <f>equipo6!K56</f>
        <v>1</v>
      </c>
      <c r="M152" s="9">
        <f>equipo6!L56</f>
        <v>0</v>
      </c>
      <c r="N152" s="9">
        <f>equipo6!M56</f>
        <v>0</v>
      </c>
      <c r="O152" s="9">
        <f>equipo6!N56</f>
        <v>1</v>
      </c>
      <c r="P152" s="9">
        <f>equipo6!O56</f>
        <v>1</v>
      </c>
      <c r="Q152" s="9">
        <f>equipo6!P56</f>
        <v>0</v>
      </c>
      <c r="R152" s="9">
        <f>equipo6!Q56</f>
        <v>8</v>
      </c>
      <c r="S152" s="9">
        <f>equipo6!R56</f>
        <v>11</v>
      </c>
      <c r="T152" s="9"/>
      <c r="U152" s="11">
        <f>equipo6!T56</f>
        <v>0.75</v>
      </c>
      <c r="V152" s="11">
        <f>equipo6!U56</f>
        <v>1</v>
      </c>
      <c r="X152" t="str">
        <f t="shared" si="40"/>
        <v>Rafael Lopez</v>
      </c>
      <c r="Y152">
        <f t="shared" si="41"/>
        <v>0.75</v>
      </c>
      <c r="Z152">
        <f t="shared" si="42"/>
        <v>0.75</v>
      </c>
      <c r="AA152">
        <f t="shared" si="43"/>
        <v>7348</v>
      </c>
      <c r="AB152" t="str">
        <f t="shared" si="44"/>
        <v>Rafael Lopez</v>
      </c>
      <c r="AC152">
        <f t="shared" si="45"/>
        <v>1</v>
      </c>
      <c r="AD152">
        <f t="shared" si="46"/>
        <v>1</v>
      </c>
      <c r="AE152">
        <f t="shared" si="47"/>
        <v>9848</v>
      </c>
      <c r="AF152" t="str">
        <f t="shared" si="48"/>
        <v>Rafael Lopez</v>
      </c>
      <c r="AG152">
        <f t="shared" si="49"/>
        <v>0</v>
      </c>
      <c r="AH152">
        <f t="shared" si="50"/>
        <v>0</v>
      </c>
      <c r="AI152">
        <f t="shared" si="51"/>
        <v>-152</v>
      </c>
      <c r="AJ152" t="str">
        <f t="shared" si="52"/>
        <v>Rafael Lopez</v>
      </c>
      <c r="AK152">
        <f t="shared" si="53"/>
        <v>6</v>
      </c>
      <c r="AL152">
        <f t="shared" si="54"/>
        <v>6</v>
      </c>
      <c r="AM152">
        <f t="shared" si="55"/>
        <v>59848</v>
      </c>
      <c r="AN152" t="str">
        <f t="shared" si="56"/>
        <v>Rafael Lopez</v>
      </c>
      <c r="AO152">
        <f t="shared" si="57"/>
        <v>6</v>
      </c>
      <c r="AP152">
        <f t="shared" si="58"/>
        <v>6</v>
      </c>
      <c r="AQ152">
        <f t="shared" si="59"/>
        <v>59848</v>
      </c>
      <c r="AR152" t="str">
        <f>A152</f>
        <v>Rafael Lopez</v>
      </c>
      <c r="AS152">
        <f>M152</f>
        <v>0</v>
      </c>
      <c r="AT152">
        <f>AS152</f>
        <v>0</v>
      </c>
      <c r="AU152">
        <f>AT152*10000-ROW()</f>
        <v>-152</v>
      </c>
      <c r="AV152" t="str">
        <f>A152</f>
        <v>Rafael Lopez</v>
      </c>
      <c r="AW152">
        <f>E152</f>
        <v>5</v>
      </c>
      <c r="AX152">
        <f>AW152</f>
        <v>5</v>
      </c>
      <c r="AY152">
        <f>AX152*10000-ROW()</f>
        <v>49848</v>
      </c>
    </row>
    <row r="153" spans="1:51" x14ac:dyDescent="0.3">
      <c r="A153" s="9" t="str">
        <f>equipo6!A57</f>
        <v>Rafael Gonzalez</v>
      </c>
      <c r="B153" s="9">
        <f>equipo6!B57</f>
        <v>21</v>
      </c>
      <c r="C153" s="9" t="str">
        <f>equipo6!$A$6</f>
        <v>Equipo 6</v>
      </c>
      <c r="D153" s="9">
        <f>equipo6!C57</f>
        <v>6</v>
      </c>
      <c r="E153" s="9">
        <f>equipo6!D57</f>
        <v>5</v>
      </c>
      <c r="F153" s="9">
        <f>equipo6!E57</f>
        <v>2</v>
      </c>
      <c r="G153" s="9">
        <f>equipo6!F57</f>
        <v>0</v>
      </c>
      <c r="H153" s="9">
        <f>equipo6!G57</f>
        <v>1</v>
      </c>
      <c r="I153" s="9">
        <f>equipo6!H57</f>
        <v>0</v>
      </c>
      <c r="J153" s="9">
        <f>equipo6!I57</f>
        <v>3</v>
      </c>
      <c r="K153" s="9">
        <f>equipo6!J57</f>
        <v>4</v>
      </c>
      <c r="L153" s="9">
        <f>equipo6!K57</f>
        <v>2</v>
      </c>
      <c r="M153" s="9">
        <f>equipo6!L57</f>
        <v>1</v>
      </c>
      <c r="N153" s="9">
        <f>equipo6!M57</f>
        <v>2</v>
      </c>
      <c r="O153" s="9">
        <f>equipo6!N57</f>
        <v>2</v>
      </c>
      <c r="P153" s="9">
        <f>equipo6!O57</f>
        <v>1</v>
      </c>
      <c r="Q153" s="9">
        <f>equipo6!P57</f>
        <v>0</v>
      </c>
      <c r="R153" s="9">
        <f>equipo6!Q57</f>
        <v>4</v>
      </c>
      <c r="S153" s="9">
        <f>equipo6!R57</f>
        <v>13</v>
      </c>
      <c r="T153" s="9"/>
      <c r="U153" s="11">
        <f>equipo6!T57</f>
        <v>0.33333333333333331</v>
      </c>
      <c r="V153" s="11">
        <f>equipo6!U57</f>
        <v>0.66666666666666663</v>
      </c>
      <c r="X153" t="str">
        <f t="shared" si="40"/>
        <v>Rafael Gonzalez</v>
      </c>
      <c r="Y153">
        <f t="shared" si="41"/>
        <v>0.33333333333333331</v>
      </c>
      <c r="Z153">
        <f t="shared" si="42"/>
        <v>0.33333333333333331</v>
      </c>
      <c r="AA153">
        <f t="shared" si="43"/>
        <v>3180.333333333333</v>
      </c>
      <c r="AB153" t="str">
        <f t="shared" si="44"/>
        <v>Rafael Gonzalez</v>
      </c>
      <c r="AC153">
        <f t="shared" si="45"/>
        <v>0.66666666666666663</v>
      </c>
      <c r="AD153">
        <f t="shared" si="46"/>
        <v>0.66666666666666663</v>
      </c>
      <c r="AE153">
        <f t="shared" si="47"/>
        <v>6513.6666666666661</v>
      </c>
      <c r="AF153" t="str">
        <f t="shared" si="48"/>
        <v>Rafael Gonzalez</v>
      </c>
      <c r="AG153">
        <f t="shared" si="49"/>
        <v>0</v>
      </c>
      <c r="AH153">
        <f t="shared" si="50"/>
        <v>0</v>
      </c>
      <c r="AI153">
        <f t="shared" si="51"/>
        <v>-153</v>
      </c>
      <c r="AJ153" t="str">
        <f t="shared" si="52"/>
        <v>Rafael Gonzalez</v>
      </c>
      <c r="AK153">
        <f t="shared" si="53"/>
        <v>3</v>
      </c>
      <c r="AL153">
        <f t="shared" si="54"/>
        <v>3</v>
      </c>
      <c r="AM153">
        <f t="shared" si="55"/>
        <v>29847</v>
      </c>
      <c r="AN153" t="str">
        <f t="shared" si="56"/>
        <v>Rafael Gonzalez</v>
      </c>
      <c r="AO153">
        <f t="shared" si="57"/>
        <v>2</v>
      </c>
      <c r="AP153">
        <f t="shared" si="58"/>
        <v>2</v>
      </c>
      <c r="AQ153">
        <f t="shared" si="59"/>
        <v>19847</v>
      </c>
      <c r="AR153" t="str">
        <f>A153</f>
        <v>Rafael Gonzalez</v>
      </c>
      <c r="AS153">
        <f>M153</f>
        <v>1</v>
      </c>
      <c r="AT153">
        <f>AS153</f>
        <v>1</v>
      </c>
      <c r="AU153">
        <f>AT153*10000-ROW()</f>
        <v>9847</v>
      </c>
      <c r="AV153" t="str">
        <f>A153</f>
        <v>Rafael Gonzalez</v>
      </c>
      <c r="AW153">
        <f>E153</f>
        <v>5</v>
      </c>
      <c r="AX153">
        <f>AW153</f>
        <v>5</v>
      </c>
      <c r="AY153">
        <f>AX153*10000-ROW()</f>
        <v>49847</v>
      </c>
    </row>
    <row r="154" spans="1:51" x14ac:dyDescent="0.3">
      <c r="A154" s="9" t="str">
        <f>equipo6!A58</f>
        <v>Rafael Perez</v>
      </c>
      <c r="B154" s="9">
        <f>equipo6!B58</f>
        <v>22</v>
      </c>
      <c r="C154" s="9" t="str">
        <f>equipo6!$A$6</f>
        <v>Equipo 6</v>
      </c>
      <c r="D154" s="9">
        <f>equipo6!C58</f>
        <v>6</v>
      </c>
      <c r="E154" s="9">
        <f>equipo6!D58</f>
        <v>1</v>
      </c>
      <c r="F154" s="9">
        <f>equipo6!E58</f>
        <v>4</v>
      </c>
      <c r="G154" s="9">
        <f>equipo6!F58</f>
        <v>1</v>
      </c>
      <c r="H154" s="9">
        <f>equipo6!G58</f>
        <v>1</v>
      </c>
      <c r="I154" s="9">
        <f>equipo6!H58</f>
        <v>0</v>
      </c>
      <c r="J154" s="9">
        <f>equipo6!I58</f>
        <v>2</v>
      </c>
      <c r="K154" s="9">
        <f>equipo6!J58</f>
        <v>0</v>
      </c>
      <c r="L154" s="9">
        <f>equipo6!K58</f>
        <v>3</v>
      </c>
      <c r="M154" s="9">
        <f>equipo6!L58</f>
        <v>0</v>
      </c>
      <c r="N154" s="9">
        <f>equipo6!M58</f>
        <v>1</v>
      </c>
      <c r="O154" s="9">
        <f>equipo6!N58</f>
        <v>1</v>
      </c>
      <c r="P154" s="9">
        <f>equipo6!O58</f>
        <v>2</v>
      </c>
      <c r="Q154" s="9">
        <f>equipo6!P58</f>
        <v>0</v>
      </c>
      <c r="R154" s="9">
        <f>equipo6!Q58</f>
        <v>7</v>
      </c>
      <c r="S154" s="9">
        <f>equipo6!R58</f>
        <v>13</v>
      </c>
      <c r="T154" s="9"/>
      <c r="U154" s="11">
        <f>equipo6!T58</f>
        <v>0.66666666666666663</v>
      </c>
      <c r="V154" s="11">
        <f>equipo6!U58</f>
        <v>1.1666666666666667</v>
      </c>
      <c r="X154" t="str">
        <f t="shared" si="40"/>
        <v>Rafael Perez</v>
      </c>
      <c r="Y154">
        <f t="shared" si="41"/>
        <v>0.66666666666666663</v>
      </c>
      <c r="Z154">
        <f t="shared" si="42"/>
        <v>0.66666666666666663</v>
      </c>
      <c r="AA154">
        <f t="shared" si="43"/>
        <v>6512.6666666666661</v>
      </c>
      <c r="AB154" t="str">
        <f t="shared" si="44"/>
        <v>Rafael Perez</v>
      </c>
      <c r="AC154">
        <f t="shared" si="45"/>
        <v>1.1666666666666667</v>
      </c>
      <c r="AD154">
        <f t="shared" si="46"/>
        <v>1.1666666666666667</v>
      </c>
      <c r="AE154">
        <f t="shared" si="47"/>
        <v>11512.666666666668</v>
      </c>
      <c r="AF154" t="str">
        <f t="shared" si="48"/>
        <v>Rafael Perez</v>
      </c>
      <c r="AG154">
        <f t="shared" si="49"/>
        <v>0</v>
      </c>
      <c r="AH154">
        <f t="shared" si="50"/>
        <v>0</v>
      </c>
      <c r="AI154">
        <f t="shared" si="51"/>
        <v>-154</v>
      </c>
      <c r="AJ154" t="str">
        <f t="shared" si="52"/>
        <v>Rafael Perez</v>
      </c>
      <c r="AK154">
        <f t="shared" si="53"/>
        <v>2</v>
      </c>
      <c r="AL154">
        <f t="shared" si="54"/>
        <v>2</v>
      </c>
      <c r="AM154">
        <f t="shared" si="55"/>
        <v>19846</v>
      </c>
      <c r="AN154" t="str">
        <f t="shared" si="56"/>
        <v>Rafael Perez</v>
      </c>
      <c r="AO154">
        <f t="shared" si="57"/>
        <v>4</v>
      </c>
      <c r="AP154">
        <f t="shared" si="58"/>
        <v>4</v>
      </c>
      <c r="AQ154">
        <f t="shared" si="59"/>
        <v>39846</v>
      </c>
      <c r="AR154" t="str">
        <f>A154</f>
        <v>Rafael Perez</v>
      </c>
      <c r="AS154">
        <f>M154</f>
        <v>0</v>
      </c>
      <c r="AT154">
        <f>AS154</f>
        <v>0</v>
      </c>
      <c r="AU154">
        <f>AT154*10000-ROW()</f>
        <v>-154</v>
      </c>
      <c r="AV154" t="str">
        <f>A154</f>
        <v>Rafael Perez</v>
      </c>
      <c r="AW154">
        <f>E154</f>
        <v>1</v>
      </c>
      <c r="AX154">
        <f>AW154</f>
        <v>1</v>
      </c>
      <c r="AY154">
        <f>AX154*10000-ROW()</f>
        <v>9846</v>
      </c>
    </row>
    <row r="155" spans="1:51" x14ac:dyDescent="0.3">
      <c r="A155" s="9" t="str">
        <f>equipo6!A59</f>
        <v>Rafael Sanchez</v>
      </c>
      <c r="B155" s="9">
        <f>equipo6!B59</f>
        <v>23</v>
      </c>
      <c r="C155" s="9" t="str">
        <f>equipo6!$A$6</f>
        <v>Equipo 6</v>
      </c>
      <c r="D155" s="9">
        <f>equipo6!C59</f>
        <v>8</v>
      </c>
      <c r="E155" s="9">
        <f>equipo6!D59</f>
        <v>5</v>
      </c>
      <c r="F155" s="9">
        <f>equipo6!E59</f>
        <v>4</v>
      </c>
      <c r="G155" s="9">
        <f>equipo6!F59</f>
        <v>0</v>
      </c>
      <c r="H155" s="9">
        <f>equipo6!G59</f>
        <v>0</v>
      </c>
      <c r="I155" s="9">
        <f>equipo6!H59</f>
        <v>0</v>
      </c>
      <c r="J155" s="9">
        <f>equipo6!I59</f>
        <v>3</v>
      </c>
      <c r="K155" s="9">
        <f>equipo6!J59</f>
        <v>1</v>
      </c>
      <c r="L155" s="9">
        <f>equipo6!K59</f>
        <v>4</v>
      </c>
      <c r="M155" s="9">
        <f>equipo6!L59</f>
        <v>2</v>
      </c>
      <c r="N155" s="9">
        <f>equipo6!M59</f>
        <v>1</v>
      </c>
      <c r="O155" s="9">
        <f>equipo6!N59</f>
        <v>2</v>
      </c>
      <c r="P155" s="9">
        <f>equipo6!O59</f>
        <v>0</v>
      </c>
      <c r="Q155" s="9">
        <f>equipo6!P59</f>
        <v>0</v>
      </c>
      <c r="R155" s="9">
        <f>equipo6!Q59</f>
        <v>4</v>
      </c>
      <c r="S155" s="9">
        <f>equipo6!R59</f>
        <v>15</v>
      </c>
      <c r="T155" s="9"/>
      <c r="U155" s="11">
        <f>equipo6!T59</f>
        <v>0.5</v>
      </c>
      <c r="V155" s="11">
        <f>equipo6!U59</f>
        <v>0.5</v>
      </c>
      <c r="X155" t="str">
        <f t="shared" si="40"/>
        <v>Rafael Sanchez</v>
      </c>
      <c r="Y155">
        <f t="shared" si="41"/>
        <v>0.5</v>
      </c>
      <c r="Z155">
        <f t="shared" si="42"/>
        <v>0.5</v>
      </c>
      <c r="AA155">
        <f t="shared" si="43"/>
        <v>4845</v>
      </c>
      <c r="AB155" t="str">
        <f t="shared" si="44"/>
        <v>Rafael Sanchez</v>
      </c>
      <c r="AC155">
        <f t="shared" si="45"/>
        <v>0.5</v>
      </c>
      <c r="AD155">
        <f t="shared" si="46"/>
        <v>0.5</v>
      </c>
      <c r="AE155">
        <f t="shared" si="47"/>
        <v>4845</v>
      </c>
      <c r="AF155" t="str">
        <f t="shared" si="48"/>
        <v>Rafael Sanchez</v>
      </c>
      <c r="AG155">
        <f t="shared" si="49"/>
        <v>0</v>
      </c>
      <c r="AH155">
        <f t="shared" si="50"/>
        <v>0</v>
      </c>
      <c r="AI155">
        <f t="shared" si="51"/>
        <v>-155</v>
      </c>
      <c r="AJ155" t="str">
        <f t="shared" si="52"/>
        <v>Rafael Sanchez</v>
      </c>
      <c r="AK155">
        <f t="shared" si="53"/>
        <v>3</v>
      </c>
      <c r="AL155">
        <f t="shared" si="54"/>
        <v>3</v>
      </c>
      <c r="AM155">
        <f t="shared" si="55"/>
        <v>29845</v>
      </c>
      <c r="AN155" t="str">
        <f t="shared" si="56"/>
        <v>Rafael Sanchez</v>
      </c>
      <c r="AO155">
        <f t="shared" si="57"/>
        <v>4</v>
      </c>
      <c r="AP155">
        <f t="shared" si="58"/>
        <v>4</v>
      </c>
      <c r="AQ155">
        <f t="shared" si="59"/>
        <v>39845</v>
      </c>
      <c r="AR155" t="str">
        <f>A155</f>
        <v>Rafael Sanchez</v>
      </c>
      <c r="AS155">
        <f>M155</f>
        <v>2</v>
      </c>
      <c r="AT155">
        <f>AS155</f>
        <v>2</v>
      </c>
      <c r="AU155">
        <f>AT155*10000-ROW()</f>
        <v>19845</v>
      </c>
      <c r="AV155" t="str">
        <f>A155</f>
        <v>Rafael Sanchez</v>
      </c>
      <c r="AW155">
        <f>E155</f>
        <v>5</v>
      </c>
      <c r="AX155">
        <f>AW155</f>
        <v>5</v>
      </c>
      <c r="AY155">
        <f>AX155*10000-ROW()</f>
        <v>49845</v>
      </c>
    </row>
    <row r="156" spans="1:51" x14ac:dyDescent="0.3">
      <c r="A156" s="9" t="str">
        <f>equipo6!A60</f>
        <v>Rafael Ramirez</v>
      </c>
      <c r="B156" s="9">
        <f>equipo6!B60</f>
        <v>24</v>
      </c>
      <c r="C156" s="9" t="str">
        <f>equipo6!$A$6</f>
        <v>Equipo 6</v>
      </c>
      <c r="D156" s="9">
        <f>equipo6!C60</f>
        <v>5</v>
      </c>
      <c r="E156" s="9">
        <f>equipo6!D60</f>
        <v>3</v>
      </c>
      <c r="F156" s="9">
        <f>equipo6!E60</f>
        <v>2</v>
      </c>
      <c r="G156" s="9">
        <f>equipo6!F60</f>
        <v>0</v>
      </c>
      <c r="H156" s="9">
        <f>equipo6!G60</f>
        <v>0</v>
      </c>
      <c r="I156" s="9">
        <f>equipo6!H60</f>
        <v>0</v>
      </c>
      <c r="J156" s="9">
        <f>equipo6!I60</f>
        <v>3</v>
      </c>
      <c r="K156" s="9">
        <f>equipo6!J60</f>
        <v>1</v>
      </c>
      <c r="L156" s="9">
        <f>equipo6!K60</f>
        <v>2</v>
      </c>
      <c r="M156" s="9">
        <f>equipo6!L60</f>
        <v>1</v>
      </c>
      <c r="N156" s="9">
        <f>equipo6!M60</f>
        <v>1</v>
      </c>
      <c r="O156" s="9">
        <f>equipo6!N60</f>
        <v>1</v>
      </c>
      <c r="P156" s="9">
        <f>equipo6!O60</f>
        <v>1</v>
      </c>
      <c r="Q156" s="9">
        <f>equipo6!P60</f>
        <v>0</v>
      </c>
      <c r="R156" s="9">
        <f>equipo6!Q60</f>
        <v>2</v>
      </c>
      <c r="S156" s="9">
        <f>equipo6!R60</f>
        <v>10</v>
      </c>
      <c r="T156" s="9"/>
      <c r="U156" s="11">
        <f>equipo6!T60</f>
        <v>0.4</v>
      </c>
      <c r="V156" s="11">
        <f>equipo6!U60</f>
        <v>0.4</v>
      </c>
      <c r="X156" t="str">
        <f t="shared" si="40"/>
        <v>Rafael Ramirez</v>
      </c>
      <c r="Y156">
        <f t="shared" si="41"/>
        <v>0.4</v>
      </c>
      <c r="Z156">
        <f t="shared" si="42"/>
        <v>0.4</v>
      </c>
      <c r="AA156">
        <f t="shared" si="43"/>
        <v>3844</v>
      </c>
      <c r="AB156" t="str">
        <f t="shared" si="44"/>
        <v>Rafael Ramirez</v>
      </c>
      <c r="AC156">
        <f t="shared" si="45"/>
        <v>0.4</v>
      </c>
      <c r="AD156">
        <f t="shared" si="46"/>
        <v>0.4</v>
      </c>
      <c r="AE156">
        <f t="shared" si="47"/>
        <v>3844</v>
      </c>
      <c r="AF156" t="str">
        <f t="shared" si="48"/>
        <v>Rafael Ramirez</v>
      </c>
      <c r="AG156">
        <f t="shared" si="49"/>
        <v>0</v>
      </c>
      <c r="AH156">
        <f t="shared" si="50"/>
        <v>0</v>
      </c>
      <c r="AI156">
        <f t="shared" si="51"/>
        <v>-156</v>
      </c>
      <c r="AJ156" t="str">
        <f t="shared" si="52"/>
        <v>Rafael Ramirez</v>
      </c>
      <c r="AK156">
        <f t="shared" si="53"/>
        <v>3</v>
      </c>
      <c r="AL156">
        <f t="shared" si="54"/>
        <v>3</v>
      </c>
      <c r="AM156">
        <f t="shared" si="55"/>
        <v>29844</v>
      </c>
      <c r="AN156" t="str">
        <f t="shared" si="56"/>
        <v>Rafael Ramirez</v>
      </c>
      <c r="AO156">
        <f t="shared" si="57"/>
        <v>2</v>
      </c>
      <c r="AP156">
        <f t="shared" si="58"/>
        <v>2</v>
      </c>
      <c r="AQ156">
        <f t="shared" si="59"/>
        <v>19844</v>
      </c>
      <c r="AR156" t="str">
        <f>A156</f>
        <v>Rafael Ramirez</v>
      </c>
      <c r="AS156">
        <f>M156</f>
        <v>1</v>
      </c>
      <c r="AT156">
        <f>AS156</f>
        <v>1</v>
      </c>
      <c r="AU156">
        <f>AT156*10000-ROW()</f>
        <v>9844</v>
      </c>
      <c r="AV156" t="str">
        <f>A156</f>
        <v>Rafael Ramirez</v>
      </c>
      <c r="AW156">
        <f>E156</f>
        <v>3</v>
      </c>
      <c r="AX156">
        <f>AW156</f>
        <v>3</v>
      </c>
      <c r="AY156">
        <f>AX156*10000-ROW()</f>
        <v>29844</v>
      </c>
    </row>
    <row r="157" spans="1:51" x14ac:dyDescent="0.3">
      <c r="A157" s="9" t="str">
        <f>equipo6!A61</f>
        <v>Rafael Torres</v>
      </c>
      <c r="B157" s="9">
        <f>equipo6!B61</f>
        <v>25</v>
      </c>
      <c r="C157" s="9" t="str">
        <f>equipo6!$A$6</f>
        <v>Equipo 6</v>
      </c>
      <c r="D157" s="9">
        <f>equipo6!C61</f>
        <v>8</v>
      </c>
      <c r="E157" s="9">
        <f>equipo6!D61</f>
        <v>4</v>
      </c>
      <c r="F157" s="9">
        <f>equipo6!E61</f>
        <v>5</v>
      </c>
      <c r="G157" s="9">
        <f>equipo6!F61</f>
        <v>0</v>
      </c>
      <c r="H157" s="9">
        <f>equipo6!G61</f>
        <v>0</v>
      </c>
      <c r="I157" s="9">
        <f>equipo6!H61</f>
        <v>0</v>
      </c>
      <c r="J157" s="9">
        <f>equipo6!I61</f>
        <v>7</v>
      </c>
      <c r="K157" s="9">
        <f>equipo6!J61</f>
        <v>2</v>
      </c>
      <c r="L157" s="9">
        <f>equipo6!K61</f>
        <v>3</v>
      </c>
      <c r="M157" s="9">
        <f>equipo6!L61</f>
        <v>0</v>
      </c>
      <c r="N157" s="9">
        <f>equipo6!M61</f>
        <v>1</v>
      </c>
      <c r="O157" s="9">
        <f>equipo6!N61</f>
        <v>1</v>
      </c>
      <c r="P157" s="9">
        <f>equipo6!O61</f>
        <v>2</v>
      </c>
      <c r="Q157" s="9">
        <f>equipo6!P61</f>
        <v>0</v>
      </c>
      <c r="R157" s="9">
        <f>equipo6!Q61</f>
        <v>5</v>
      </c>
      <c r="S157" s="9">
        <f>equipo6!R61</f>
        <v>15</v>
      </c>
      <c r="T157" s="9"/>
      <c r="U157" s="11">
        <f>equipo6!T61</f>
        <v>0.625</v>
      </c>
      <c r="V157" s="11">
        <f>equipo6!U61</f>
        <v>0.625</v>
      </c>
      <c r="X157" t="str">
        <f t="shared" si="40"/>
        <v>Rafael Torres</v>
      </c>
      <c r="Y157">
        <f t="shared" si="41"/>
        <v>0.625</v>
      </c>
      <c r="Z157">
        <f t="shared" si="42"/>
        <v>0.625</v>
      </c>
      <c r="AA157">
        <f t="shared" si="43"/>
        <v>6093</v>
      </c>
      <c r="AB157" t="str">
        <f t="shared" si="44"/>
        <v>Rafael Torres</v>
      </c>
      <c r="AC157">
        <f t="shared" si="45"/>
        <v>0.625</v>
      </c>
      <c r="AD157">
        <f t="shared" si="46"/>
        <v>0.625</v>
      </c>
      <c r="AE157">
        <f t="shared" si="47"/>
        <v>6093</v>
      </c>
      <c r="AF157" t="str">
        <f t="shared" si="48"/>
        <v>Rafael Torres</v>
      </c>
      <c r="AG157">
        <f t="shared" si="49"/>
        <v>0</v>
      </c>
      <c r="AH157">
        <f t="shared" si="50"/>
        <v>0</v>
      </c>
      <c r="AI157">
        <f t="shared" si="51"/>
        <v>-157</v>
      </c>
      <c r="AJ157" t="str">
        <f t="shared" si="52"/>
        <v>Rafael Torres</v>
      </c>
      <c r="AK157">
        <f t="shared" si="53"/>
        <v>7</v>
      </c>
      <c r="AL157">
        <f t="shared" si="54"/>
        <v>7</v>
      </c>
      <c r="AM157">
        <f t="shared" si="55"/>
        <v>69843</v>
      </c>
      <c r="AN157" t="str">
        <f t="shared" si="56"/>
        <v>Rafael Torres</v>
      </c>
      <c r="AO157">
        <f t="shared" si="57"/>
        <v>5</v>
      </c>
      <c r="AP157">
        <f t="shared" si="58"/>
        <v>5</v>
      </c>
      <c r="AQ157">
        <f t="shared" si="59"/>
        <v>49843</v>
      </c>
      <c r="AR157" t="str">
        <f>A157</f>
        <v>Rafael Torres</v>
      </c>
      <c r="AS157">
        <f>M157</f>
        <v>0</v>
      </c>
      <c r="AT157">
        <f>AS157</f>
        <v>0</v>
      </c>
      <c r="AU157">
        <f>AT157*10000-ROW()</f>
        <v>-157</v>
      </c>
      <c r="AV157" t="str">
        <f>A157</f>
        <v>Rafael Torres</v>
      </c>
      <c r="AW157">
        <f>E157</f>
        <v>4</v>
      </c>
      <c r="AX157">
        <f>AW157</f>
        <v>4</v>
      </c>
      <c r="AY157">
        <f>AX157*10000-ROW()</f>
        <v>39843</v>
      </c>
    </row>
    <row r="158" spans="1:51" x14ac:dyDescent="0.3">
      <c r="A158" s="9" t="str">
        <f>equipo7!A37</f>
        <v>Rafael Flores</v>
      </c>
      <c r="B158" s="9">
        <f>equipo7!B37</f>
        <v>1</v>
      </c>
      <c r="C158" s="9" t="str">
        <f>equipo7!$A$6</f>
        <v>Equipo 7</v>
      </c>
      <c r="D158" s="9">
        <f>equipo7!C37</f>
        <v>5</v>
      </c>
      <c r="E158" s="9">
        <f>equipo7!D37</f>
        <v>3</v>
      </c>
      <c r="F158" s="9">
        <f>equipo7!E37</f>
        <v>2</v>
      </c>
      <c r="G158" s="9">
        <f>equipo7!F37</f>
        <v>0</v>
      </c>
      <c r="H158" s="9">
        <f>equipo7!G37</f>
        <v>1</v>
      </c>
      <c r="I158" s="9">
        <f>equipo7!H37</f>
        <v>1</v>
      </c>
      <c r="J158" s="9">
        <f>equipo7!I37</f>
        <v>3</v>
      </c>
      <c r="K158" s="9">
        <f>equipo7!J37</f>
        <v>2</v>
      </c>
      <c r="L158" s="9">
        <f>equipo7!K37</f>
        <v>1</v>
      </c>
      <c r="M158" s="9">
        <f>equipo7!L37</f>
        <v>2</v>
      </c>
      <c r="N158" s="9">
        <f>equipo7!M37</f>
        <v>0</v>
      </c>
      <c r="O158" s="9">
        <f>equipo7!N37</f>
        <v>1</v>
      </c>
      <c r="P158" s="9">
        <f>equipo7!O37</f>
        <v>1</v>
      </c>
      <c r="Q158" s="9">
        <f>equipo7!P37</f>
        <v>0</v>
      </c>
      <c r="R158" s="9">
        <f>equipo7!Q37</f>
        <v>7</v>
      </c>
      <c r="S158" s="9">
        <f>equipo7!R37</f>
        <v>8</v>
      </c>
      <c r="T158" s="9"/>
      <c r="U158" s="11">
        <f>equipo7!T37</f>
        <v>0.4</v>
      </c>
      <c r="V158" s="11">
        <f>equipo7!U37</f>
        <v>1.4</v>
      </c>
      <c r="X158" t="str">
        <f t="shared" si="40"/>
        <v>Rafael Flores</v>
      </c>
      <c r="Y158">
        <f t="shared" si="41"/>
        <v>0.4</v>
      </c>
      <c r="Z158">
        <f t="shared" si="42"/>
        <v>0.4</v>
      </c>
      <c r="AA158">
        <f t="shared" si="43"/>
        <v>3842</v>
      </c>
      <c r="AB158" t="str">
        <f t="shared" si="44"/>
        <v>Rafael Flores</v>
      </c>
      <c r="AC158">
        <f t="shared" si="45"/>
        <v>1.4</v>
      </c>
      <c r="AD158">
        <f t="shared" si="46"/>
        <v>1.4</v>
      </c>
      <c r="AE158">
        <f t="shared" si="47"/>
        <v>13842</v>
      </c>
      <c r="AF158" t="str">
        <f t="shared" si="48"/>
        <v>Rafael Flores</v>
      </c>
      <c r="AG158">
        <f t="shared" si="49"/>
        <v>1</v>
      </c>
      <c r="AH158">
        <f t="shared" si="50"/>
        <v>1</v>
      </c>
      <c r="AI158">
        <f t="shared" si="51"/>
        <v>9842</v>
      </c>
      <c r="AJ158" t="str">
        <f t="shared" si="52"/>
        <v>Rafael Flores</v>
      </c>
      <c r="AK158">
        <f t="shared" si="53"/>
        <v>3</v>
      </c>
      <c r="AL158">
        <f t="shared" si="54"/>
        <v>3</v>
      </c>
      <c r="AM158">
        <f t="shared" si="55"/>
        <v>29842</v>
      </c>
      <c r="AN158" t="str">
        <f t="shared" si="56"/>
        <v>Rafael Flores</v>
      </c>
      <c r="AO158">
        <f t="shared" si="57"/>
        <v>2</v>
      </c>
      <c r="AP158">
        <f t="shared" si="58"/>
        <v>2</v>
      </c>
      <c r="AQ158">
        <f t="shared" si="59"/>
        <v>19842</v>
      </c>
      <c r="AR158" t="str">
        <f>A158</f>
        <v>Rafael Flores</v>
      </c>
      <c r="AS158">
        <f>M158</f>
        <v>2</v>
      </c>
      <c r="AT158">
        <f>AS158</f>
        <v>2</v>
      </c>
      <c r="AU158">
        <f>AT158*10000-ROW()</f>
        <v>19842</v>
      </c>
      <c r="AV158" t="str">
        <f>A158</f>
        <v>Rafael Flores</v>
      </c>
      <c r="AW158">
        <f>E158</f>
        <v>3</v>
      </c>
      <c r="AX158">
        <f>AW158</f>
        <v>3</v>
      </c>
      <c r="AY158">
        <f>AX158*10000-ROW()</f>
        <v>29842</v>
      </c>
    </row>
    <row r="159" spans="1:51" x14ac:dyDescent="0.3">
      <c r="A159" s="9" t="str">
        <f>equipo7!A38</f>
        <v>Rafael Rivera</v>
      </c>
      <c r="B159" s="9">
        <f>equipo7!B38</f>
        <v>2</v>
      </c>
      <c r="C159" s="9" t="str">
        <f>equipo7!$A$6</f>
        <v>Equipo 7</v>
      </c>
      <c r="D159" s="9">
        <f>equipo7!C38</f>
        <v>7</v>
      </c>
      <c r="E159" s="9">
        <f>equipo7!D38</f>
        <v>2</v>
      </c>
      <c r="F159" s="9">
        <f>equipo7!E38</f>
        <v>5</v>
      </c>
      <c r="G159" s="9">
        <f>equipo7!F38</f>
        <v>0</v>
      </c>
      <c r="H159" s="9">
        <f>equipo7!G38</f>
        <v>0</v>
      </c>
      <c r="I159" s="9">
        <f>equipo7!H38</f>
        <v>0</v>
      </c>
      <c r="J159" s="9">
        <f>equipo7!I38</f>
        <v>3</v>
      </c>
      <c r="K159" s="9">
        <f>equipo7!J38</f>
        <v>1</v>
      </c>
      <c r="L159" s="9">
        <f>equipo7!K38</f>
        <v>4</v>
      </c>
      <c r="M159" s="9">
        <f>equipo7!L38</f>
        <v>1</v>
      </c>
      <c r="N159" s="9">
        <f>equipo7!M38</f>
        <v>1</v>
      </c>
      <c r="O159" s="9">
        <f>equipo7!N38</f>
        <v>2</v>
      </c>
      <c r="P159" s="9">
        <f>equipo7!O38</f>
        <v>2</v>
      </c>
      <c r="Q159" s="9">
        <f>equipo7!P38</f>
        <v>0</v>
      </c>
      <c r="R159" s="9">
        <f>equipo7!Q38</f>
        <v>5</v>
      </c>
      <c r="S159" s="9">
        <f>equipo7!R38</f>
        <v>16</v>
      </c>
      <c r="T159" s="9"/>
      <c r="U159" s="11">
        <f>equipo7!T38</f>
        <v>0.7142857142857143</v>
      </c>
      <c r="V159" s="11">
        <f>equipo7!U38</f>
        <v>0.7142857142857143</v>
      </c>
      <c r="X159" t="str">
        <f t="shared" si="40"/>
        <v>Rafael Rivera</v>
      </c>
      <c r="Y159">
        <f t="shared" si="41"/>
        <v>0.7142857142857143</v>
      </c>
      <c r="Z159">
        <f t="shared" si="42"/>
        <v>0.7142857142857143</v>
      </c>
      <c r="AA159">
        <f t="shared" si="43"/>
        <v>6983.8571428571431</v>
      </c>
      <c r="AB159" t="str">
        <f t="shared" si="44"/>
        <v>Rafael Rivera</v>
      </c>
      <c r="AC159">
        <f t="shared" si="45"/>
        <v>0.7142857142857143</v>
      </c>
      <c r="AD159">
        <f t="shared" si="46"/>
        <v>0.7142857142857143</v>
      </c>
      <c r="AE159">
        <f t="shared" si="47"/>
        <v>6983.8571428571431</v>
      </c>
      <c r="AF159" t="str">
        <f t="shared" si="48"/>
        <v>Rafael Rivera</v>
      </c>
      <c r="AG159">
        <f t="shared" si="49"/>
        <v>0</v>
      </c>
      <c r="AH159">
        <f t="shared" si="50"/>
        <v>0</v>
      </c>
      <c r="AI159">
        <f t="shared" si="51"/>
        <v>-159</v>
      </c>
      <c r="AJ159" t="str">
        <f t="shared" si="52"/>
        <v>Rafael Rivera</v>
      </c>
      <c r="AK159">
        <f t="shared" si="53"/>
        <v>3</v>
      </c>
      <c r="AL159">
        <f t="shared" si="54"/>
        <v>3</v>
      </c>
      <c r="AM159">
        <f t="shared" si="55"/>
        <v>29841</v>
      </c>
      <c r="AN159" t="str">
        <f t="shared" si="56"/>
        <v>Rafael Rivera</v>
      </c>
      <c r="AO159">
        <f t="shared" si="57"/>
        <v>5</v>
      </c>
      <c r="AP159">
        <f t="shared" si="58"/>
        <v>5</v>
      </c>
      <c r="AQ159">
        <f t="shared" si="59"/>
        <v>49841</v>
      </c>
      <c r="AR159" t="str">
        <f>A159</f>
        <v>Rafael Rivera</v>
      </c>
      <c r="AS159">
        <f>M159</f>
        <v>1</v>
      </c>
      <c r="AT159">
        <f>AS159</f>
        <v>1</v>
      </c>
      <c r="AU159">
        <f>AT159*10000-ROW()</f>
        <v>9841</v>
      </c>
      <c r="AV159" t="str">
        <f>A159</f>
        <v>Rafael Rivera</v>
      </c>
      <c r="AW159">
        <f>E159</f>
        <v>2</v>
      </c>
      <c r="AX159">
        <f>AW159</f>
        <v>2</v>
      </c>
      <c r="AY159">
        <f>AX159*10000-ROW()</f>
        <v>19841</v>
      </c>
    </row>
    <row r="160" spans="1:51" x14ac:dyDescent="0.3">
      <c r="A160" s="9" t="str">
        <f>equipo7!A39</f>
        <v>Rafael Gomez</v>
      </c>
      <c r="B160" s="9">
        <f>equipo7!B39</f>
        <v>3</v>
      </c>
      <c r="C160" s="9" t="str">
        <f>equipo7!$A$6</f>
        <v>Equipo 7</v>
      </c>
      <c r="D160" s="9">
        <f>equipo7!C39</f>
        <v>6</v>
      </c>
      <c r="E160" s="9">
        <f>equipo7!D39</f>
        <v>3</v>
      </c>
      <c r="F160" s="9">
        <f>equipo7!E39</f>
        <v>3</v>
      </c>
      <c r="G160" s="9">
        <f>equipo7!F39</f>
        <v>0</v>
      </c>
      <c r="H160" s="9">
        <f>equipo7!G39</f>
        <v>0</v>
      </c>
      <c r="I160" s="9">
        <f>equipo7!H39</f>
        <v>0</v>
      </c>
      <c r="J160" s="9">
        <f>equipo7!I39</f>
        <v>4</v>
      </c>
      <c r="K160" s="9">
        <f>equipo7!J39</f>
        <v>1</v>
      </c>
      <c r="L160" s="9">
        <f>equipo7!K39</f>
        <v>0</v>
      </c>
      <c r="M160" s="9">
        <f>equipo7!L39</f>
        <v>2</v>
      </c>
      <c r="N160" s="9">
        <f>equipo7!M39</f>
        <v>0</v>
      </c>
      <c r="O160" s="9">
        <f>equipo7!N39</f>
        <v>0</v>
      </c>
      <c r="P160" s="9">
        <f>equipo7!O39</f>
        <v>1</v>
      </c>
      <c r="Q160" s="9">
        <f>equipo7!P39</f>
        <v>0</v>
      </c>
      <c r="R160" s="9">
        <f>equipo7!Q39</f>
        <v>3</v>
      </c>
      <c r="S160" s="9">
        <f>equipo7!R39</f>
        <v>7</v>
      </c>
      <c r="T160" s="9"/>
      <c r="U160" s="11">
        <f>equipo7!T39</f>
        <v>0.5</v>
      </c>
      <c r="V160" s="11">
        <f>equipo7!U39</f>
        <v>0.5</v>
      </c>
      <c r="X160" t="str">
        <f t="shared" si="40"/>
        <v>Rafael Gomez</v>
      </c>
      <c r="Y160">
        <f t="shared" si="41"/>
        <v>0.5</v>
      </c>
      <c r="Z160">
        <f t="shared" si="42"/>
        <v>0.5</v>
      </c>
      <c r="AA160">
        <f t="shared" si="43"/>
        <v>4840</v>
      </c>
      <c r="AB160" t="str">
        <f t="shared" si="44"/>
        <v>Rafael Gomez</v>
      </c>
      <c r="AC160">
        <f t="shared" si="45"/>
        <v>0.5</v>
      </c>
      <c r="AD160">
        <f t="shared" si="46"/>
        <v>0.5</v>
      </c>
      <c r="AE160">
        <f t="shared" si="47"/>
        <v>4840</v>
      </c>
      <c r="AF160" t="str">
        <f t="shared" si="48"/>
        <v>Rafael Gomez</v>
      </c>
      <c r="AG160">
        <f t="shared" si="49"/>
        <v>0</v>
      </c>
      <c r="AH160">
        <f t="shared" si="50"/>
        <v>0</v>
      </c>
      <c r="AI160">
        <f t="shared" si="51"/>
        <v>-160</v>
      </c>
      <c r="AJ160" t="str">
        <f t="shared" si="52"/>
        <v>Rafael Gomez</v>
      </c>
      <c r="AK160">
        <f t="shared" si="53"/>
        <v>4</v>
      </c>
      <c r="AL160">
        <f t="shared" si="54"/>
        <v>4</v>
      </c>
      <c r="AM160">
        <f t="shared" si="55"/>
        <v>39840</v>
      </c>
      <c r="AN160" t="str">
        <f t="shared" si="56"/>
        <v>Rafael Gomez</v>
      </c>
      <c r="AO160">
        <f t="shared" si="57"/>
        <v>3</v>
      </c>
      <c r="AP160">
        <f t="shared" si="58"/>
        <v>3</v>
      </c>
      <c r="AQ160">
        <f t="shared" si="59"/>
        <v>29840</v>
      </c>
      <c r="AR160" t="str">
        <f>A160</f>
        <v>Rafael Gomez</v>
      </c>
      <c r="AS160">
        <f>M160</f>
        <v>2</v>
      </c>
      <c r="AT160">
        <f>AS160</f>
        <v>2</v>
      </c>
      <c r="AU160">
        <f>AT160*10000-ROW()</f>
        <v>19840</v>
      </c>
      <c r="AV160" t="str">
        <f>A160</f>
        <v>Rafael Gomez</v>
      </c>
      <c r="AW160">
        <f>E160</f>
        <v>3</v>
      </c>
      <c r="AX160">
        <f>AW160</f>
        <v>3</v>
      </c>
      <c r="AY160">
        <f>AX160*10000-ROW()</f>
        <v>29840</v>
      </c>
    </row>
    <row r="161" spans="1:51" x14ac:dyDescent="0.3">
      <c r="A161" s="9" t="str">
        <f>equipo7!A40</f>
        <v>Rafael Diaz</v>
      </c>
      <c r="B161" s="9">
        <f>equipo7!B40</f>
        <v>4</v>
      </c>
      <c r="C161" s="9" t="str">
        <f>equipo7!$A$6</f>
        <v>Equipo 7</v>
      </c>
      <c r="D161" s="9">
        <f>equipo7!C40</f>
        <v>6</v>
      </c>
      <c r="E161" s="9">
        <f>equipo7!D40</f>
        <v>1</v>
      </c>
      <c r="F161" s="9">
        <f>equipo7!E40</f>
        <v>3</v>
      </c>
      <c r="G161" s="9">
        <f>equipo7!F40</f>
        <v>0</v>
      </c>
      <c r="H161" s="9">
        <f>equipo7!G40</f>
        <v>0</v>
      </c>
      <c r="I161" s="9">
        <f>equipo7!H40</f>
        <v>0</v>
      </c>
      <c r="J161" s="9">
        <f>equipo7!I40</f>
        <v>0</v>
      </c>
      <c r="K161" s="9">
        <f>equipo7!J40</f>
        <v>1</v>
      </c>
      <c r="L161" s="9">
        <f>equipo7!K40</f>
        <v>2</v>
      </c>
      <c r="M161" s="9">
        <f>equipo7!L40</f>
        <v>2</v>
      </c>
      <c r="N161" s="9">
        <f>equipo7!M40</f>
        <v>1</v>
      </c>
      <c r="O161" s="9">
        <f>equipo7!N40</f>
        <v>1</v>
      </c>
      <c r="P161" s="9">
        <f>equipo7!O40</f>
        <v>2</v>
      </c>
      <c r="Q161" s="9">
        <f>equipo7!P40</f>
        <v>0</v>
      </c>
      <c r="R161" s="9">
        <f>equipo7!Q40</f>
        <v>3</v>
      </c>
      <c r="S161" s="9">
        <f>equipo7!R40</f>
        <v>12</v>
      </c>
      <c r="T161" s="9"/>
      <c r="U161" s="11">
        <f>equipo7!T40</f>
        <v>0.5</v>
      </c>
      <c r="V161" s="11">
        <f>equipo7!U40</f>
        <v>0.5</v>
      </c>
      <c r="X161" t="str">
        <f t="shared" si="40"/>
        <v>Rafael Diaz</v>
      </c>
      <c r="Y161">
        <f t="shared" si="41"/>
        <v>0.5</v>
      </c>
      <c r="Z161">
        <f t="shared" si="42"/>
        <v>0.5</v>
      </c>
      <c r="AA161">
        <f t="shared" si="43"/>
        <v>4839</v>
      </c>
      <c r="AB161" t="str">
        <f t="shared" si="44"/>
        <v>Rafael Diaz</v>
      </c>
      <c r="AC161">
        <f t="shared" si="45"/>
        <v>0.5</v>
      </c>
      <c r="AD161">
        <f t="shared" si="46"/>
        <v>0.5</v>
      </c>
      <c r="AE161">
        <f t="shared" si="47"/>
        <v>4839</v>
      </c>
      <c r="AF161" t="str">
        <f t="shared" si="48"/>
        <v>Rafael Diaz</v>
      </c>
      <c r="AG161">
        <f t="shared" si="49"/>
        <v>0</v>
      </c>
      <c r="AH161">
        <f t="shared" si="50"/>
        <v>0</v>
      </c>
      <c r="AI161">
        <f t="shared" si="51"/>
        <v>-161</v>
      </c>
      <c r="AJ161" t="str">
        <f t="shared" si="52"/>
        <v>Rafael Diaz</v>
      </c>
      <c r="AK161">
        <f t="shared" si="53"/>
        <v>0</v>
      </c>
      <c r="AL161">
        <f t="shared" si="54"/>
        <v>0</v>
      </c>
      <c r="AM161">
        <f t="shared" si="55"/>
        <v>-161</v>
      </c>
      <c r="AN161" t="str">
        <f t="shared" si="56"/>
        <v>Rafael Diaz</v>
      </c>
      <c r="AO161">
        <f t="shared" si="57"/>
        <v>3</v>
      </c>
      <c r="AP161">
        <f t="shared" si="58"/>
        <v>3</v>
      </c>
      <c r="AQ161">
        <f t="shared" si="59"/>
        <v>29839</v>
      </c>
      <c r="AR161" t="str">
        <f>A161</f>
        <v>Rafael Diaz</v>
      </c>
      <c r="AS161">
        <f>M161</f>
        <v>2</v>
      </c>
      <c r="AT161">
        <f>AS161</f>
        <v>2</v>
      </c>
      <c r="AU161">
        <f>AT161*10000-ROW()</f>
        <v>19839</v>
      </c>
      <c r="AV161" t="str">
        <f>A161</f>
        <v>Rafael Diaz</v>
      </c>
      <c r="AW161">
        <f>E161</f>
        <v>1</v>
      </c>
      <c r="AX161">
        <f>AW161</f>
        <v>1</v>
      </c>
      <c r="AY161">
        <f>AX161*10000-ROW()</f>
        <v>9839</v>
      </c>
    </row>
    <row r="162" spans="1:51" x14ac:dyDescent="0.3">
      <c r="A162" s="9" t="str">
        <f>equipo7!A41</f>
        <v>Rafael Reyes</v>
      </c>
      <c r="B162" s="9">
        <f>equipo7!B41</f>
        <v>5</v>
      </c>
      <c r="C162" s="9" t="str">
        <f>equipo7!$A$6</f>
        <v>Equipo 7</v>
      </c>
      <c r="D162" s="9">
        <f>equipo7!C41</f>
        <v>4</v>
      </c>
      <c r="E162" s="9">
        <f>equipo7!D41</f>
        <v>2</v>
      </c>
      <c r="F162" s="9">
        <f>equipo7!E41</f>
        <v>2</v>
      </c>
      <c r="G162" s="9">
        <f>equipo7!F41</f>
        <v>0</v>
      </c>
      <c r="H162" s="9">
        <f>equipo7!G41</f>
        <v>0</v>
      </c>
      <c r="I162" s="9">
        <f>equipo7!H41</f>
        <v>0</v>
      </c>
      <c r="J162" s="9">
        <f>equipo7!I41</f>
        <v>2</v>
      </c>
      <c r="K162" s="9">
        <f>equipo7!J41</f>
        <v>3</v>
      </c>
      <c r="L162" s="9">
        <f>equipo7!K41</f>
        <v>2</v>
      </c>
      <c r="M162" s="9">
        <f>equipo7!L41</f>
        <v>1</v>
      </c>
      <c r="N162" s="9">
        <f>equipo7!M41</f>
        <v>0</v>
      </c>
      <c r="O162" s="9">
        <f>equipo7!N41</f>
        <v>1</v>
      </c>
      <c r="P162" s="9">
        <f>equipo7!O41</f>
        <v>2</v>
      </c>
      <c r="Q162" s="9">
        <f>equipo7!P41</f>
        <v>0</v>
      </c>
      <c r="R162" s="9">
        <f>equipo7!Q41</f>
        <v>2</v>
      </c>
      <c r="S162" s="9">
        <f>equipo7!R41</f>
        <v>9</v>
      </c>
      <c r="T162" s="9"/>
      <c r="U162" s="11">
        <f>equipo7!T41</f>
        <v>0.5</v>
      </c>
      <c r="V162" s="11">
        <f>equipo7!U41</f>
        <v>0.5</v>
      </c>
      <c r="X162" t="str">
        <f t="shared" si="40"/>
        <v>Rafael Reyes</v>
      </c>
      <c r="Y162">
        <f t="shared" si="41"/>
        <v>0.5</v>
      </c>
      <c r="Z162">
        <f t="shared" si="42"/>
        <v>0.5</v>
      </c>
      <c r="AA162">
        <f t="shared" si="43"/>
        <v>4838</v>
      </c>
      <c r="AB162" t="str">
        <f t="shared" si="44"/>
        <v>Rafael Reyes</v>
      </c>
      <c r="AC162">
        <f t="shared" si="45"/>
        <v>0.5</v>
      </c>
      <c r="AD162">
        <f t="shared" si="46"/>
        <v>0.5</v>
      </c>
      <c r="AE162">
        <f t="shared" si="47"/>
        <v>4838</v>
      </c>
      <c r="AF162" t="str">
        <f t="shared" si="48"/>
        <v>Rafael Reyes</v>
      </c>
      <c r="AG162">
        <f t="shared" si="49"/>
        <v>0</v>
      </c>
      <c r="AH162">
        <f t="shared" si="50"/>
        <v>0</v>
      </c>
      <c r="AI162">
        <f t="shared" si="51"/>
        <v>-162</v>
      </c>
      <c r="AJ162" t="str">
        <f t="shared" si="52"/>
        <v>Rafael Reyes</v>
      </c>
      <c r="AK162">
        <f t="shared" si="53"/>
        <v>2</v>
      </c>
      <c r="AL162">
        <f t="shared" si="54"/>
        <v>2</v>
      </c>
      <c r="AM162">
        <f t="shared" si="55"/>
        <v>19838</v>
      </c>
      <c r="AN162" t="str">
        <f t="shared" si="56"/>
        <v>Rafael Reyes</v>
      </c>
      <c r="AO162">
        <f t="shared" si="57"/>
        <v>2</v>
      </c>
      <c r="AP162">
        <f t="shared" si="58"/>
        <v>2</v>
      </c>
      <c r="AQ162">
        <f t="shared" si="59"/>
        <v>19838</v>
      </c>
      <c r="AR162" t="str">
        <f>A162</f>
        <v>Rafael Reyes</v>
      </c>
      <c r="AS162">
        <f>M162</f>
        <v>1</v>
      </c>
      <c r="AT162">
        <f>AS162</f>
        <v>1</v>
      </c>
      <c r="AU162">
        <f>AT162*10000-ROW()</f>
        <v>9838</v>
      </c>
      <c r="AV162" t="str">
        <f>A162</f>
        <v>Rafael Reyes</v>
      </c>
      <c r="AW162">
        <f>E162</f>
        <v>2</v>
      </c>
      <c r="AX162">
        <f>AW162</f>
        <v>2</v>
      </c>
      <c r="AY162">
        <f>AX162*10000-ROW()</f>
        <v>19838</v>
      </c>
    </row>
    <row r="163" spans="1:51" x14ac:dyDescent="0.3">
      <c r="A163" s="9" t="str">
        <f>equipo7!A42</f>
        <v>Rafael Morales</v>
      </c>
      <c r="B163" s="9">
        <f>equipo7!B42</f>
        <v>6</v>
      </c>
      <c r="C163" s="9" t="str">
        <f>equipo7!$A$6</f>
        <v>Equipo 7</v>
      </c>
      <c r="D163" s="9">
        <f>equipo7!C42</f>
        <v>6</v>
      </c>
      <c r="E163" s="9">
        <f>equipo7!D42</f>
        <v>2</v>
      </c>
      <c r="F163" s="9">
        <f>equipo7!E42</f>
        <v>2</v>
      </c>
      <c r="G163" s="9">
        <f>equipo7!F42</f>
        <v>0</v>
      </c>
      <c r="H163" s="9">
        <f>equipo7!G42</f>
        <v>0</v>
      </c>
      <c r="I163" s="9">
        <f>equipo7!H42</f>
        <v>0</v>
      </c>
      <c r="J163" s="9">
        <f>equipo7!I42</f>
        <v>3</v>
      </c>
      <c r="K163" s="9">
        <f>equipo7!J42</f>
        <v>4</v>
      </c>
      <c r="L163" s="9">
        <f>equipo7!K42</f>
        <v>2</v>
      </c>
      <c r="M163" s="9">
        <f>equipo7!L42</f>
        <v>1</v>
      </c>
      <c r="N163" s="9">
        <f>equipo7!M42</f>
        <v>0</v>
      </c>
      <c r="O163" s="9">
        <f>equipo7!N42</f>
        <v>1</v>
      </c>
      <c r="P163" s="9">
        <f>equipo7!O42</f>
        <v>1</v>
      </c>
      <c r="Q163" s="9">
        <f>equipo7!P42</f>
        <v>0</v>
      </c>
      <c r="R163" s="9">
        <f>equipo7!Q42</f>
        <v>2</v>
      </c>
      <c r="S163" s="9">
        <f>equipo7!R42</f>
        <v>10</v>
      </c>
      <c r="T163" s="9"/>
      <c r="U163" s="11">
        <f>equipo7!T42</f>
        <v>0.33333333333333331</v>
      </c>
      <c r="V163" s="11">
        <f>equipo7!U42</f>
        <v>0.33333333333333331</v>
      </c>
      <c r="X163" t="str">
        <f t="shared" si="40"/>
        <v>Rafael Morales</v>
      </c>
      <c r="Y163">
        <f t="shared" si="41"/>
        <v>0.33333333333333331</v>
      </c>
      <c r="Z163">
        <f t="shared" si="42"/>
        <v>0.33333333333333331</v>
      </c>
      <c r="AA163">
        <f t="shared" si="43"/>
        <v>3170.333333333333</v>
      </c>
      <c r="AB163" t="str">
        <f t="shared" si="44"/>
        <v>Rafael Morales</v>
      </c>
      <c r="AC163">
        <f t="shared" si="45"/>
        <v>0.33333333333333331</v>
      </c>
      <c r="AD163">
        <f t="shared" si="46"/>
        <v>0.33333333333333331</v>
      </c>
      <c r="AE163">
        <f t="shared" si="47"/>
        <v>3170.333333333333</v>
      </c>
      <c r="AF163" t="str">
        <f t="shared" si="48"/>
        <v>Rafael Morales</v>
      </c>
      <c r="AG163">
        <f t="shared" si="49"/>
        <v>0</v>
      </c>
      <c r="AH163">
        <f t="shared" si="50"/>
        <v>0</v>
      </c>
      <c r="AI163">
        <f t="shared" si="51"/>
        <v>-163</v>
      </c>
      <c r="AJ163" t="str">
        <f t="shared" si="52"/>
        <v>Rafael Morales</v>
      </c>
      <c r="AK163">
        <f t="shared" si="53"/>
        <v>3</v>
      </c>
      <c r="AL163">
        <f t="shared" si="54"/>
        <v>3</v>
      </c>
      <c r="AM163">
        <f t="shared" si="55"/>
        <v>29837</v>
      </c>
      <c r="AN163" t="str">
        <f t="shared" si="56"/>
        <v>Rafael Morales</v>
      </c>
      <c r="AO163">
        <f t="shared" si="57"/>
        <v>2</v>
      </c>
      <c r="AP163">
        <f t="shared" si="58"/>
        <v>2</v>
      </c>
      <c r="AQ163">
        <f t="shared" si="59"/>
        <v>19837</v>
      </c>
      <c r="AR163" t="str">
        <f>A163</f>
        <v>Rafael Morales</v>
      </c>
      <c r="AS163">
        <f>M163</f>
        <v>1</v>
      </c>
      <c r="AT163">
        <f>AS163</f>
        <v>1</v>
      </c>
      <c r="AU163">
        <f>AT163*10000-ROW()</f>
        <v>9837</v>
      </c>
      <c r="AV163" t="str">
        <f>A163</f>
        <v>Rafael Morales</v>
      </c>
      <c r="AW163">
        <f>E163</f>
        <v>2</v>
      </c>
      <c r="AX163">
        <f>AW163</f>
        <v>2</v>
      </c>
      <c r="AY163">
        <f>AX163*10000-ROW()</f>
        <v>19837</v>
      </c>
    </row>
    <row r="164" spans="1:51" x14ac:dyDescent="0.3">
      <c r="A164" s="9" t="str">
        <f>equipo7!A43</f>
        <v>Rafael Cruz</v>
      </c>
      <c r="B164" s="9">
        <f>equipo7!B43</f>
        <v>7</v>
      </c>
      <c r="C164" s="9" t="str">
        <f>equipo7!$A$6</f>
        <v>Equipo 7</v>
      </c>
      <c r="D164" s="9">
        <f>equipo7!C43</f>
        <v>7</v>
      </c>
      <c r="E164" s="9">
        <f>equipo7!D43</f>
        <v>5</v>
      </c>
      <c r="F164" s="9">
        <f>equipo7!E43</f>
        <v>5</v>
      </c>
      <c r="G164" s="9">
        <f>equipo7!F43</f>
        <v>0</v>
      </c>
      <c r="H164" s="9">
        <f>equipo7!G43</f>
        <v>0</v>
      </c>
      <c r="I164" s="9">
        <f>equipo7!H43</f>
        <v>0</v>
      </c>
      <c r="J164" s="9">
        <f>equipo7!I43</f>
        <v>3</v>
      </c>
      <c r="K164" s="9">
        <f>equipo7!J43</f>
        <v>4</v>
      </c>
      <c r="L164" s="9">
        <f>equipo7!K43</f>
        <v>4</v>
      </c>
      <c r="M164" s="9">
        <f>equipo7!L43</f>
        <v>2</v>
      </c>
      <c r="N164" s="9">
        <f>equipo7!M43</f>
        <v>0</v>
      </c>
      <c r="O164" s="9">
        <f>equipo7!N43</f>
        <v>1</v>
      </c>
      <c r="P164" s="9">
        <f>equipo7!O43</f>
        <v>1</v>
      </c>
      <c r="Q164" s="9">
        <f>equipo7!P43</f>
        <v>0</v>
      </c>
      <c r="R164" s="9">
        <f>equipo7!Q43</f>
        <v>5</v>
      </c>
      <c r="S164" s="9">
        <f>equipo7!R43</f>
        <v>13</v>
      </c>
      <c r="T164" s="9"/>
      <c r="U164" s="11">
        <f>equipo7!T43</f>
        <v>0.7142857142857143</v>
      </c>
      <c r="V164" s="11">
        <f>equipo7!U43</f>
        <v>0.7142857142857143</v>
      </c>
      <c r="X164" t="str">
        <f t="shared" si="40"/>
        <v>Rafael Cruz</v>
      </c>
      <c r="Y164">
        <f t="shared" si="41"/>
        <v>0.7142857142857143</v>
      </c>
      <c r="Z164">
        <f t="shared" si="42"/>
        <v>0.7142857142857143</v>
      </c>
      <c r="AA164">
        <f t="shared" si="43"/>
        <v>6978.8571428571431</v>
      </c>
      <c r="AB164" t="str">
        <f t="shared" si="44"/>
        <v>Rafael Cruz</v>
      </c>
      <c r="AC164">
        <f t="shared" si="45"/>
        <v>0.7142857142857143</v>
      </c>
      <c r="AD164">
        <f t="shared" si="46"/>
        <v>0.7142857142857143</v>
      </c>
      <c r="AE164">
        <f t="shared" si="47"/>
        <v>6978.8571428571431</v>
      </c>
      <c r="AF164" t="str">
        <f t="shared" si="48"/>
        <v>Rafael Cruz</v>
      </c>
      <c r="AG164">
        <f t="shared" si="49"/>
        <v>0</v>
      </c>
      <c r="AH164">
        <f t="shared" si="50"/>
        <v>0</v>
      </c>
      <c r="AI164">
        <f t="shared" si="51"/>
        <v>-164</v>
      </c>
      <c r="AJ164" t="str">
        <f t="shared" si="52"/>
        <v>Rafael Cruz</v>
      </c>
      <c r="AK164">
        <f t="shared" si="53"/>
        <v>3</v>
      </c>
      <c r="AL164">
        <f t="shared" si="54"/>
        <v>3</v>
      </c>
      <c r="AM164">
        <f t="shared" si="55"/>
        <v>29836</v>
      </c>
      <c r="AN164" t="str">
        <f t="shared" si="56"/>
        <v>Rafael Cruz</v>
      </c>
      <c r="AO164">
        <f t="shared" si="57"/>
        <v>5</v>
      </c>
      <c r="AP164">
        <f t="shared" si="58"/>
        <v>5</v>
      </c>
      <c r="AQ164">
        <f t="shared" si="59"/>
        <v>49836</v>
      </c>
      <c r="AR164" t="str">
        <f>A164</f>
        <v>Rafael Cruz</v>
      </c>
      <c r="AS164">
        <f>M164</f>
        <v>2</v>
      </c>
      <c r="AT164">
        <f>AS164</f>
        <v>2</v>
      </c>
      <c r="AU164">
        <f>AT164*10000-ROW()</f>
        <v>19836</v>
      </c>
      <c r="AV164" t="str">
        <f>A164</f>
        <v>Rafael Cruz</v>
      </c>
      <c r="AW164">
        <f>E164</f>
        <v>5</v>
      </c>
      <c r="AX164">
        <f>AW164</f>
        <v>5</v>
      </c>
      <c r="AY164">
        <f>AX164*10000-ROW()</f>
        <v>49836</v>
      </c>
    </row>
    <row r="165" spans="1:51" x14ac:dyDescent="0.3">
      <c r="A165" s="9" t="str">
        <f>equipo7!A44</f>
        <v>Rafael Ortiz</v>
      </c>
      <c r="B165" s="9">
        <f>equipo7!B44</f>
        <v>8</v>
      </c>
      <c r="C165" s="9" t="str">
        <f>equipo7!$A$6</f>
        <v>Equipo 7</v>
      </c>
      <c r="D165" s="9">
        <f>equipo7!C44</f>
        <v>6</v>
      </c>
      <c r="E165" s="9">
        <f>equipo7!D44</f>
        <v>3</v>
      </c>
      <c r="F165" s="9">
        <f>equipo7!E44</f>
        <v>4</v>
      </c>
      <c r="G165" s="9">
        <f>equipo7!F44</f>
        <v>0</v>
      </c>
      <c r="H165" s="9">
        <f>equipo7!G44</f>
        <v>0</v>
      </c>
      <c r="I165" s="9">
        <f>equipo7!H44</f>
        <v>1</v>
      </c>
      <c r="J165" s="9">
        <f>equipo7!I44</f>
        <v>2</v>
      </c>
      <c r="K165" s="9">
        <f>equipo7!J44</f>
        <v>3</v>
      </c>
      <c r="L165" s="9">
        <f>equipo7!K44</f>
        <v>0</v>
      </c>
      <c r="M165" s="9">
        <f>equipo7!L44</f>
        <v>1</v>
      </c>
      <c r="N165" s="9">
        <f>equipo7!M44</f>
        <v>0</v>
      </c>
      <c r="O165" s="9">
        <f>equipo7!N44</f>
        <v>0</v>
      </c>
      <c r="P165" s="9">
        <f>equipo7!O44</f>
        <v>2</v>
      </c>
      <c r="Q165" s="9">
        <f>equipo7!P44</f>
        <v>0</v>
      </c>
      <c r="R165" s="9">
        <f>equipo7!Q44</f>
        <v>7</v>
      </c>
      <c r="S165" s="9">
        <f>equipo7!R44</f>
        <v>8</v>
      </c>
      <c r="T165" s="9"/>
      <c r="U165" s="11">
        <f>equipo7!T44</f>
        <v>0.66666666666666663</v>
      </c>
      <c r="V165" s="11">
        <f>equipo7!U44</f>
        <v>1.1666666666666667</v>
      </c>
      <c r="X165" t="str">
        <f t="shared" si="40"/>
        <v>Rafael Ortiz</v>
      </c>
      <c r="Y165">
        <f t="shared" si="41"/>
        <v>0.66666666666666663</v>
      </c>
      <c r="Z165">
        <f t="shared" si="42"/>
        <v>0.66666666666666663</v>
      </c>
      <c r="AA165">
        <f t="shared" si="43"/>
        <v>6501.6666666666661</v>
      </c>
      <c r="AB165" t="str">
        <f t="shared" si="44"/>
        <v>Rafael Ortiz</v>
      </c>
      <c r="AC165">
        <f t="shared" si="45"/>
        <v>1.1666666666666667</v>
      </c>
      <c r="AD165">
        <f t="shared" si="46"/>
        <v>1.1666666666666667</v>
      </c>
      <c r="AE165">
        <f t="shared" si="47"/>
        <v>11501.666666666668</v>
      </c>
      <c r="AF165" t="str">
        <f t="shared" si="48"/>
        <v>Rafael Ortiz</v>
      </c>
      <c r="AG165">
        <f t="shared" si="49"/>
        <v>1</v>
      </c>
      <c r="AH165">
        <f t="shared" si="50"/>
        <v>1</v>
      </c>
      <c r="AI165">
        <f t="shared" si="51"/>
        <v>9835</v>
      </c>
      <c r="AJ165" t="str">
        <f t="shared" si="52"/>
        <v>Rafael Ortiz</v>
      </c>
      <c r="AK165">
        <f t="shared" si="53"/>
        <v>2</v>
      </c>
      <c r="AL165">
        <f t="shared" si="54"/>
        <v>2</v>
      </c>
      <c r="AM165">
        <f t="shared" si="55"/>
        <v>19835</v>
      </c>
      <c r="AN165" t="str">
        <f t="shared" si="56"/>
        <v>Rafael Ortiz</v>
      </c>
      <c r="AO165">
        <f t="shared" si="57"/>
        <v>4</v>
      </c>
      <c r="AP165">
        <f t="shared" si="58"/>
        <v>4</v>
      </c>
      <c r="AQ165">
        <f t="shared" si="59"/>
        <v>39835</v>
      </c>
      <c r="AR165" t="str">
        <f>A165</f>
        <v>Rafael Ortiz</v>
      </c>
      <c r="AS165">
        <f>M165</f>
        <v>1</v>
      </c>
      <c r="AT165">
        <f>AS165</f>
        <v>1</v>
      </c>
      <c r="AU165">
        <f>AT165*10000-ROW()</f>
        <v>9835</v>
      </c>
      <c r="AV165" t="str">
        <f>A165</f>
        <v>Rafael Ortiz</v>
      </c>
      <c r="AW165">
        <f>E165</f>
        <v>3</v>
      </c>
      <c r="AX165">
        <f>AW165</f>
        <v>3</v>
      </c>
      <c r="AY165">
        <f>AX165*10000-ROW()</f>
        <v>29835</v>
      </c>
    </row>
    <row r="166" spans="1:51" x14ac:dyDescent="0.3">
      <c r="A166" s="9" t="str">
        <f>equipo7!A45</f>
        <v>Rafael Gutierrez</v>
      </c>
      <c r="B166" s="9">
        <f>equipo7!B45</f>
        <v>9</v>
      </c>
      <c r="C166" s="9" t="str">
        <f>equipo7!$A$6</f>
        <v>Equipo 7</v>
      </c>
      <c r="D166" s="9">
        <f>equipo7!C45</f>
        <v>7</v>
      </c>
      <c r="E166" s="9">
        <f>equipo7!D45</f>
        <v>3</v>
      </c>
      <c r="F166" s="9">
        <f>equipo7!E45</f>
        <v>5</v>
      </c>
      <c r="G166" s="9">
        <f>equipo7!F45</f>
        <v>2</v>
      </c>
      <c r="H166" s="9">
        <f>equipo7!G45</f>
        <v>0</v>
      </c>
      <c r="I166" s="9">
        <f>equipo7!H45</f>
        <v>0</v>
      </c>
      <c r="J166" s="9">
        <f>equipo7!I45</f>
        <v>4</v>
      </c>
      <c r="K166" s="9">
        <f>equipo7!J45</f>
        <v>3</v>
      </c>
      <c r="L166" s="9">
        <f>equipo7!K45</f>
        <v>1</v>
      </c>
      <c r="M166" s="9">
        <f>equipo7!L45</f>
        <v>1</v>
      </c>
      <c r="N166" s="9">
        <f>equipo7!M45</f>
        <v>0</v>
      </c>
      <c r="O166" s="9">
        <f>equipo7!N45</f>
        <v>2</v>
      </c>
      <c r="P166" s="9">
        <f>equipo7!O45</f>
        <v>1</v>
      </c>
      <c r="Q166" s="9">
        <f>equipo7!P45</f>
        <v>0</v>
      </c>
      <c r="R166" s="9">
        <f>equipo7!Q45</f>
        <v>7</v>
      </c>
      <c r="S166" s="9">
        <f>equipo7!R45</f>
        <v>11</v>
      </c>
      <c r="T166" s="9"/>
      <c r="U166" s="11">
        <f>equipo7!T45</f>
        <v>0.7142857142857143</v>
      </c>
      <c r="V166" s="11">
        <f>equipo7!U45</f>
        <v>1</v>
      </c>
      <c r="X166" t="str">
        <f t="shared" si="40"/>
        <v>Rafael Gutierrez</v>
      </c>
      <c r="Y166">
        <f t="shared" si="41"/>
        <v>0.7142857142857143</v>
      </c>
      <c r="Z166">
        <f t="shared" si="42"/>
        <v>0.7142857142857143</v>
      </c>
      <c r="AA166">
        <f t="shared" si="43"/>
        <v>6976.8571428571431</v>
      </c>
      <c r="AB166" t="str">
        <f t="shared" si="44"/>
        <v>Rafael Gutierrez</v>
      </c>
      <c r="AC166">
        <f t="shared" si="45"/>
        <v>1</v>
      </c>
      <c r="AD166">
        <f t="shared" si="46"/>
        <v>1</v>
      </c>
      <c r="AE166">
        <f t="shared" si="47"/>
        <v>9834</v>
      </c>
      <c r="AF166" t="str">
        <f t="shared" si="48"/>
        <v>Rafael Gutierrez</v>
      </c>
      <c r="AG166">
        <f t="shared" si="49"/>
        <v>0</v>
      </c>
      <c r="AH166">
        <f t="shared" si="50"/>
        <v>0</v>
      </c>
      <c r="AI166">
        <f t="shared" si="51"/>
        <v>-166</v>
      </c>
      <c r="AJ166" t="str">
        <f t="shared" si="52"/>
        <v>Rafael Gutierrez</v>
      </c>
      <c r="AK166">
        <f t="shared" si="53"/>
        <v>4</v>
      </c>
      <c r="AL166">
        <f t="shared" si="54"/>
        <v>4</v>
      </c>
      <c r="AM166">
        <f t="shared" si="55"/>
        <v>39834</v>
      </c>
      <c r="AN166" t="str">
        <f t="shared" si="56"/>
        <v>Rafael Gutierrez</v>
      </c>
      <c r="AO166">
        <f t="shared" si="57"/>
        <v>5</v>
      </c>
      <c r="AP166">
        <f t="shared" si="58"/>
        <v>5</v>
      </c>
      <c r="AQ166">
        <f t="shared" si="59"/>
        <v>49834</v>
      </c>
      <c r="AR166" t="str">
        <f>A166</f>
        <v>Rafael Gutierrez</v>
      </c>
      <c r="AS166">
        <f>M166</f>
        <v>1</v>
      </c>
      <c r="AT166">
        <f>AS166</f>
        <v>1</v>
      </c>
      <c r="AU166">
        <f>AT166*10000-ROW()</f>
        <v>9834</v>
      </c>
      <c r="AV166" t="str">
        <f>A166</f>
        <v>Rafael Gutierrez</v>
      </c>
      <c r="AW166">
        <f>E166</f>
        <v>3</v>
      </c>
      <c r="AX166">
        <f>AW166</f>
        <v>3</v>
      </c>
      <c r="AY166">
        <f>AX166*10000-ROW()</f>
        <v>29834</v>
      </c>
    </row>
    <row r="167" spans="1:51" x14ac:dyDescent="0.3">
      <c r="A167" s="9" t="str">
        <f>equipo7!A46</f>
        <v>Rafael Castillo</v>
      </c>
      <c r="B167" s="9">
        <f>equipo7!B46</f>
        <v>10</v>
      </c>
      <c r="C167" s="9" t="str">
        <f>equipo7!$A$6</f>
        <v>Equipo 7</v>
      </c>
      <c r="D167" s="9">
        <f>equipo7!C46</f>
        <v>7</v>
      </c>
      <c r="E167" s="9">
        <f>equipo7!D46</f>
        <v>4</v>
      </c>
      <c r="F167" s="9">
        <f>equipo7!E46</f>
        <v>5</v>
      </c>
      <c r="G167" s="9">
        <f>equipo7!F46</f>
        <v>0</v>
      </c>
      <c r="H167" s="9">
        <f>equipo7!G46</f>
        <v>0</v>
      </c>
      <c r="I167" s="9">
        <f>equipo7!H46</f>
        <v>1</v>
      </c>
      <c r="J167" s="9">
        <f>equipo7!I46</f>
        <v>2</v>
      </c>
      <c r="K167" s="9">
        <f>equipo7!J46</f>
        <v>1</v>
      </c>
      <c r="L167" s="9">
        <f>equipo7!K46</f>
        <v>4</v>
      </c>
      <c r="M167" s="9">
        <f>equipo7!L46</f>
        <v>2</v>
      </c>
      <c r="N167" s="9">
        <f>equipo7!M46</f>
        <v>1</v>
      </c>
      <c r="O167" s="9">
        <f>equipo7!N46</f>
        <v>0</v>
      </c>
      <c r="P167" s="9">
        <f>equipo7!O46</f>
        <v>1</v>
      </c>
      <c r="Q167" s="9">
        <f>equipo7!P46</f>
        <v>0</v>
      </c>
      <c r="R167" s="9">
        <f>equipo7!Q46</f>
        <v>8</v>
      </c>
      <c r="S167" s="9">
        <f>equipo7!R46</f>
        <v>13</v>
      </c>
      <c r="T167" s="9"/>
      <c r="U167" s="11">
        <f>equipo7!T46</f>
        <v>0.7142857142857143</v>
      </c>
      <c r="V167" s="11">
        <f>equipo7!U46</f>
        <v>1.1428571428571428</v>
      </c>
      <c r="X167" t="str">
        <f t="shared" si="40"/>
        <v>Rafael Castillo</v>
      </c>
      <c r="Y167">
        <f t="shared" si="41"/>
        <v>0.7142857142857143</v>
      </c>
      <c r="Z167">
        <f t="shared" si="42"/>
        <v>0.7142857142857143</v>
      </c>
      <c r="AA167">
        <f t="shared" si="43"/>
        <v>6975.8571428571431</v>
      </c>
      <c r="AB167" t="str">
        <f t="shared" si="44"/>
        <v>Rafael Castillo</v>
      </c>
      <c r="AC167">
        <f t="shared" si="45"/>
        <v>1.1428571428571428</v>
      </c>
      <c r="AD167">
        <f t="shared" si="46"/>
        <v>1.1428571428571428</v>
      </c>
      <c r="AE167">
        <f t="shared" si="47"/>
        <v>11261.571428571428</v>
      </c>
      <c r="AF167" t="str">
        <f t="shared" si="48"/>
        <v>Rafael Castillo</v>
      </c>
      <c r="AG167">
        <f t="shared" si="49"/>
        <v>1</v>
      </c>
      <c r="AH167">
        <f t="shared" si="50"/>
        <v>1</v>
      </c>
      <c r="AI167">
        <f t="shared" si="51"/>
        <v>9833</v>
      </c>
      <c r="AJ167" t="str">
        <f t="shared" si="52"/>
        <v>Rafael Castillo</v>
      </c>
      <c r="AK167">
        <f t="shared" si="53"/>
        <v>2</v>
      </c>
      <c r="AL167">
        <f t="shared" si="54"/>
        <v>2</v>
      </c>
      <c r="AM167">
        <f t="shared" si="55"/>
        <v>19833</v>
      </c>
      <c r="AN167" t="str">
        <f t="shared" si="56"/>
        <v>Rafael Castillo</v>
      </c>
      <c r="AO167">
        <f t="shared" si="57"/>
        <v>5</v>
      </c>
      <c r="AP167">
        <f t="shared" si="58"/>
        <v>5</v>
      </c>
      <c r="AQ167">
        <f t="shared" si="59"/>
        <v>49833</v>
      </c>
      <c r="AR167" t="str">
        <f>A167</f>
        <v>Rafael Castillo</v>
      </c>
      <c r="AS167">
        <f>M167</f>
        <v>2</v>
      </c>
      <c r="AT167">
        <f>AS167</f>
        <v>2</v>
      </c>
      <c r="AU167">
        <f>AT167*10000-ROW()</f>
        <v>19833</v>
      </c>
      <c r="AV167" t="str">
        <f>A167</f>
        <v>Rafael Castillo</v>
      </c>
      <c r="AW167">
        <f>E167</f>
        <v>4</v>
      </c>
      <c r="AX167">
        <f>AW167</f>
        <v>4</v>
      </c>
      <c r="AY167">
        <f>AX167*10000-ROW()</f>
        <v>39833</v>
      </c>
    </row>
    <row r="168" spans="1:51" x14ac:dyDescent="0.3">
      <c r="A168" s="9" t="str">
        <f>equipo7!A47</f>
        <v>Diego Garcia</v>
      </c>
      <c r="B168" s="9">
        <f>equipo7!B47</f>
        <v>11</v>
      </c>
      <c r="C168" s="9" t="str">
        <f>equipo7!$A$6</f>
        <v>Equipo 7</v>
      </c>
      <c r="D168" s="9">
        <f>equipo7!C47</f>
        <v>7</v>
      </c>
      <c r="E168" s="9">
        <f>equipo7!D47</f>
        <v>5</v>
      </c>
      <c r="F168" s="9">
        <f>equipo7!E47</f>
        <v>2</v>
      </c>
      <c r="G168" s="9">
        <f>equipo7!F47</f>
        <v>0</v>
      </c>
      <c r="H168" s="9">
        <f>equipo7!G47</f>
        <v>0</v>
      </c>
      <c r="I168" s="9">
        <f>equipo7!H47</f>
        <v>0</v>
      </c>
      <c r="J168" s="9">
        <f>equipo7!I47</f>
        <v>2</v>
      </c>
      <c r="K168" s="9">
        <f>equipo7!J47</f>
        <v>4</v>
      </c>
      <c r="L168" s="9">
        <f>equipo7!K47</f>
        <v>1</v>
      </c>
      <c r="M168" s="9">
        <f>equipo7!L47</f>
        <v>1</v>
      </c>
      <c r="N168" s="9">
        <f>equipo7!M47</f>
        <v>0</v>
      </c>
      <c r="O168" s="9">
        <f>equipo7!N47</f>
        <v>0</v>
      </c>
      <c r="P168" s="9">
        <f>equipo7!O47</f>
        <v>1</v>
      </c>
      <c r="Q168" s="9">
        <f>equipo7!P47</f>
        <v>0</v>
      </c>
      <c r="R168" s="9">
        <f>equipo7!Q47</f>
        <v>2</v>
      </c>
      <c r="S168" s="9">
        <f>equipo7!R47</f>
        <v>9</v>
      </c>
      <c r="T168" s="9"/>
      <c r="U168" s="11">
        <f>equipo7!T47</f>
        <v>0.2857142857142857</v>
      </c>
      <c r="V168" s="11">
        <f>equipo7!U47</f>
        <v>0.2857142857142857</v>
      </c>
      <c r="X168" t="str">
        <f t="shared" si="40"/>
        <v>Diego Garcia</v>
      </c>
      <c r="Y168">
        <f t="shared" si="41"/>
        <v>0.2857142857142857</v>
      </c>
      <c r="Z168">
        <f t="shared" si="42"/>
        <v>0.2857142857142857</v>
      </c>
      <c r="AA168">
        <f t="shared" si="43"/>
        <v>2689.1428571428569</v>
      </c>
      <c r="AB168" t="str">
        <f t="shared" si="44"/>
        <v>Diego Garcia</v>
      </c>
      <c r="AC168">
        <f t="shared" si="45"/>
        <v>0.2857142857142857</v>
      </c>
      <c r="AD168">
        <f t="shared" si="46"/>
        <v>0.2857142857142857</v>
      </c>
      <c r="AE168">
        <f t="shared" si="47"/>
        <v>2689.1428571428569</v>
      </c>
      <c r="AF168" t="str">
        <f t="shared" si="48"/>
        <v>Diego Garcia</v>
      </c>
      <c r="AG168">
        <f t="shared" si="49"/>
        <v>0</v>
      </c>
      <c r="AH168">
        <f t="shared" si="50"/>
        <v>0</v>
      </c>
      <c r="AI168">
        <f t="shared" si="51"/>
        <v>-168</v>
      </c>
      <c r="AJ168" t="str">
        <f t="shared" si="52"/>
        <v>Diego Garcia</v>
      </c>
      <c r="AK168">
        <f t="shared" si="53"/>
        <v>2</v>
      </c>
      <c r="AL168">
        <f t="shared" si="54"/>
        <v>2</v>
      </c>
      <c r="AM168">
        <f t="shared" si="55"/>
        <v>19832</v>
      </c>
      <c r="AN168" t="str">
        <f t="shared" si="56"/>
        <v>Diego Garcia</v>
      </c>
      <c r="AO168">
        <f t="shared" si="57"/>
        <v>2</v>
      </c>
      <c r="AP168">
        <f t="shared" si="58"/>
        <v>2</v>
      </c>
      <c r="AQ168">
        <f t="shared" si="59"/>
        <v>19832</v>
      </c>
      <c r="AR168" t="str">
        <f>A168</f>
        <v>Diego Garcia</v>
      </c>
      <c r="AS168">
        <f>M168</f>
        <v>1</v>
      </c>
      <c r="AT168">
        <f>AS168</f>
        <v>1</v>
      </c>
      <c r="AU168">
        <f>AT168*10000-ROW()</f>
        <v>9832</v>
      </c>
      <c r="AV168" t="str">
        <f>A168</f>
        <v>Diego Garcia</v>
      </c>
      <c r="AW168">
        <f>E168</f>
        <v>5</v>
      </c>
      <c r="AX168">
        <f>AW168</f>
        <v>5</v>
      </c>
      <c r="AY168">
        <f>AX168*10000-ROW()</f>
        <v>49832</v>
      </c>
    </row>
    <row r="169" spans="1:51" x14ac:dyDescent="0.3">
      <c r="A169" s="9" t="str">
        <f>equipo7!A48</f>
        <v>Diego Rodriguez</v>
      </c>
      <c r="B169" s="9">
        <f>equipo7!B48</f>
        <v>12</v>
      </c>
      <c r="C169" s="9" t="str">
        <f>equipo7!$A$6</f>
        <v>Equipo 7</v>
      </c>
      <c r="D169" s="9">
        <f>equipo7!C48</f>
        <v>9</v>
      </c>
      <c r="E169" s="9">
        <f>equipo7!D48</f>
        <v>4</v>
      </c>
      <c r="F169" s="9">
        <f>equipo7!E48</f>
        <v>7</v>
      </c>
      <c r="G169" s="9">
        <f>equipo7!F48</f>
        <v>1</v>
      </c>
      <c r="H169" s="9">
        <f>equipo7!G48</f>
        <v>0</v>
      </c>
      <c r="I169" s="9">
        <f>equipo7!H48</f>
        <v>0</v>
      </c>
      <c r="J169" s="9">
        <f>equipo7!I48</f>
        <v>6</v>
      </c>
      <c r="K169" s="9">
        <f>equipo7!J48</f>
        <v>1</v>
      </c>
      <c r="L169" s="9">
        <f>equipo7!K48</f>
        <v>3</v>
      </c>
      <c r="M169" s="9">
        <f>equipo7!L48</f>
        <v>1</v>
      </c>
      <c r="N169" s="9">
        <f>equipo7!M48</f>
        <v>1</v>
      </c>
      <c r="O169" s="9">
        <f>equipo7!N48</f>
        <v>2</v>
      </c>
      <c r="P169" s="9">
        <f>equipo7!O48</f>
        <v>2</v>
      </c>
      <c r="Q169" s="9">
        <f>equipo7!P48</f>
        <v>0</v>
      </c>
      <c r="R169" s="9">
        <f>equipo7!Q48</f>
        <v>8</v>
      </c>
      <c r="S169" s="9">
        <f>equipo7!R48</f>
        <v>17</v>
      </c>
      <c r="T169" s="9"/>
      <c r="U169" s="11">
        <f>equipo7!T48</f>
        <v>0.77777777777777779</v>
      </c>
      <c r="V169" s="11">
        <f>equipo7!U48</f>
        <v>0.88888888888888884</v>
      </c>
      <c r="X169" t="str">
        <f t="shared" si="40"/>
        <v>Diego Rodriguez</v>
      </c>
      <c r="Y169">
        <f t="shared" si="41"/>
        <v>0.77777777777777779</v>
      </c>
      <c r="Z169">
        <f t="shared" si="42"/>
        <v>0.77777777777777779</v>
      </c>
      <c r="AA169">
        <f t="shared" si="43"/>
        <v>7608.7777777777783</v>
      </c>
      <c r="AB169" t="str">
        <f t="shared" si="44"/>
        <v>Diego Rodriguez</v>
      </c>
      <c r="AC169">
        <f t="shared" si="45"/>
        <v>0.88888888888888884</v>
      </c>
      <c r="AD169">
        <f t="shared" si="46"/>
        <v>0.88888888888888884</v>
      </c>
      <c r="AE169">
        <f t="shared" si="47"/>
        <v>8719.8888888888887</v>
      </c>
      <c r="AF169" t="str">
        <f t="shared" si="48"/>
        <v>Diego Rodriguez</v>
      </c>
      <c r="AG169">
        <f t="shared" si="49"/>
        <v>0</v>
      </c>
      <c r="AH169">
        <f t="shared" si="50"/>
        <v>0</v>
      </c>
      <c r="AI169">
        <f t="shared" si="51"/>
        <v>-169</v>
      </c>
      <c r="AJ169" t="str">
        <f t="shared" si="52"/>
        <v>Diego Rodriguez</v>
      </c>
      <c r="AK169">
        <f t="shared" si="53"/>
        <v>6</v>
      </c>
      <c r="AL169">
        <f t="shared" si="54"/>
        <v>6</v>
      </c>
      <c r="AM169">
        <f t="shared" si="55"/>
        <v>59831</v>
      </c>
      <c r="AN169" t="str">
        <f t="shared" si="56"/>
        <v>Diego Rodriguez</v>
      </c>
      <c r="AO169">
        <f t="shared" si="57"/>
        <v>7</v>
      </c>
      <c r="AP169">
        <f t="shared" si="58"/>
        <v>7</v>
      </c>
      <c r="AQ169">
        <f t="shared" si="59"/>
        <v>69831</v>
      </c>
      <c r="AR169" t="str">
        <f>A169</f>
        <v>Diego Rodriguez</v>
      </c>
      <c r="AS169">
        <f>M169</f>
        <v>1</v>
      </c>
      <c r="AT169">
        <f>AS169</f>
        <v>1</v>
      </c>
      <c r="AU169">
        <f>AT169*10000-ROW()</f>
        <v>9831</v>
      </c>
      <c r="AV169" t="str">
        <f>A169</f>
        <v>Diego Rodriguez</v>
      </c>
      <c r="AW169">
        <f>E169</f>
        <v>4</v>
      </c>
      <c r="AX169">
        <f>AW169</f>
        <v>4</v>
      </c>
      <c r="AY169">
        <f>AX169*10000-ROW()</f>
        <v>39831</v>
      </c>
    </row>
    <row r="170" spans="1:51" x14ac:dyDescent="0.3">
      <c r="A170" s="9" t="str">
        <f>equipo7!A49</f>
        <v>Diego Martinez</v>
      </c>
      <c r="B170" s="9">
        <f>equipo7!B49</f>
        <v>13</v>
      </c>
      <c r="C170" s="9" t="str">
        <f>equipo7!$A$6</f>
        <v>Equipo 7</v>
      </c>
      <c r="D170" s="9">
        <f>equipo7!C49</f>
        <v>7</v>
      </c>
      <c r="E170" s="9">
        <f>equipo7!D49</f>
        <v>3</v>
      </c>
      <c r="F170" s="9">
        <f>equipo7!E49</f>
        <v>3</v>
      </c>
      <c r="G170" s="9">
        <f>equipo7!F49</f>
        <v>0</v>
      </c>
      <c r="H170" s="9">
        <f>equipo7!G49</f>
        <v>0</v>
      </c>
      <c r="I170" s="9">
        <f>equipo7!H49</f>
        <v>0</v>
      </c>
      <c r="J170" s="9">
        <f>equipo7!I49</f>
        <v>3</v>
      </c>
      <c r="K170" s="9">
        <f>equipo7!J49</f>
        <v>3</v>
      </c>
      <c r="L170" s="9">
        <f>equipo7!K49</f>
        <v>0</v>
      </c>
      <c r="M170" s="9">
        <f>equipo7!L49</f>
        <v>1</v>
      </c>
      <c r="N170" s="9">
        <f>equipo7!M49</f>
        <v>1</v>
      </c>
      <c r="O170" s="9">
        <f>equipo7!N49</f>
        <v>0</v>
      </c>
      <c r="P170" s="9">
        <f>equipo7!O49</f>
        <v>2</v>
      </c>
      <c r="Q170" s="9">
        <f>equipo7!P49</f>
        <v>0</v>
      </c>
      <c r="R170" s="9">
        <f>equipo7!Q49</f>
        <v>3</v>
      </c>
      <c r="S170" s="9">
        <f>equipo7!R49</f>
        <v>10</v>
      </c>
      <c r="T170" s="9"/>
      <c r="U170" s="11">
        <f>equipo7!T49</f>
        <v>0.42857142857142855</v>
      </c>
      <c r="V170" s="11">
        <f>equipo7!U49</f>
        <v>0.42857142857142855</v>
      </c>
      <c r="X170" t="str">
        <f t="shared" si="40"/>
        <v>Diego Martinez</v>
      </c>
      <c r="Y170">
        <f t="shared" si="41"/>
        <v>0.42857142857142855</v>
      </c>
      <c r="Z170">
        <f t="shared" si="42"/>
        <v>0.42857142857142855</v>
      </c>
      <c r="AA170">
        <f t="shared" si="43"/>
        <v>4115.7142857142853</v>
      </c>
      <c r="AB170" t="str">
        <f t="shared" si="44"/>
        <v>Diego Martinez</v>
      </c>
      <c r="AC170">
        <f t="shared" si="45"/>
        <v>0.42857142857142855</v>
      </c>
      <c r="AD170">
        <f t="shared" si="46"/>
        <v>0.42857142857142855</v>
      </c>
      <c r="AE170">
        <f t="shared" si="47"/>
        <v>4115.7142857142853</v>
      </c>
      <c r="AF170" t="str">
        <f t="shared" si="48"/>
        <v>Diego Martinez</v>
      </c>
      <c r="AG170">
        <f t="shared" si="49"/>
        <v>0</v>
      </c>
      <c r="AH170">
        <f t="shared" si="50"/>
        <v>0</v>
      </c>
      <c r="AI170">
        <f t="shared" si="51"/>
        <v>-170</v>
      </c>
      <c r="AJ170" t="str">
        <f t="shared" si="52"/>
        <v>Diego Martinez</v>
      </c>
      <c r="AK170">
        <f t="shared" si="53"/>
        <v>3</v>
      </c>
      <c r="AL170">
        <f t="shared" si="54"/>
        <v>3</v>
      </c>
      <c r="AM170">
        <f t="shared" si="55"/>
        <v>29830</v>
      </c>
      <c r="AN170" t="str">
        <f t="shared" si="56"/>
        <v>Diego Martinez</v>
      </c>
      <c r="AO170">
        <f t="shared" si="57"/>
        <v>3</v>
      </c>
      <c r="AP170">
        <f t="shared" si="58"/>
        <v>3</v>
      </c>
      <c r="AQ170">
        <f t="shared" si="59"/>
        <v>29830</v>
      </c>
      <c r="AR170" t="str">
        <f>A170</f>
        <v>Diego Martinez</v>
      </c>
      <c r="AS170">
        <f>M170</f>
        <v>1</v>
      </c>
      <c r="AT170">
        <f>AS170</f>
        <v>1</v>
      </c>
      <c r="AU170">
        <f>AT170*10000-ROW()</f>
        <v>9830</v>
      </c>
      <c r="AV170" t="str">
        <f>A170</f>
        <v>Diego Martinez</v>
      </c>
      <c r="AW170">
        <f>E170</f>
        <v>3</v>
      </c>
      <c r="AX170">
        <f>AW170</f>
        <v>3</v>
      </c>
      <c r="AY170">
        <f>AX170*10000-ROW()</f>
        <v>29830</v>
      </c>
    </row>
    <row r="171" spans="1:51" x14ac:dyDescent="0.3">
      <c r="A171" s="9" t="str">
        <f>equipo7!A50</f>
        <v>Diego Hernandez</v>
      </c>
      <c r="B171" s="9">
        <f>equipo7!B50</f>
        <v>14</v>
      </c>
      <c r="C171" s="9" t="str">
        <f>equipo7!$A$6</f>
        <v>Equipo 7</v>
      </c>
      <c r="D171" s="9">
        <f>equipo7!C50</f>
        <v>8</v>
      </c>
      <c r="E171" s="9">
        <f>equipo7!D50</f>
        <v>6</v>
      </c>
      <c r="F171" s="9">
        <f>equipo7!E50</f>
        <v>4</v>
      </c>
      <c r="G171" s="9">
        <f>equipo7!F50</f>
        <v>0</v>
      </c>
      <c r="H171" s="9">
        <f>equipo7!G50</f>
        <v>0</v>
      </c>
      <c r="I171" s="9">
        <f>equipo7!H50</f>
        <v>0</v>
      </c>
      <c r="J171" s="9">
        <f>equipo7!I50</f>
        <v>6</v>
      </c>
      <c r="K171" s="9">
        <f>equipo7!J50</f>
        <v>0</v>
      </c>
      <c r="L171" s="9">
        <f>equipo7!K50</f>
        <v>3</v>
      </c>
      <c r="M171" s="9">
        <f>equipo7!L50</f>
        <v>0</v>
      </c>
      <c r="N171" s="9">
        <f>equipo7!M50</f>
        <v>1</v>
      </c>
      <c r="O171" s="9">
        <f>equipo7!N50</f>
        <v>0</v>
      </c>
      <c r="P171" s="9">
        <f>equipo7!O50</f>
        <v>1</v>
      </c>
      <c r="Q171" s="9">
        <f>equipo7!P50</f>
        <v>0</v>
      </c>
      <c r="R171" s="9">
        <f>equipo7!Q50</f>
        <v>4</v>
      </c>
      <c r="S171" s="9">
        <f>equipo7!R50</f>
        <v>13</v>
      </c>
      <c r="T171" s="9"/>
      <c r="U171" s="11">
        <f>equipo7!T50</f>
        <v>0.5</v>
      </c>
      <c r="V171" s="11">
        <f>equipo7!U50</f>
        <v>0.5</v>
      </c>
      <c r="X171" t="str">
        <f t="shared" si="40"/>
        <v>Diego Hernandez</v>
      </c>
      <c r="Y171">
        <f t="shared" si="41"/>
        <v>0.5</v>
      </c>
      <c r="Z171">
        <f t="shared" si="42"/>
        <v>0.5</v>
      </c>
      <c r="AA171">
        <f t="shared" si="43"/>
        <v>4829</v>
      </c>
      <c r="AB171" t="str">
        <f t="shared" si="44"/>
        <v>Diego Hernandez</v>
      </c>
      <c r="AC171">
        <f t="shared" si="45"/>
        <v>0.5</v>
      </c>
      <c r="AD171">
        <f t="shared" si="46"/>
        <v>0.5</v>
      </c>
      <c r="AE171">
        <f t="shared" si="47"/>
        <v>4829</v>
      </c>
      <c r="AF171" t="str">
        <f t="shared" si="48"/>
        <v>Diego Hernandez</v>
      </c>
      <c r="AG171">
        <f t="shared" si="49"/>
        <v>0</v>
      </c>
      <c r="AH171">
        <f t="shared" si="50"/>
        <v>0</v>
      </c>
      <c r="AI171">
        <f t="shared" si="51"/>
        <v>-171</v>
      </c>
      <c r="AJ171" t="str">
        <f t="shared" si="52"/>
        <v>Diego Hernandez</v>
      </c>
      <c r="AK171">
        <f t="shared" si="53"/>
        <v>6</v>
      </c>
      <c r="AL171">
        <f t="shared" si="54"/>
        <v>6</v>
      </c>
      <c r="AM171">
        <f t="shared" si="55"/>
        <v>59829</v>
      </c>
      <c r="AN171" t="str">
        <f t="shared" si="56"/>
        <v>Diego Hernandez</v>
      </c>
      <c r="AO171">
        <f t="shared" si="57"/>
        <v>4</v>
      </c>
      <c r="AP171">
        <f t="shared" si="58"/>
        <v>4</v>
      </c>
      <c r="AQ171">
        <f t="shared" si="59"/>
        <v>39829</v>
      </c>
      <c r="AR171" t="str">
        <f>A171</f>
        <v>Diego Hernandez</v>
      </c>
      <c r="AS171">
        <f>M171</f>
        <v>0</v>
      </c>
      <c r="AT171">
        <f>AS171</f>
        <v>0</v>
      </c>
      <c r="AU171">
        <f>AT171*10000-ROW()</f>
        <v>-171</v>
      </c>
      <c r="AV171" t="str">
        <f>A171</f>
        <v>Diego Hernandez</v>
      </c>
      <c r="AW171">
        <f>E171</f>
        <v>6</v>
      </c>
      <c r="AX171">
        <f>AW171</f>
        <v>6</v>
      </c>
      <c r="AY171">
        <f>AX171*10000-ROW()</f>
        <v>59829</v>
      </c>
    </row>
    <row r="172" spans="1:51" x14ac:dyDescent="0.3">
      <c r="A172" s="9" t="str">
        <f>equipo7!A51</f>
        <v>Diego Lopez</v>
      </c>
      <c r="B172" s="9">
        <f>equipo7!B51</f>
        <v>15</v>
      </c>
      <c r="C172" s="9" t="str">
        <f>equipo7!$A$6</f>
        <v>Equipo 7</v>
      </c>
      <c r="D172" s="9">
        <f>equipo7!C51</f>
        <v>4</v>
      </c>
      <c r="E172" s="9">
        <f>equipo7!D51</f>
        <v>2</v>
      </c>
      <c r="F172" s="9">
        <f>equipo7!E51</f>
        <v>1</v>
      </c>
      <c r="G172" s="9">
        <f>equipo7!F51</f>
        <v>0</v>
      </c>
      <c r="H172" s="9">
        <f>equipo7!G51</f>
        <v>0</v>
      </c>
      <c r="I172" s="9">
        <f>equipo7!H51</f>
        <v>0</v>
      </c>
      <c r="J172" s="9">
        <f>equipo7!I51</f>
        <v>1</v>
      </c>
      <c r="K172" s="9">
        <f>equipo7!J51</f>
        <v>1</v>
      </c>
      <c r="L172" s="9">
        <f>equipo7!K51</f>
        <v>1</v>
      </c>
      <c r="M172" s="9">
        <f>equipo7!L51</f>
        <v>0</v>
      </c>
      <c r="N172" s="9">
        <f>equipo7!M51</f>
        <v>1</v>
      </c>
      <c r="O172" s="9">
        <f>equipo7!N51</f>
        <v>1</v>
      </c>
      <c r="P172" s="9">
        <f>equipo7!O51</f>
        <v>1</v>
      </c>
      <c r="Q172" s="9">
        <f>equipo7!P51</f>
        <v>0</v>
      </c>
      <c r="R172" s="9">
        <f>equipo7!Q51</f>
        <v>1</v>
      </c>
      <c r="S172" s="9">
        <f>equipo7!R51</f>
        <v>8</v>
      </c>
      <c r="T172" s="9"/>
      <c r="U172" s="11">
        <f>equipo7!T51</f>
        <v>0.25</v>
      </c>
      <c r="V172" s="11">
        <f>equipo7!U51</f>
        <v>0.25</v>
      </c>
      <c r="X172" t="str">
        <f t="shared" si="40"/>
        <v>Diego Lopez</v>
      </c>
      <c r="Y172">
        <f t="shared" si="41"/>
        <v>0.25</v>
      </c>
      <c r="Z172">
        <f t="shared" si="42"/>
        <v>0.25</v>
      </c>
      <c r="AA172">
        <f t="shared" si="43"/>
        <v>2328</v>
      </c>
      <c r="AB172" t="str">
        <f t="shared" si="44"/>
        <v>Diego Lopez</v>
      </c>
      <c r="AC172">
        <f t="shared" si="45"/>
        <v>0.25</v>
      </c>
      <c r="AD172">
        <f t="shared" si="46"/>
        <v>0.25</v>
      </c>
      <c r="AE172">
        <f t="shared" si="47"/>
        <v>2328</v>
      </c>
      <c r="AF172" t="str">
        <f t="shared" si="48"/>
        <v>Diego Lopez</v>
      </c>
      <c r="AG172">
        <f t="shared" si="49"/>
        <v>0</v>
      </c>
      <c r="AH172">
        <f t="shared" si="50"/>
        <v>0</v>
      </c>
      <c r="AI172">
        <f t="shared" si="51"/>
        <v>-172</v>
      </c>
      <c r="AJ172" t="str">
        <f t="shared" si="52"/>
        <v>Diego Lopez</v>
      </c>
      <c r="AK172">
        <f t="shared" si="53"/>
        <v>1</v>
      </c>
      <c r="AL172">
        <f t="shared" si="54"/>
        <v>1</v>
      </c>
      <c r="AM172">
        <f t="shared" si="55"/>
        <v>9828</v>
      </c>
      <c r="AN172" t="str">
        <f t="shared" si="56"/>
        <v>Diego Lopez</v>
      </c>
      <c r="AO172">
        <f t="shared" si="57"/>
        <v>1</v>
      </c>
      <c r="AP172">
        <f t="shared" si="58"/>
        <v>1</v>
      </c>
      <c r="AQ172">
        <f t="shared" si="59"/>
        <v>9828</v>
      </c>
      <c r="AR172" t="str">
        <f>A172</f>
        <v>Diego Lopez</v>
      </c>
      <c r="AS172">
        <f>M172</f>
        <v>0</v>
      </c>
      <c r="AT172">
        <f>AS172</f>
        <v>0</v>
      </c>
      <c r="AU172">
        <f>AT172*10000-ROW()</f>
        <v>-172</v>
      </c>
      <c r="AV172" t="str">
        <f>A172</f>
        <v>Diego Lopez</v>
      </c>
      <c r="AW172">
        <f>E172</f>
        <v>2</v>
      </c>
      <c r="AX172">
        <f>AW172</f>
        <v>2</v>
      </c>
      <c r="AY172">
        <f>AX172*10000-ROW()</f>
        <v>19828</v>
      </c>
    </row>
    <row r="173" spans="1:51" x14ac:dyDescent="0.3">
      <c r="A173" s="9" t="str">
        <f>equipo7!A52</f>
        <v>Diego Gonzalez</v>
      </c>
      <c r="B173" s="9">
        <f>equipo7!B52</f>
        <v>16</v>
      </c>
      <c r="C173" s="9" t="str">
        <f>equipo7!$A$6</f>
        <v>Equipo 7</v>
      </c>
      <c r="D173" s="9">
        <f>equipo7!C52</f>
        <v>6</v>
      </c>
      <c r="E173" s="9">
        <f>equipo7!D52</f>
        <v>3</v>
      </c>
      <c r="F173" s="9">
        <f>equipo7!E52</f>
        <v>3</v>
      </c>
      <c r="G173" s="9">
        <f>equipo7!F52</f>
        <v>0</v>
      </c>
      <c r="H173" s="9">
        <f>equipo7!G52</f>
        <v>0</v>
      </c>
      <c r="I173" s="9">
        <f>equipo7!H52</f>
        <v>0</v>
      </c>
      <c r="J173" s="9">
        <f>equipo7!I52</f>
        <v>4</v>
      </c>
      <c r="K173" s="9">
        <f>equipo7!J52</f>
        <v>1</v>
      </c>
      <c r="L173" s="9">
        <f>equipo7!K52</f>
        <v>3</v>
      </c>
      <c r="M173" s="9">
        <f>equipo7!L52</f>
        <v>1</v>
      </c>
      <c r="N173" s="9">
        <f>equipo7!M52</f>
        <v>2</v>
      </c>
      <c r="O173" s="9">
        <f>equipo7!N52</f>
        <v>2</v>
      </c>
      <c r="P173" s="9">
        <f>equipo7!O52</f>
        <v>0</v>
      </c>
      <c r="Q173" s="9">
        <f>equipo7!P52</f>
        <v>0</v>
      </c>
      <c r="R173" s="9">
        <f>equipo7!Q52</f>
        <v>3</v>
      </c>
      <c r="S173" s="9">
        <f>equipo7!R52</f>
        <v>13</v>
      </c>
      <c r="T173" s="9"/>
      <c r="U173" s="11">
        <f>equipo7!T52</f>
        <v>0.5</v>
      </c>
      <c r="V173" s="11">
        <f>equipo7!U52</f>
        <v>0.5</v>
      </c>
      <c r="X173" t="str">
        <f t="shared" si="40"/>
        <v>Diego Gonzalez</v>
      </c>
      <c r="Y173">
        <f t="shared" si="41"/>
        <v>0.5</v>
      </c>
      <c r="Z173">
        <f t="shared" si="42"/>
        <v>0.5</v>
      </c>
      <c r="AA173">
        <f t="shared" si="43"/>
        <v>4827</v>
      </c>
      <c r="AB173" t="str">
        <f t="shared" si="44"/>
        <v>Diego Gonzalez</v>
      </c>
      <c r="AC173">
        <f t="shared" si="45"/>
        <v>0.5</v>
      </c>
      <c r="AD173">
        <f t="shared" si="46"/>
        <v>0.5</v>
      </c>
      <c r="AE173">
        <f t="shared" si="47"/>
        <v>4827</v>
      </c>
      <c r="AF173" t="str">
        <f t="shared" si="48"/>
        <v>Diego Gonzalez</v>
      </c>
      <c r="AG173">
        <f t="shared" si="49"/>
        <v>0</v>
      </c>
      <c r="AH173">
        <f t="shared" si="50"/>
        <v>0</v>
      </c>
      <c r="AI173">
        <f t="shared" si="51"/>
        <v>-173</v>
      </c>
      <c r="AJ173" t="str">
        <f t="shared" si="52"/>
        <v>Diego Gonzalez</v>
      </c>
      <c r="AK173">
        <f t="shared" si="53"/>
        <v>4</v>
      </c>
      <c r="AL173">
        <f t="shared" si="54"/>
        <v>4</v>
      </c>
      <c r="AM173">
        <f t="shared" si="55"/>
        <v>39827</v>
      </c>
      <c r="AN173" t="str">
        <f t="shared" si="56"/>
        <v>Diego Gonzalez</v>
      </c>
      <c r="AO173">
        <f t="shared" si="57"/>
        <v>3</v>
      </c>
      <c r="AP173">
        <f t="shared" si="58"/>
        <v>3</v>
      </c>
      <c r="AQ173">
        <f t="shared" si="59"/>
        <v>29827</v>
      </c>
      <c r="AR173" t="str">
        <f>A173</f>
        <v>Diego Gonzalez</v>
      </c>
      <c r="AS173">
        <f>M173</f>
        <v>1</v>
      </c>
      <c r="AT173">
        <f>AS173</f>
        <v>1</v>
      </c>
      <c r="AU173">
        <f>AT173*10000-ROW()</f>
        <v>9827</v>
      </c>
      <c r="AV173" t="str">
        <f>A173</f>
        <v>Diego Gonzalez</v>
      </c>
      <c r="AW173">
        <f>E173</f>
        <v>3</v>
      </c>
      <c r="AX173">
        <f>AW173</f>
        <v>3</v>
      </c>
      <c r="AY173">
        <f>AX173*10000-ROW()</f>
        <v>29827</v>
      </c>
    </row>
    <row r="174" spans="1:51" x14ac:dyDescent="0.3">
      <c r="A174" s="9" t="str">
        <f>equipo7!A53</f>
        <v>Diego Perez</v>
      </c>
      <c r="B174" s="9">
        <f>equipo7!B53</f>
        <v>17</v>
      </c>
      <c r="C174" s="9" t="str">
        <f>equipo7!$A$6</f>
        <v>Equipo 7</v>
      </c>
      <c r="D174" s="9">
        <f>equipo7!C53</f>
        <v>9</v>
      </c>
      <c r="E174" s="9">
        <f>equipo7!D53</f>
        <v>3</v>
      </c>
      <c r="F174" s="9">
        <f>equipo7!E53</f>
        <v>6</v>
      </c>
      <c r="G174" s="9">
        <f>equipo7!F53</f>
        <v>0</v>
      </c>
      <c r="H174" s="9">
        <f>equipo7!G53</f>
        <v>0</v>
      </c>
      <c r="I174" s="9">
        <f>equipo7!H53</f>
        <v>0</v>
      </c>
      <c r="J174" s="9">
        <f>equipo7!I53</f>
        <v>5</v>
      </c>
      <c r="K174" s="9">
        <f>equipo7!J53</f>
        <v>1</v>
      </c>
      <c r="L174" s="9">
        <f>equipo7!K53</f>
        <v>0</v>
      </c>
      <c r="M174" s="9">
        <f>equipo7!L53</f>
        <v>2</v>
      </c>
      <c r="N174" s="9">
        <f>equipo7!M53</f>
        <v>2</v>
      </c>
      <c r="O174" s="9">
        <f>equipo7!N53</f>
        <v>1</v>
      </c>
      <c r="P174" s="9">
        <f>equipo7!O53</f>
        <v>1</v>
      </c>
      <c r="Q174" s="9">
        <f>equipo7!P53</f>
        <v>0</v>
      </c>
      <c r="R174" s="9">
        <f>equipo7!Q53</f>
        <v>6</v>
      </c>
      <c r="S174" s="9">
        <f>equipo7!R53</f>
        <v>13</v>
      </c>
      <c r="T174" s="9"/>
      <c r="U174" s="11">
        <f>equipo7!T53</f>
        <v>0.66666666666666663</v>
      </c>
      <c r="V174" s="11">
        <f>equipo7!U53</f>
        <v>0.66666666666666663</v>
      </c>
      <c r="X174" t="str">
        <f t="shared" si="40"/>
        <v>Diego Perez</v>
      </c>
      <c r="Y174">
        <f t="shared" si="41"/>
        <v>0.66666666666666663</v>
      </c>
      <c r="Z174">
        <f t="shared" si="42"/>
        <v>0.66666666666666663</v>
      </c>
      <c r="AA174">
        <f t="shared" si="43"/>
        <v>6492.6666666666661</v>
      </c>
      <c r="AB174" t="str">
        <f t="shared" si="44"/>
        <v>Diego Perez</v>
      </c>
      <c r="AC174">
        <f t="shared" si="45"/>
        <v>0.66666666666666663</v>
      </c>
      <c r="AD174">
        <f t="shared" si="46"/>
        <v>0.66666666666666663</v>
      </c>
      <c r="AE174">
        <f t="shared" si="47"/>
        <v>6492.6666666666661</v>
      </c>
      <c r="AF174" t="str">
        <f t="shared" si="48"/>
        <v>Diego Perez</v>
      </c>
      <c r="AG174">
        <f t="shared" si="49"/>
        <v>0</v>
      </c>
      <c r="AH174">
        <f t="shared" si="50"/>
        <v>0</v>
      </c>
      <c r="AI174">
        <f t="shared" si="51"/>
        <v>-174</v>
      </c>
      <c r="AJ174" t="str">
        <f t="shared" si="52"/>
        <v>Diego Perez</v>
      </c>
      <c r="AK174">
        <f t="shared" si="53"/>
        <v>5</v>
      </c>
      <c r="AL174">
        <f t="shared" si="54"/>
        <v>5</v>
      </c>
      <c r="AM174">
        <f t="shared" si="55"/>
        <v>49826</v>
      </c>
      <c r="AN174" t="str">
        <f t="shared" si="56"/>
        <v>Diego Perez</v>
      </c>
      <c r="AO174">
        <f t="shared" si="57"/>
        <v>6</v>
      </c>
      <c r="AP174">
        <f t="shared" si="58"/>
        <v>6</v>
      </c>
      <c r="AQ174">
        <f t="shared" si="59"/>
        <v>59826</v>
      </c>
      <c r="AR174" t="str">
        <f>A174</f>
        <v>Diego Perez</v>
      </c>
      <c r="AS174">
        <f>M174</f>
        <v>2</v>
      </c>
      <c r="AT174">
        <f>AS174</f>
        <v>2</v>
      </c>
      <c r="AU174">
        <f>AT174*10000-ROW()</f>
        <v>19826</v>
      </c>
      <c r="AV174" t="str">
        <f>A174</f>
        <v>Diego Perez</v>
      </c>
      <c r="AW174">
        <f>E174</f>
        <v>3</v>
      </c>
      <c r="AX174">
        <f>AW174</f>
        <v>3</v>
      </c>
      <c r="AY174">
        <f>AX174*10000-ROW()</f>
        <v>29826</v>
      </c>
    </row>
    <row r="175" spans="1:51" x14ac:dyDescent="0.3">
      <c r="A175" s="9" t="str">
        <f>equipo7!A54</f>
        <v>Diego Sanchez</v>
      </c>
      <c r="B175" s="9">
        <f>equipo7!B54</f>
        <v>18</v>
      </c>
      <c r="C175" s="9" t="str">
        <f>equipo7!$A$6</f>
        <v>Equipo 7</v>
      </c>
      <c r="D175" s="9">
        <f>equipo7!C54</f>
        <v>8</v>
      </c>
      <c r="E175" s="9">
        <f>equipo7!D54</f>
        <v>0</v>
      </c>
      <c r="F175" s="9">
        <f>equipo7!E54</f>
        <v>6</v>
      </c>
      <c r="G175" s="9">
        <f>equipo7!F54</f>
        <v>0</v>
      </c>
      <c r="H175" s="9">
        <f>equipo7!G54</f>
        <v>0</v>
      </c>
      <c r="I175" s="9">
        <f>equipo7!H54</f>
        <v>0</v>
      </c>
      <c r="J175" s="9">
        <f>equipo7!I54</f>
        <v>2</v>
      </c>
      <c r="K175" s="9">
        <f>equipo7!J54</f>
        <v>3</v>
      </c>
      <c r="L175" s="9">
        <f>equipo7!K54</f>
        <v>3</v>
      </c>
      <c r="M175" s="9">
        <f>equipo7!L54</f>
        <v>0</v>
      </c>
      <c r="N175" s="9">
        <f>equipo7!M54</f>
        <v>2</v>
      </c>
      <c r="O175" s="9">
        <f>equipo7!N54</f>
        <v>2</v>
      </c>
      <c r="P175" s="9">
        <f>equipo7!O54</f>
        <v>1</v>
      </c>
      <c r="Q175" s="9">
        <f>equipo7!P54</f>
        <v>0</v>
      </c>
      <c r="R175" s="9">
        <f>equipo7!Q54</f>
        <v>6</v>
      </c>
      <c r="S175" s="9">
        <f>equipo7!R54</f>
        <v>16</v>
      </c>
      <c r="T175" s="9"/>
      <c r="U175" s="11">
        <f>equipo7!T54</f>
        <v>0.75</v>
      </c>
      <c r="V175" s="11">
        <f>equipo7!U54</f>
        <v>0.75</v>
      </c>
      <c r="X175" t="str">
        <f t="shared" si="40"/>
        <v>Diego Sanchez</v>
      </c>
      <c r="Y175">
        <f t="shared" si="41"/>
        <v>0.75</v>
      </c>
      <c r="Z175">
        <f t="shared" si="42"/>
        <v>0.75</v>
      </c>
      <c r="AA175">
        <f t="shared" si="43"/>
        <v>7325</v>
      </c>
      <c r="AB175" t="str">
        <f t="shared" si="44"/>
        <v>Diego Sanchez</v>
      </c>
      <c r="AC175">
        <f t="shared" si="45"/>
        <v>0.75</v>
      </c>
      <c r="AD175">
        <f t="shared" si="46"/>
        <v>0.75</v>
      </c>
      <c r="AE175">
        <f t="shared" si="47"/>
        <v>7325</v>
      </c>
      <c r="AF175" t="str">
        <f t="shared" si="48"/>
        <v>Diego Sanchez</v>
      </c>
      <c r="AG175">
        <f t="shared" si="49"/>
        <v>0</v>
      </c>
      <c r="AH175">
        <f t="shared" si="50"/>
        <v>0</v>
      </c>
      <c r="AI175">
        <f t="shared" si="51"/>
        <v>-175</v>
      </c>
      <c r="AJ175" t="str">
        <f t="shared" si="52"/>
        <v>Diego Sanchez</v>
      </c>
      <c r="AK175">
        <f t="shared" si="53"/>
        <v>2</v>
      </c>
      <c r="AL175">
        <f t="shared" si="54"/>
        <v>2</v>
      </c>
      <c r="AM175">
        <f t="shared" si="55"/>
        <v>19825</v>
      </c>
      <c r="AN175" t="str">
        <f t="shared" si="56"/>
        <v>Diego Sanchez</v>
      </c>
      <c r="AO175">
        <f t="shared" si="57"/>
        <v>6</v>
      </c>
      <c r="AP175">
        <f t="shared" si="58"/>
        <v>6</v>
      </c>
      <c r="AQ175">
        <f t="shared" si="59"/>
        <v>59825</v>
      </c>
      <c r="AR175" t="str">
        <f>A175</f>
        <v>Diego Sanchez</v>
      </c>
      <c r="AS175">
        <f>M175</f>
        <v>0</v>
      </c>
      <c r="AT175">
        <f>AS175</f>
        <v>0</v>
      </c>
      <c r="AU175">
        <f>AT175*10000-ROW()</f>
        <v>-175</v>
      </c>
      <c r="AV175" t="str">
        <f>A175</f>
        <v>Diego Sanchez</v>
      </c>
      <c r="AW175">
        <f>E175</f>
        <v>0</v>
      </c>
      <c r="AX175">
        <f>AW175</f>
        <v>0</v>
      </c>
      <c r="AY175">
        <f>AX175*10000-ROW()</f>
        <v>-175</v>
      </c>
    </row>
    <row r="176" spans="1:51" x14ac:dyDescent="0.3">
      <c r="A176" s="9" t="str">
        <f>equipo7!A55</f>
        <v>Diego Ramirez</v>
      </c>
      <c r="B176" s="9">
        <f>equipo7!B55</f>
        <v>19</v>
      </c>
      <c r="C176" s="9" t="str">
        <f>equipo7!$A$6</f>
        <v>Equipo 7</v>
      </c>
      <c r="D176" s="9">
        <f>equipo7!C55</f>
        <v>5</v>
      </c>
      <c r="E176" s="9">
        <f>equipo7!D55</f>
        <v>3</v>
      </c>
      <c r="F176" s="9">
        <f>equipo7!E55</f>
        <v>4</v>
      </c>
      <c r="G176" s="9">
        <f>equipo7!F55</f>
        <v>0</v>
      </c>
      <c r="H176" s="9">
        <f>equipo7!G55</f>
        <v>0</v>
      </c>
      <c r="I176" s="9">
        <f>equipo7!H55</f>
        <v>0</v>
      </c>
      <c r="J176" s="9">
        <f>equipo7!I55</f>
        <v>4</v>
      </c>
      <c r="K176" s="9">
        <f>equipo7!J55</f>
        <v>2</v>
      </c>
      <c r="L176" s="9">
        <f>equipo7!K55</f>
        <v>1</v>
      </c>
      <c r="M176" s="9">
        <f>equipo7!L55</f>
        <v>2</v>
      </c>
      <c r="N176" s="9">
        <f>equipo7!M55</f>
        <v>2</v>
      </c>
      <c r="O176" s="9">
        <f>equipo7!N55</f>
        <v>1</v>
      </c>
      <c r="P176" s="9">
        <f>equipo7!O55</f>
        <v>1</v>
      </c>
      <c r="Q176" s="9">
        <f>equipo7!P55</f>
        <v>0</v>
      </c>
      <c r="R176" s="9">
        <f>equipo7!Q55</f>
        <v>4</v>
      </c>
      <c r="S176" s="9">
        <f>equipo7!R55</f>
        <v>10</v>
      </c>
      <c r="T176" s="9"/>
      <c r="U176" s="11">
        <f>equipo7!T55</f>
        <v>0.8</v>
      </c>
      <c r="V176" s="11">
        <f>equipo7!U55</f>
        <v>0.8</v>
      </c>
      <c r="X176" t="str">
        <f t="shared" si="40"/>
        <v>Diego Ramirez</v>
      </c>
      <c r="Y176">
        <f t="shared" si="41"/>
        <v>0.8</v>
      </c>
      <c r="Z176">
        <f t="shared" si="42"/>
        <v>0.8</v>
      </c>
      <c r="AA176">
        <f t="shared" si="43"/>
        <v>7824</v>
      </c>
      <c r="AB176" t="str">
        <f t="shared" si="44"/>
        <v>Diego Ramirez</v>
      </c>
      <c r="AC176">
        <f t="shared" si="45"/>
        <v>0.8</v>
      </c>
      <c r="AD176">
        <f t="shared" si="46"/>
        <v>0.8</v>
      </c>
      <c r="AE176">
        <f t="shared" si="47"/>
        <v>7824</v>
      </c>
      <c r="AF176" t="str">
        <f t="shared" si="48"/>
        <v>Diego Ramirez</v>
      </c>
      <c r="AG176">
        <f t="shared" si="49"/>
        <v>0</v>
      </c>
      <c r="AH176">
        <f t="shared" si="50"/>
        <v>0</v>
      </c>
      <c r="AI176">
        <f t="shared" si="51"/>
        <v>-176</v>
      </c>
      <c r="AJ176" t="str">
        <f t="shared" si="52"/>
        <v>Diego Ramirez</v>
      </c>
      <c r="AK176">
        <f t="shared" si="53"/>
        <v>4</v>
      </c>
      <c r="AL176">
        <f t="shared" si="54"/>
        <v>4</v>
      </c>
      <c r="AM176">
        <f t="shared" si="55"/>
        <v>39824</v>
      </c>
      <c r="AN176" t="str">
        <f t="shared" si="56"/>
        <v>Diego Ramirez</v>
      </c>
      <c r="AO176">
        <f t="shared" si="57"/>
        <v>4</v>
      </c>
      <c r="AP176">
        <f t="shared" si="58"/>
        <v>4</v>
      </c>
      <c r="AQ176">
        <f t="shared" si="59"/>
        <v>39824</v>
      </c>
      <c r="AR176" t="str">
        <f>A176</f>
        <v>Diego Ramirez</v>
      </c>
      <c r="AS176">
        <f>M176</f>
        <v>2</v>
      </c>
      <c r="AT176">
        <f>AS176</f>
        <v>2</v>
      </c>
      <c r="AU176">
        <f>AT176*10000-ROW()</f>
        <v>19824</v>
      </c>
      <c r="AV176" t="str">
        <f>A176</f>
        <v>Diego Ramirez</v>
      </c>
      <c r="AW176">
        <f>E176</f>
        <v>3</v>
      </c>
      <c r="AX176">
        <f>AW176</f>
        <v>3</v>
      </c>
      <c r="AY176">
        <f>AX176*10000-ROW()</f>
        <v>29824</v>
      </c>
    </row>
    <row r="177" spans="1:51" x14ac:dyDescent="0.3">
      <c r="A177" s="9" t="str">
        <f>equipo7!A56</f>
        <v>Diego Torres</v>
      </c>
      <c r="B177" s="9">
        <f>equipo7!B56</f>
        <v>20</v>
      </c>
      <c r="C177" s="9" t="str">
        <f>equipo7!$A$6</f>
        <v>Equipo 7</v>
      </c>
      <c r="D177" s="9">
        <f>equipo7!C56</f>
        <v>10</v>
      </c>
      <c r="E177" s="9">
        <f>equipo7!D56</f>
        <v>8</v>
      </c>
      <c r="F177" s="9">
        <f>equipo7!E56</f>
        <v>4</v>
      </c>
      <c r="G177" s="9">
        <f>equipo7!F56</f>
        <v>0</v>
      </c>
      <c r="H177" s="9">
        <f>equipo7!G56</f>
        <v>0</v>
      </c>
      <c r="I177" s="9">
        <f>equipo7!H56</f>
        <v>1</v>
      </c>
      <c r="J177" s="9">
        <f>equipo7!I56</f>
        <v>4</v>
      </c>
      <c r="K177" s="9">
        <f>equipo7!J56</f>
        <v>3</v>
      </c>
      <c r="L177" s="9">
        <f>equipo7!K56</f>
        <v>1</v>
      </c>
      <c r="M177" s="9">
        <f>equipo7!L56</f>
        <v>0</v>
      </c>
      <c r="N177" s="9">
        <f>equipo7!M56</f>
        <v>1</v>
      </c>
      <c r="O177" s="9">
        <f>equipo7!N56</f>
        <v>1</v>
      </c>
      <c r="P177" s="9">
        <f>equipo7!O56</f>
        <v>1</v>
      </c>
      <c r="Q177" s="9">
        <f>equipo7!P56</f>
        <v>0</v>
      </c>
      <c r="R177" s="9">
        <f>equipo7!Q56</f>
        <v>7</v>
      </c>
      <c r="S177" s="9">
        <f>equipo7!R56</f>
        <v>14</v>
      </c>
      <c r="T177" s="9"/>
      <c r="U177" s="11">
        <f>equipo7!T56</f>
        <v>0.4</v>
      </c>
      <c r="V177" s="11">
        <f>equipo7!U56</f>
        <v>0.7</v>
      </c>
      <c r="X177" t="str">
        <f t="shared" si="40"/>
        <v>Diego Torres</v>
      </c>
      <c r="Y177">
        <f t="shared" si="41"/>
        <v>0.4</v>
      </c>
      <c r="Z177">
        <f t="shared" si="42"/>
        <v>0.4</v>
      </c>
      <c r="AA177">
        <f t="shared" si="43"/>
        <v>3823</v>
      </c>
      <c r="AB177" t="str">
        <f t="shared" si="44"/>
        <v>Diego Torres</v>
      </c>
      <c r="AC177">
        <f t="shared" si="45"/>
        <v>0.7</v>
      </c>
      <c r="AD177">
        <f t="shared" si="46"/>
        <v>0.7</v>
      </c>
      <c r="AE177">
        <f t="shared" si="47"/>
        <v>6823</v>
      </c>
      <c r="AF177" t="str">
        <f t="shared" si="48"/>
        <v>Diego Torres</v>
      </c>
      <c r="AG177">
        <f t="shared" si="49"/>
        <v>1</v>
      </c>
      <c r="AH177">
        <f t="shared" si="50"/>
        <v>1</v>
      </c>
      <c r="AI177">
        <f t="shared" si="51"/>
        <v>9823</v>
      </c>
      <c r="AJ177" t="str">
        <f t="shared" si="52"/>
        <v>Diego Torres</v>
      </c>
      <c r="AK177">
        <f t="shared" si="53"/>
        <v>4</v>
      </c>
      <c r="AL177">
        <f t="shared" si="54"/>
        <v>4</v>
      </c>
      <c r="AM177">
        <f t="shared" si="55"/>
        <v>39823</v>
      </c>
      <c r="AN177" t="str">
        <f t="shared" si="56"/>
        <v>Diego Torres</v>
      </c>
      <c r="AO177">
        <f t="shared" si="57"/>
        <v>4</v>
      </c>
      <c r="AP177">
        <f t="shared" si="58"/>
        <v>4</v>
      </c>
      <c r="AQ177">
        <f t="shared" si="59"/>
        <v>39823</v>
      </c>
      <c r="AR177" t="str">
        <f>A177</f>
        <v>Diego Torres</v>
      </c>
      <c r="AS177">
        <f>M177</f>
        <v>0</v>
      </c>
      <c r="AT177">
        <f>AS177</f>
        <v>0</v>
      </c>
      <c r="AU177">
        <f>AT177*10000-ROW()</f>
        <v>-177</v>
      </c>
      <c r="AV177" t="str">
        <f>A177</f>
        <v>Diego Torres</v>
      </c>
      <c r="AW177">
        <f>E177</f>
        <v>8</v>
      </c>
      <c r="AX177">
        <f>AW177</f>
        <v>8</v>
      </c>
      <c r="AY177">
        <f>AX177*10000-ROW()</f>
        <v>79823</v>
      </c>
    </row>
    <row r="178" spans="1:51" x14ac:dyDescent="0.3">
      <c r="A178" s="9" t="str">
        <f>equipo7!A57</f>
        <v>Diego Flores</v>
      </c>
      <c r="B178" s="9">
        <f>equipo7!B57</f>
        <v>21</v>
      </c>
      <c r="C178" s="9" t="str">
        <f>equipo7!$A$6</f>
        <v>Equipo 7</v>
      </c>
      <c r="D178" s="9">
        <f>equipo7!C57</f>
        <v>6</v>
      </c>
      <c r="E178" s="9">
        <f>equipo7!D57</f>
        <v>4</v>
      </c>
      <c r="F178" s="9">
        <f>equipo7!E57</f>
        <v>4</v>
      </c>
      <c r="G178" s="9">
        <f>equipo7!F57</f>
        <v>0</v>
      </c>
      <c r="H178" s="9">
        <f>equipo7!G57</f>
        <v>0</v>
      </c>
      <c r="I178" s="9">
        <f>equipo7!H57</f>
        <v>0</v>
      </c>
      <c r="J178" s="9">
        <f>equipo7!I57</f>
        <v>4</v>
      </c>
      <c r="K178" s="9">
        <f>equipo7!J57</f>
        <v>1</v>
      </c>
      <c r="L178" s="9">
        <f>equipo7!K57</f>
        <v>0</v>
      </c>
      <c r="M178" s="9">
        <f>equipo7!L57</f>
        <v>0</v>
      </c>
      <c r="N178" s="9">
        <f>equipo7!M57</f>
        <v>0</v>
      </c>
      <c r="O178" s="9">
        <f>equipo7!N57</f>
        <v>1</v>
      </c>
      <c r="P178" s="9">
        <f>equipo7!O57</f>
        <v>0</v>
      </c>
      <c r="Q178" s="9">
        <f>equipo7!P57</f>
        <v>0</v>
      </c>
      <c r="R178" s="9">
        <f>equipo7!Q57</f>
        <v>4</v>
      </c>
      <c r="S178" s="9">
        <f>equipo7!R57</f>
        <v>7</v>
      </c>
      <c r="T178" s="9"/>
      <c r="U178" s="11">
        <f>equipo7!T57</f>
        <v>0.66666666666666663</v>
      </c>
      <c r="V178" s="11">
        <f>equipo7!U57</f>
        <v>0.66666666666666663</v>
      </c>
      <c r="X178" t="str">
        <f t="shared" si="40"/>
        <v>Diego Flores</v>
      </c>
      <c r="Y178">
        <f t="shared" si="41"/>
        <v>0.66666666666666663</v>
      </c>
      <c r="Z178">
        <f t="shared" si="42"/>
        <v>0.66666666666666663</v>
      </c>
      <c r="AA178">
        <f t="shared" si="43"/>
        <v>6488.6666666666661</v>
      </c>
      <c r="AB178" t="str">
        <f t="shared" si="44"/>
        <v>Diego Flores</v>
      </c>
      <c r="AC178">
        <f t="shared" si="45"/>
        <v>0.66666666666666663</v>
      </c>
      <c r="AD178">
        <f t="shared" si="46"/>
        <v>0.66666666666666663</v>
      </c>
      <c r="AE178">
        <f t="shared" si="47"/>
        <v>6488.6666666666661</v>
      </c>
      <c r="AF178" t="str">
        <f t="shared" si="48"/>
        <v>Diego Flores</v>
      </c>
      <c r="AG178">
        <f t="shared" si="49"/>
        <v>0</v>
      </c>
      <c r="AH178">
        <f t="shared" si="50"/>
        <v>0</v>
      </c>
      <c r="AI178">
        <f t="shared" si="51"/>
        <v>-178</v>
      </c>
      <c r="AJ178" t="str">
        <f t="shared" si="52"/>
        <v>Diego Flores</v>
      </c>
      <c r="AK178">
        <f t="shared" si="53"/>
        <v>4</v>
      </c>
      <c r="AL178">
        <f t="shared" si="54"/>
        <v>4</v>
      </c>
      <c r="AM178">
        <f t="shared" si="55"/>
        <v>39822</v>
      </c>
      <c r="AN178" t="str">
        <f t="shared" si="56"/>
        <v>Diego Flores</v>
      </c>
      <c r="AO178">
        <f t="shared" si="57"/>
        <v>4</v>
      </c>
      <c r="AP178">
        <f t="shared" si="58"/>
        <v>4</v>
      </c>
      <c r="AQ178">
        <f t="shared" si="59"/>
        <v>39822</v>
      </c>
      <c r="AR178" t="str">
        <f>A178</f>
        <v>Diego Flores</v>
      </c>
      <c r="AS178">
        <f>M178</f>
        <v>0</v>
      </c>
      <c r="AT178">
        <f>AS178</f>
        <v>0</v>
      </c>
      <c r="AU178">
        <f>AT178*10000-ROW()</f>
        <v>-178</v>
      </c>
      <c r="AV178" t="str">
        <f>A178</f>
        <v>Diego Flores</v>
      </c>
      <c r="AW178">
        <f>E178</f>
        <v>4</v>
      </c>
      <c r="AX178">
        <f>AW178</f>
        <v>4</v>
      </c>
      <c r="AY178">
        <f>AX178*10000-ROW()</f>
        <v>39822</v>
      </c>
    </row>
    <row r="179" spans="1:51" x14ac:dyDescent="0.3">
      <c r="A179" s="9" t="str">
        <f>equipo7!A58</f>
        <v>Diego Rivera</v>
      </c>
      <c r="B179" s="9">
        <f>equipo7!B58</f>
        <v>22</v>
      </c>
      <c r="C179" s="9" t="str">
        <f>equipo7!$A$6</f>
        <v>Equipo 7</v>
      </c>
      <c r="D179" s="9">
        <f>equipo7!C58</f>
        <v>7</v>
      </c>
      <c r="E179" s="9">
        <f>equipo7!D58</f>
        <v>2</v>
      </c>
      <c r="F179" s="9">
        <f>equipo7!E58</f>
        <v>5</v>
      </c>
      <c r="G179" s="9">
        <f>equipo7!F58</f>
        <v>0</v>
      </c>
      <c r="H179" s="9">
        <f>equipo7!G58</f>
        <v>0</v>
      </c>
      <c r="I179" s="9">
        <f>equipo7!H58</f>
        <v>0</v>
      </c>
      <c r="J179" s="9">
        <f>equipo7!I58</f>
        <v>4</v>
      </c>
      <c r="K179" s="9">
        <f>equipo7!J58</f>
        <v>4</v>
      </c>
      <c r="L179" s="9">
        <f>equipo7!K58</f>
        <v>0</v>
      </c>
      <c r="M179" s="9">
        <f>equipo7!L58</f>
        <v>0</v>
      </c>
      <c r="N179" s="9">
        <f>equipo7!M58</f>
        <v>0</v>
      </c>
      <c r="O179" s="9">
        <f>equipo7!N58</f>
        <v>2</v>
      </c>
      <c r="P179" s="9">
        <f>equipo7!O58</f>
        <v>0</v>
      </c>
      <c r="Q179" s="9">
        <f>equipo7!P58</f>
        <v>0</v>
      </c>
      <c r="R179" s="9">
        <f>equipo7!Q58</f>
        <v>5</v>
      </c>
      <c r="S179" s="9">
        <f>equipo7!R58</f>
        <v>9</v>
      </c>
      <c r="T179" s="9"/>
      <c r="U179" s="11">
        <f>equipo7!T58</f>
        <v>0.7142857142857143</v>
      </c>
      <c r="V179" s="11">
        <f>equipo7!U58</f>
        <v>0.7142857142857143</v>
      </c>
      <c r="X179" t="str">
        <f t="shared" si="40"/>
        <v>Diego Rivera</v>
      </c>
      <c r="Y179">
        <f t="shared" si="41"/>
        <v>0.7142857142857143</v>
      </c>
      <c r="Z179">
        <f t="shared" si="42"/>
        <v>0.7142857142857143</v>
      </c>
      <c r="AA179">
        <f t="shared" si="43"/>
        <v>6963.8571428571431</v>
      </c>
      <c r="AB179" t="str">
        <f t="shared" si="44"/>
        <v>Diego Rivera</v>
      </c>
      <c r="AC179">
        <f t="shared" si="45"/>
        <v>0.7142857142857143</v>
      </c>
      <c r="AD179">
        <f t="shared" si="46"/>
        <v>0.7142857142857143</v>
      </c>
      <c r="AE179">
        <f t="shared" si="47"/>
        <v>6963.8571428571431</v>
      </c>
      <c r="AF179" t="str">
        <f t="shared" si="48"/>
        <v>Diego Rivera</v>
      </c>
      <c r="AG179">
        <f t="shared" si="49"/>
        <v>0</v>
      </c>
      <c r="AH179">
        <f t="shared" si="50"/>
        <v>0</v>
      </c>
      <c r="AI179">
        <f t="shared" si="51"/>
        <v>-179</v>
      </c>
      <c r="AJ179" t="str">
        <f t="shared" si="52"/>
        <v>Diego Rivera</v>
      </c>
      <c r="AK179">
        <f t="shared" si="53"/>
        <v>4</v>
      </c>
      <c r="AL179">
        <f t="shared" si="54"/>
        <v>4</v>
      </c>
      <c r="AM179">
        <f t="shared" si="55"/>
        <v>39821</v>
      </c>
      <c r="AN179" t="str">
        <f t="shared" si="56"/>
        <v>Diego Rivera</v>
      </c>
      <c r="AO179">
        <f t="shared" si="57"/>
        <v>5</v>
      </c>
      <c r="AP179">
        <f t="shared" si="58"/>
        <v>5</v>
      </c>
      <c r="AQ179">
        <f t="shared" si="59"/>
        <v>49821</v>
      </c>
      <c r="AR179" t="str">
        <f>A179</f>
        <v>Diego Rivera</v>
      </c>
      <c r="AS179">
        <f>M179</f>
        <v>0</v>
      </c>
      <c r="AT179">
        <f>AS179</f>
        <v>0</v>
      </c>
      <c r="AU179">
        <f>AT179*10000-ROW()</f>
        <v>-179</v>
      </c>
      <c r="AV179" t="str">
        <f>A179</f>
        <v>Diego Rivera</v>
      </c>
      <c r="AW179">
        <f>E179</f>
        <v>2</v>
      </c>
      <c r="AX179">
        <f>AW179</f>
        <v>2</v>
      </c>
      <c r="AY179">
        <f>AX179*10000-ROW()</f>
        <v>19821</v>
      </c>
    </row>
    <row r="180" spans="1:51" x14ac:dyDescent="0.3">
      <c r="A180" s="9" t="str">
        <f>equipo7!A59</f>
        <v>Diego Gomez</v>
      </c>
      <c r="B180" s="9">
        <f>equipo7!B59</f>
        <v>23</v>
      </c>
      <c r="C180" s="9" t="str">
        <f>equipo7!$A$6</f>
        <v>Equipo 7</v>
      </c>
      <c r="D180" s="9">
        <f>equipo7!C59</f>
        <v>10</v>
      </c>
      <c r="E180" s="9">
        <f>equipo7!D59</f>
        <v>9</v>
      </c>
      <c r="F180" s="9">
        <f>equipo7!E59</f>
        <v>7</v>
      </c>
      <c r="G180" s="9">
        <f>equipo7!F59</f>
        <v>1</v>
      </c>
      <c r="H180" s="9">
        <f>equipo7!G59</f>
        <v>0</v>
      </c>
      <c r="I180" s="9">
        <f>equipo7!H59</f>
        <v>0</v>
      </c>
      <c r="J180" s="9">
        <f>equipo7!I59</f>
        <v>4</v>
      </c>
      <c r="K180" s="9">
        <f>equipo7!J59</f>
        <v>0</v>
      </c>
      <c r="L180" s="9">
        <f>equipo7!K59</f>
        <v>3</v>
      </c>
      <c r="M180" s="9">
        <f>equipo7!L59</f>
        <v>1</v>
      </c>
      <c r="N180" s="9">
        <f>equipo7!M59</f>
        <v>2</v>
      </c>
      <c r="O180" s="9">
        <f>equipo7!N59</f>
        <v>1</v>
      </c>
      <c r="P180" s="9">
        <f>equipo7!O59</f>
        <v>2</v>
      </c>
      <c r="Q180" s="9">
        <f>equipo7!P59</f>
        <v>0</v>
      </c>
      <c r="R180" s="9">
        <f>equipo7!Q59</f>
        <v>8</v>
      </c>
      <c r="S180" s="9">
        <f>equipo7!R59</f>
        <v>18</v>
      </c>
      <c r="T180" s="9"/>
      <c r="U180" s="11">
        <f>equipo7!T59</f>
        <v>0.7</v>
      </c>
      <c r="V180" s="11">
        <f>equipo7!U59</f>
        <v>0.8</v>
      </c>
      <c r="X180" t="str">
        <f t="shared" si="40"/>
        <v>Diego Gomez</v>
      </c>
      <c r="Y180">
        <f t="shared" si="41"/>
        <v>0.7</v>
      </c>
      <c r="Z180">
        <f t="shared" si="42"/>
        <v>0.7</v>
      </c>
      <c r="AA180">
        <f t="shared" si="43"/>
        <v>6820</v>
      </c>
      <c r="AB180" t="str">
        <f t="shared" si="44"/>
        <v>Diego Gomez</v>
      </c>
      <c r="AC180">
        <f t="shared" si="45"/>
        <v>0.8</v>
      </c>
      <c r="AD180">
        <f t="shared" si="46"/>
        <v>0.8</v>
      </c>
      <c r="AE180">
        <f t="shared" si="47"/>
        <v>7820</v>
      </c>
      <c r="AF180" t="str">
        <f t="shared" si="48"/>
        <v>Diego Gomez</v>
      </c>
      <c r="AG180">
        <f t="shared" si="49"/>
        <v>0</v>
      </c>
      <c r="AH180">
        <f t="shared" si="50"/>
        <v>0</v>
      </c>
      <c r="AI180">
        <f t="shared" si="51"/>
        <v>-180</v>
      </c>
      <c r="AJ180" t="str">
        <f t="shared" si="52"/>
        <v>Diego Gomez</v>
      </c>
      <c r="AK180">
        <f t="shared" si="53"/>
        <v>4</v>
      </c>
      <c r="AL180">
        <f t="shared" si="54"/>
        <v>4</v>
      </c>
      <c r="AM180">
        <f t="shared" si="55"/>
        <v>39820</v>
      </c>
      <c r="AN180" t="str">
        <f t="shared" si="56"/>
        <v>Diego Gomez</v>
      </c>
      <c r="AO180">
        <f t="shared" si="57"/>
        <v>7</v>
      </c>
      <c r="AP180">
        <f t="shared" si="58"/>
        <v>7</v>
      </c>
      <c r="AQ180">
        <f t="shared" si="59"/>
        <v>69820</v>
      </c>
      <c r="AR180" t="str">
        <f>A180</f>
        <v>Diego Gomez</v>
      </c>
      <c r="AS180">
        <f>M180</f>
        <v>1</v>
      </c>
      <c r="AT180">
        <f>AS180</f>
        <v>1</v>
      </c>
      <c r="AU180">
        <f>AT180*10000-ROW()</f>
        <v>9820</v>
      </c>
      <c r="AV180" t="str">
        <f>A180</f>
        <v>Diego Gomez</v>
      </c>
      <c r="AW180">
        <f>E180</f>
        <v>9</v>
      </c>
      <c r="AX180">
        <f>AW180</f>
        <v>9</v>
      </c>
      <c r="AY180">
        <f>AX180*10000-ROW()</f>
        <v>89820</v>
      </c>
    </row>
    <row r="181" spans="1:51" x14ac:dyDescent="0.3">
      <c r="A181" s="9" t="str">
        <f>equipo7!A60</f>
        <v>Diego Diaz</v>
      </c>
      <c r="B181" s="9">
        <f>equipo7!B60</f>
        <v>24</v>
      </c>
      <c r="C181" s="9" t="str">
        <f>equipo7!$A$6</f>
        <v>Equipo 7</v>
      </c>
      <c r="D181" s="9">
        <f>equipo7!C60</f>
        <v>5</v>
      </c>
      <c r="E181" s="9">
        <f>equipo7!D60</f>
        <v>1</v>
      </c>
      <c r="F181" s="9">
        <f>equipo7!E60</f>
        <v>3</v>
      </c>
      <c r="G181" s="9">
        <f>equipo7!F60</f>
        <v>0</v>
      </c>
      <c r="H181" s="9">
        <f>equipo7!G60</f>
        <v>0</v>
      </c>
      <c r="I181" s="9">
        <f>equipo7!H60</f>
        <v>0</v>
      </c>
      <c r="J181" s="9">
        <f>equipo7!I60</f>
        <v>2</v>
      </c>
      <c r="K181" s="9">
        <f>equipo7!J60</f>
        <v>2</v>
      </c>
      <c r="L181" s="9">
        <f>equipo7!K60</f>
        <v>1</v>
      </c>
      <c r="M181" s="9">
        <f>equipo7!L60</f>
        <v>1</v>
      </c>
      <c r="N181" s="9">
        <f>equipo7!M60</f>
        <v>2</v>
      </c>
      <c r="O181" s="9">
        <f>equipo7!N60</f>
        <v>1</v>
      </c>
      <c r="P181" s="9">
        <f>equipo7!O60</f>
        <v>0</v>
      </c>
      <c r="Q181" s="9">
        <f>equipo7!P60</f>
        <v>0</v>
      </c>
      <c r="R181" s="9">
        <f>equipo7!Q60</f>
        <v>3</v>
      </c>
      <c r="S181" s="9">
        <f>equipo7!R60</f>
        <v>9</v>
      </c>
      <c r="T181" s="9"/>
      <c r="U181" s="11">
        <f>equipo7!T60</f>
        <v>0.6</v>
      </c>
      <c r="V181" s="11">
        <f>equipo7!U60</f>
        <v>0.6</v>
      </c>
      <c r="X181" t="str">
        <f t="shared" si="40"/>
        <v>Diego Diaz</v>
      </c>
      <c r="Y181">
        <f t="shared" si="41"/>
        <v>0.6</v>
      </c>
      <c r="Z181">
        <f t="shared" si="42"/>
        <v>0.6</v>
      </c>
      <c r="AA181">
        <f t="shared" si="43"/>
        <v>5819</v>
      </c>
      <c r="AB181" t="str">
        <f t="shared" si="44"/>
        <v>Diego Diaz</v>
      </c>
      <c r="AC181">
        <f t="shared" si="45"/>
        <v>0.6</v>
      </c>
      <c r="AD181">
        <f t="shared" si="46"/>
        <v>0.6</v>
      </c>
      <c r="AE181">
        <f t="shared" si="47"/>
        <v>5819</v>
      </c>
      <c r="AF181" t="str">
        <f t="shared" si="48"/>
        <v>Diego Diaz</v>
      </c>
      <c r="AG181">
        <f t="shared" si="49"/>
        <v>0</v>
      </c>
      <c r="AH181">
        <f t="shared" si="50"/>
        <v>0</v>
      </c>
      <c r="AI181">
        <f t="shared" si="51"/>
        <v>-181</v>
      </c>
      <c r="AJ181" t="str">
        <f t="shared" si="52"/>
        <v>Diego Diaz</v>
      </c>
      <c r="AK181">
        <f t="shared" si="53"/>
        <v>2</v>
      </c>
      <c r="AL181">
        <f t="shared" si="54"/>
        <v>2</v>
      </c>
      <c r="AM181">
        <f t="shared" si="55"/>
        <v>19819</v>
      </c>
      <c r="AN181" t="str">
        <f t="shared" si="56"/>
        <v>Diego Diaz</v>
      </c>
      <c r="AO181">
        <f t="shared" si="57"/>
        <v>3</v>
      </c>
      <c r="AP181">
        <f t="shared" si="58"/>
        <v>3</v>
      </c>
      <c r="AQ181">
        <f t="shared" si="59"/>
        <v>29819</v>
      </c>
      <c r="AR181" t="str">
        <f>A181</f>
        <v>Diego Diaz</v>
      </c>
      <c r="AS181">
        <f>M181</f>
        <v>1</v>
      </c>
      <c r="AT181">
        <f>AS181</f>
        <v>1</v>
      </c>
      <c r="AU181">
        <f>AT181*10000-ROW()</f>
        <v>9819</v>
      </c>
      <c r="AV181" t="str">
        <f>A181</f>
        <v>Diego Diaz</v>
      </c>
      <c r="AW181">
        <f>E181</f>
        <v>1</v>
      </c>
      <c r="AX181">
        <f>AW181</f>
        <v>1</v>
      </c>
      <c r="AY181">
        <f>AX181*10000-ROW()</f>
        <v>9819</v>
      </c>
    </row>
    <row r="182" spans="1:51" x14ac:dyDescent="0.3">
      <c r="A182" s="9" t="str">
        <f>equipo7!A61</f>
        <v>Diego Reyes</v>
      </c>
      <c r="B182" s="9">
        <f>equipo7!B61</f>
        <v>25</v>
      </c>
      <c r="C182" s="9" t="str">
        <f>equipo7!$A$6</f>
        <v>Equipo 7</v>
      </c>
      <c r="D182" s="9">
        <f>equipo7!C61</f>
        <v>8</v>
      </c>
      <c r="E182" s="9">
        <f>equipo7!D61</f>
        <v>2</v>
      </c>
      <c r="F182" s="9">
        <f>equipo7!E61</f>
        <v>4</v>
      </c>
      <c r="G182" s="9">
        <f>equipo7!F61</f>
        <v>0</v>
      </c>
      <c r="H182" s="9">
        <f>equipo7!G61</f>
        <v>0</v>
      </c>
      <c r="I182" s="9">
        <f>equipo7!H61</f>
        <v>0</v>
      </c>
      <c r="J182" s="9">
        <f>equipo7!I61</f>
        <v>3</v>
      </c>
      <c r="K182" s="9">
        <f>equipo7!J61</f>
        <v>0</v>
      </c>
      <c r="L182" s="9">
        <f>equipo7!K61</f>
        <v>2</v>
      </c>
      <c r="M182" s="9">
        <f>equipo7!L61</f>
        <v>0</v>
      </c>
      <c r="N182" s="9">
        <f>equipo7!M61</f>
        <v>1</v>
      </c>
      <c r="O182" s="9">
        <f>equipo7!N61</f>
        <v>1</v>
      </c>
      <c r="P182" s="9">
        <f>equipo7!O61</f>
        <v>1</v>
      </c>
      <c r="Q182" s="9">
        <f>equipo7!P61</f>
        <v>0</v>
      </c>
      <c r="R182" s="9">
        <f>equipo7!Q61</f>
        <v>4</v>
      </c>
      <c r="S182" s="9">
        <f>equipo7!R61</f>
        <v>13</v>
      </c>
      <c r="T182" s="9"/>
      <c r="U182" s="11">
        <f>equipo7!T61</f>
        <v>0.5</v>
      </c>
      <c r="V182" s="11">
        <f>equipo7!U61</f>
        <v>0.5</v>
      </c>
      <c r="X182" t="str">
        <f t="shared" si="40"/>
        <v>Diego Reyes</v>
      </c>
      <c r="Y182">
        <f t="shared" si="41"/>
        <v>0.5</v>
      </c>
      <c r="Z182">
        <f t="shared" si="42"/>
        <v>0.5</v>
      </c>
      <c r="AA182">
        <f t="shared" si="43"/>
        <v>4818</v>
      </c>
      <c r="AB182" t="str">
        <f t="shared" si="44"/>
        <v>Diego Reyes</v>
      </c>
      <c r="AC182">
        <f t="shared" si="45"/>
        <v>0.5</v>
      </c>
      <c r="AD182">
        <f t="shared" si="46"/>
        <v>0.5</v>
      </c>
      <c r="AE182">
        <f t="shared" si="47"/>
        <v>4818</v>
      </c>
      <c r="AF182" t="str">
        <f t="shared" si="48"/>
        <v>Diego Reyes</v>
      </c>
      <c r="AG182">
        <f t="shared" si="49"/>
        <v>0</v>
      </c>
      <c r="AH182">
        <f t="shared" si="50"/>
        <v>0</v>
      </c>
      <c r="AI182">
        <f t="shared" si="51"/>
        <v>-182</v>
      </c>
      <c r="AJ182" t="str">
        <f t="shared" si="52"/>
        <v>Diego Reyes</v>
      </c>
      <c r="AK182">
        <f t="shared" si="53"/>
        <v>3</v>
      </c>
      <c r="AL182">
        <f t="shared" si="54"/>
        <v>3</v>
      </c>
      <c r="AM182">
        <f t="shared" si="55"/>
        <v>29818</v>
      </c>
      <c r="AN182" t="str">
        <f t="shared" si="56"/>
        <v>Diego Reyes</v>
      </c>
      <c r="AO182">
        <f t="shared" si="57"/>
        <v>4</v>
      </c>
      <c r="AP182">
        <f t="shared" si="58"/>
        <v>4</v>
      </c>
      <c r="AQ182">
        <f t="shared" si="59"/>
        <v>39818</v>
      </c>
      <c r="AR182" t="str">
        <f>A182</f>
        <v>Diego Reyes</v>
      </c>
      <c r="AS182">
        <f>M182</f>
        <v>0</v>
      </c>
      <c r="AT182">
        <f>AS182</f>
        <v>0</v>
      </c>
      <c r="AU182">
        <f>AT182*10000-ROW()</f>
        <v>-182</v>
      </c>
      <c r="AV182" t="str">
        <f>A182</f>
        <v>Diego Reyes</v>
      </c>
      <c r="AW182">
        <f>E182</f>
        <v>2</v>
      </c>
      <c r="AX182">
        <f>AW182</f>
        <v>2</v>
      </c>
      <c r="AY182">
        <f>AX182*10000-ROW()</f>
        <v>19818</v>
      </c>
    </row>
    <row r="183" spans="1:51" x14ac:dyDescent="0.3">
      <c r="A183" s="9" t="str">
        <f>equipo8!A37</f>
        <v>Diego Morales</v>
      </c>
      <c r="B183" s="9">
        <f>equipo8!B37</f>
        <v>1</v>
      </c>
      <c r="C183" s="9" t="str">
        <f>equipo8!$A$6</f>
        <v>Equipo 8</v>
      </c>
      <c r="D183" s="9">
        <f>equipo8!C37</f>
        <v>5</v>
      </c>
      <c r="E183" s="9">
        <f>equipo8!D37</f>
        <v>2</v>
      </c>
      <c r="F183" s="9">
        <f>equipo8!E37</f>
        <v>1</v>
      </c>
      <c r="G183" s="9">
        <f>equipo8!F37</f>
        <v>0</v>
      </c>
      <c r="H183" s="9">
        <f>equipo8!G37</f>
        <v>0</v>
      </c>
      <c r="I183" s="9">
        <f>equipo8!H37</f>
        <v>0</v>
      </c>
      <c r="J183" s="9">
        <f>equipo8!I37</f>
        <v>0</v>
      </c>
      <c r="K183" s="9">
        <f>equipo8!J37</f>
        <v>0</v>
      </c>
      <c r="L183" s="9">
        <f>equipo8!K37</f>
        <v>3</v>
      </c>
      <c r="M183" s="9">
        <f>equipo8!L37</f>
        <v>2</v>
      </c>
      <c r="N183" s="9">
        <f>equipo8!M37</f>
        <v>0</v>
      </c>
      <c r="O183" s="9">
        <f>equipo8!N37</f>
        <v>1</v>
      </c>
      <c r="P183" s="9">
        <f>equipo8!O37</f>
        <v>2</v>
      </c>
      <c r="Q183" s="9">
        <f>equipo8!P37</f>
        <v>0</v>
      </c>
      <c r="R183" s="9">
        <f>equipo8!Q37</f>
        <v>1</v>
      </c>
      <c r="S183" s="9">
        <f>equipo8!R37</f>
        <v>11</v>
      </c>
      <c r="T183" s="9"/>
      <c r="U183" s="11">
        <f>equipo8!T37</f>
        <v>0.2</v>
      </c>
      <c r="V183" s="11">
        <f>equipo8!U37</f>
        <v>0.2</v>
      </c>
      <c r="X183" t="str">
        <f t="shared" si="40"/>
        <v>Diego Morales</v>
      </c>
      <c r="Y183">
        <f t="shared" si="41"/>
        <v>0.2</v>
      </c>
      <c r="Z183">
        <f t="shared" si="42"/>
        <v>0.2</v>
      </c>
      <c r="AA183">
        <f t="shared" si="43"/>
        <v>1817</v>
      </c>
      <c r="AB183" t="str">
        <f t="shared" si="44"/>
        <v>Diego Morales</v>
      </c>
      <c r="AC183">
        <f t="shared" si="45"/>
        <v>0.2</v>
      </c>
      <c r="AD183">
        <f t="shared" si="46"/>
        <v>0.2</v>
      </c>
      <c r="AE183">
        <f t="shared" si="47"/>
        <v>1817</v>
      </c>
      <c r="AF183" t="str">
        <f t="shared" si="48"/>
        <v>Diego Morales</v>
      </c>
      <c r="AG183">
        <f t="shared" si="49"/>
        <v>0</v>
      </c>
      <c r="AH183">
        <f t="shared" si="50"/>
        <v>0</v>
      </c>
      <c r="AI183">
        <f t="shared" si="51"/>
        <v>-183</v>
      </c>
      <c r="AJ183" t="str">
        <f t="shared" si="52"/>
        <v>Diego Morales</v>
      </c>
      <c r="AK183">
        <f t="shared" si="53"/>
        <v>0</v>
      </c>
      <c r="AL183">
        <f t="shared" si="54"/>
        <v>0</v>
      </c>
      <c r="AM183">
        <f t="shared" si="55"/>
        <v>-183</v>
      </c>
      <c r="AN183" t="str">
        <f t="shared" si="56"/>
        <v>Diego Morales</v>
      </c>
      <c r="AO183">
        <f t="shared" si="57"/>
        <v>1</v>
      </c>
      <c r="AP183">
        <f t="shared" si="58"/>
        <v>1</v>
      </c>
      <c r="AQ183">
        <f t="shared" si="59"/>
        <v>9817</v>
      </c>
      <c r="AR183" t="str">
        <f>A183</f>
        <v>Diego Morales</v>
      </c>
      <c r="AS183">
        <f>M183</f>
        <v>2</v>
      </c>
      <c r="AT183">
        <f>AS183</f>
        <v>2</v>
      </c>
      <c r="AU183">
        <f>AT183*10000-ROW()</f>
        <v>19817</v>
      </c>
      <c r="AV183" t="str">
        <f>A183</f>
        <v>Diego Morales</v>
      </c>
      <c r="AW183">
        <f>E183</f>
        <v>2</v>
      </c>
      <c r="AX183">
        <f>AW183</f>
        <v>2</v>
      </c>
      <c r="AY183">
        <f>AX183*10000-ROW()</f>
        <v>19817</v>
      </c>
    </row>
    <row r="184" spans="1:51" x14ac:dyDescent="0.3">
      <c r="A184" s="9" t="str">
        <f>equipo8!A38</f>
        <v>Diego Cruz</v>
      </c>
      <c r="B184" s="9">
        <f>equipo8!B38</f>
        <v>2</v>
      </c>
      <c r="C184" s="9" t="str">
        <f>equipo8!$A$6</f>
        <v>Equipo 8</v>
      </c>
      <c r="D184" s="9">
        <f>equipo8!C38</f>
        <v>5</v>
      </c>
      <c r="E184" s="9">
        <f>equipo8!D38</f>
        <v>2</v>
      </c>
      <c r="F184" s="9">
        <f>equipo8!E38</f>
        <v>0</v>
      </c>
      <c r="G184" s="9">
        <f>equipo8!F38</f>
        <v>0</v>
      </c>
      <c r="H184" s="9">
        <f>equipo8!G38</f>
        <v>0</v>
      </c>
      <c r="I184" s="9">
        <f>equipo8!H38</f>
        <v>0</v>
      </c>
      <c r="J184" s="9">
        <f>equipo8!I38</f>
        <v>1</v>
      </c>
      <c r="K184" s="9">
        <f>equipo8!J38</f>
        <v>2</v>
      </c>
      <c r="L184" s="9">
        <f>equipo8!K38</f>
        <v>2</v>
      </c>
      <c r="M184" s="9">
        <f>equipo8!L38</f>
        <v>1</v>
      </c>
      <c r="N184" s="9">
        <f>equipo8!M38</f>
        <v>1</v>
      </c>
      <c r="O184" s="9">
        <f>equipo8!N38</f>
        <v>0</v>
      </c>
      <c r="P184" s="9">
        <f>equipo8!O38</f>
        <v>1</v>
      </c>
      <c r="Q184" s="9">
        <f>equipo8!P38</f>
        <v>0</v>
      </c>
      <c r="R184" s="9">
        <f>equipo8!Q38</f>
        <v>0</v>
      </c>
      <c r="S184" s="9">
        <f>equipo8!R38</f>
        <v>9</v>
      </c>
      <c r="T184" s="9"/>
      <c r="U184" s="11">
        <f>equipo8!T38</f>
        <v>0</v>
      </c>
      <c r="V184" s="11">
        <f>equipo8!U38</f>
        <v>0</v>
      </c>
      <c r="X184" t="str">
        <f t="shared" si="40"/>
        <v>Diego Cruz</v>
      </c>
      <c r="Y184">
        <f t="shared" si="41"/>
        <v>0</v>
      </c>
      <c r="Z184">
        <f t="shared" si="42"/>
        <v>0</v>
      </c>
      <c r="AA184">
        <f t="shared" si="43"/>
        <v>-184</v>
      </c>
      <c r="AB184" t="str">
        <f t="shared" si="44"/>
        <v>Diego Cruz</v>
      </c>
      <c r="AC184">
        <f t="shared" si="45"/>
        <v>0</v>
      </c>
      <c r="AD184">
        <f t="shared" si="46"/>
        <v>0</v>
      </c>
      <c r="AE184">
        <f t="shared" si="47"/>
        <v>-184</v>
      </c>
      <c r="AF184" t="str">
        <f t="shared" si="48"/>
        <v>Diego Cruz</v>
      </c>
      <c r="AG184">
        <f t="shared" si="49"/>
        <v>0</v>
      </c>
      <c r="AH184">
        <f t="shared" si="50"/>
        <v>0</v>
      </c>
      <c r="AI184">
        <f t="shared" si="51"/>
        <v>-184</v>
      </c>
      <c r="AJ184" t="str">
        <f t="shared" si="52"/>
        <v>Diego Cruz</v>
      </c>
      <c r="AK184">
        <f t="shared" si="53"/>
        <v>1</v>
      </c>
      <c r="AL184">
        <f t="shared" si="54"/>
        <v>1</v>
      </c>
      <c r="AM184">
        <f t="shared" si="55"/>
        <v>9816</v>
      </c>
      <c r="AN184" t="str">
        <f t="shared" si="56"/>
        <v>Diego Cruz</v>
      </c>
      <c r="AO184">
        <f t="shared" si="57"/>
        <v>0</v>
      </c>
      <c r="AP184">
        <f t="shared" si="58"/>
        <v>0</v>
      </c>
      <c r="AQ184">
        <f t="shared" si="59"/>
        <v>-184</v>
      </c>
      <c r="AR184" t="str">
        <f>A184</f>
        <v>Diego Cruz</v>
      </c>
      <c r="AS184">
        <f>M184</f>
        <v>1</v>
      </c>
      <c r="AT184">
        <f>AS184</f>
        <v>1</v>
      </c>
      <c r="AU184">
        <f>AT184*10000-ROW()</f>
        <v>9816</v>
      </c>
      <c r="AV184" t="str">
        <f>A184</f>
        <v>Diego Cruz</v>
      </c>
      <c r="AW184">
        <f>E184</f>
        <v>2</v>
      </c>
      <c r="AX184">
        <f>AW184</f>
        <v>2</v>
      </c>
      <c r="AY184">
        <f>AX184*10000-ROW()</f>
        <v>19816</v>
      </c>
    </row>
    <row r="185" spans="1:51" x14ac:dyDescent="0.3">
      <c r="A185" s="9" t="str">
        <f>equipo8!A39</f>
        <v>Diego Ortiz</v>
      </c>
      <c r="B185" s="9">
        <f>equipo8!B39</f>
        <v>3</v>
      </c>
      <c r="C185" s="9" t="str">
        <f>equipo8!$A$6</f>
        <v>Equipo 8</v>
      </c>
      <c r="D185" s="9">
        <f>equipo8!C39</f>
        <v>10</v>
      </c>
      <c r="E185" s="9">
        <f>equipo8!D39</f>
        <v>9</v>
      </c>
      <c r="F185" s="9">
        <f>equipo8!E39</f>
        <v>9</v>
      </c>
      <c r="G185" s="9">
        <f>equipo8!F39</f>
        <v>0</v>
      </c>
      <c r="H185" s="9">
        <f>equipo8!G39</f>
        <v>0</v>
      </c>
      <c r="I185" s="9">
        <f>equipo8!H39</f>
        <v>1</v>
      </c>
      <c r="J185" s="9">
        <f>equipo8!I39</f>
        <v>5</v>
      </c>
      <c r="K185" s="9">
        <f>equipo8!J39</f>
        <v>2</v>
      </c>
      <c r="L185" s="9">
        <f>equipo8!K39</f>
        <v>1</v>
      </c>
      <c r="M185" s="9">
        <f>equipo8!L39</f>
        <v>2</v>
      </c>
      <c r="N185" s="9">
        <f>equipo8!M39</f>
        <v>0</v>
      </c>
      <c r="O185" s="9">
        <f>equipo8!N39</f>
        <v>0</v>
      </c>
      <c r="P185" s="9">
        <f>equipo8!O39</f>
        <v>0</v>
      </c>
      <c r="Q185" s="9">
        <f>equipo8!P39</f>
        <v>0</v>
      </c>
      <c r="R185" s="9">
        <f>equipo8!Q39</f>
        <v>12</v>
      </c>
      <c r="S185" s="9">
        <f>equipo8!R39</f>
        <v>11</v>
      </c>
      <c r="T185" s="9"/>
      <c r="U185" s="11">
        <f>equipo8!T39</f>
        <v>0.9</v>
      </c>
      <c r="V185" s="11">
        <f>equipo8!U39</f>
        <v>1.2</v>
      </c>
      <c r="X185" t="str">
        <f t="shared" si="40"/>
        <v>Diego Ortiz</v>
      </c>
      <c r="Y185">
        <f t="shared" si="41"/>
        <v>0.9</v>
      </c>
      <c r="Z185">
        <f t="shared" si="42"/>
        <v>0.9</v>
      </c>
      <c r="AA185">
        <f t="shared" si="43"/>
        <v>8815</v>
      </c>
      <c r="AB185" t="str">
        <f t="shared" si="44"/>
        <v>Diego Ortiz</v>
      </c>
      <c r="AC185">
        <f t="shared" si="45"/>
        <v>1.2</v>
      </c>
      <c r="AD185">
        <f t="shared" si="46"/>
        <v>1.2</v>
      </c>
      <c r="AE185">
        <f t="shared" si="47"/>
        <v>11815</v>
      </c>
      <c r="AF185" t="str">
        <f t="shared" si="48"/>
        <v>Diego Ortiz</v>
      </c>
      <c r="AG185">
        <f t="shared" si="49"/>
        <v>1</v>
      </c>
      <c r="AH185">
        <f t="shared" si="50"/>
        <v>1</v>
      </c>
      <c r="AI185">
        <f t="shared" si="51"/>
        <v>9815</v>
      </c>
      <c r="AJ185" t="str">
        <f t="shared" si="52"/>
        <v>Diego Ortiz</v>
      </c>
      <c r="AK185">
        <f t="shared" si="53"/>
        <v>5</v>
      </c>
      <c r="AL185">
        <f t="shared" si="54"/>
        <v>5</v>
      </c>
      <c r="AM185">
        <f t="shared" si="55"/>
        <v>49815</v>
      </c>
      <c r="AN185" t="str">
        <f t="shared" si="56"/>
        <v>Diego Ortiz</v>
      </c>
      <c r="AO185">
        <f t="shared" si="57"/>
        <v>9</v>
      </c>
      <c r="AP185">
        <f t="shared" si="58"/>
        <v>9</v>
      </c>
      <c r="AQ185">
        <f t="shared" si="59"/>
        <v>89815</v>
      </c>
      <c r="AR185" t="str">
        <f>A185</f>
        <v>Diego Ortiz</v>
      </c>
      <c r="AS185">
        <f>M185</f>
        <v>2</v>
      </c>
      <c r="AT185">
        <f>AS185</f>
        <v>2</v>
      </c>
      <c r="AU185">
        <f>AT185*10000-ROW()</f>
        <v>19815</v>
      </c>
      <c r="AV185" t="str">
        <f>A185</f>
        <v>Diego Ortiz</v>
      </c>
      <c r="AW185">
        <f>E185</f>
        <v>9</v>
      </c>
      <c r="AX185">
        <f>AW185</f>
        <v>9</v>
      </c>
      <c r="AY185">
        <f>AX185*10000-ROW()</f>
        <v>89815</v>
      </c>
    </row>
    <row r="186" spans="1:51" x14ac:dyDescent="0.3">
      <c r="A186" s="9" t="str">
        <f>equipo8!A40</f>
        <v>Diego Gutierrez</v>
      </c>
      <c r="B186" s="9">
        <f>equipo8!B40</f>
        <v>4</v>
      </c>
      <c r="C186" s="9" t="str">
        <f>equipo8!$A$6</f>
        <v>Equipo 8</v>
      </c>
      <c r="D186" s="9">
        <f>equipo8!C40</f>
        <v>7</v>
      </c>
      <c r="E186" s="9">
        <f>equipo8!D40</f>
        <v>2</v>
      </c>
      <c r="F186" s="9">
        <f>equipo8!E40</f>
        <v>3</v>
      </c>
      <c r="G186" s="9">
        <f>equipo8!F40</f>
        <v>0</v>
      </c>
      <c r="H186" s="9">
        <f>equipo8!G40</f>
        <v>0</v>
      </c>
      <c r="I186" s="9">
        <f>equipo8!H40</f>
        <v>0</v>
      </c>
      <c r="J186" s="9">
        <f>equipo8!I40</f>
        <v>3</v>
      </c>
      <c r="K186" s="9">
        <f>equipo8!J40</f>
        <v>2</v>
      </c>
      <c r="L186" s="9">
        <f>equipo8!K40</f>
        <v>2</v>
      </c>
      <c r="M186" s="9">
        <f>equipo8!L40</f>
        <v>0</v>
      </c>
      <c r="N186" s="9">
        <f>equipo8!M40</f>
        <v>0</v>
      </c>
      <c r="O186" s="9">
        <f>equipo8!N40</f>
        <v>2</v>
      </c>
      <c r="P186" s="9">
        <f>equipo8!O40</f>
        <v>2</v>
      </c>
      <c r="Q186" s="9">
        <f>equipo8!P40</f>
        <v>0</v>
      </c>
      <c r="R186" s="9">
        <f>equipo8!Q40</f>
        <v>3</v>
      </c>
      <c r="S186" s="9">
        <f>equipo8!R40</f>
        <v>13</v>
      </c>
      <c r="T186" s="9"/>
      <c r="U186" s="11">
        <f>equipo8!T40</f>
        <v>0.42857142857142855</v>
      </c>
      <c r="V186" s="11">
        <f>equipo8!U40</f>
        <v>0.42857142857142855</v>
      </c>
      <c r="X186" t="str">
        <f t="shared" si="40"/>
        <v>Diego Gutierrez</v>
      </c>
      <c r="Y186">
        <f t="shared" si="41"/>
        <v>0.42857142857142855</v>
      </c>
      <c r="Z186">
        <f t="shared" si="42"/>
        <v>0.42857142857142855</v>
      </c>
      <c r="AA186">
        <f t="shared" si="43"/>
        <v>4099.7142857142853</v>
      </c>
      <c r="AB186" t="str">
        <f t="shared" si="44"/>
        <v>Diego Gutierrez</v>
      </c>
      <c r="AC186">
        <f t="shared" si="45"/>
        <v>0.42857142857142855</v>
      </c>
      <c r="AD186">
        <f t="shared" si="46"/>
        <v>0.42857142857142855</v>
      </c>
      <c r="AE186">
        <f t="shared" si="47"/>
        <v>4099.7142857142853</v>
      </c>
      <c r="AF186" t="str">
        <f t="shared" si="48"/>
        <v>Diego Gutierrez</v>
      </c>
      <c r="AG186">
        <f t="shared" si="49"/>
        <v>0</v>
      </c>
      <c r="AH186">
        <f t="shared" si="50"/>
        <v>0</v>
      </c>
      <c r="AI186">
        <f t="shared" si="51"/>
        <v>-186</v>
      </c>
      <c r="AJ186" t="str">
        <f t="shared" si="52"/>
        <v>Diego Gutierrez</v>
      </c>
      <c r="AK186">
        <f t="shared" si="53"/>
        <v>3</v>
      </c>
      <c r="AL186">
        <f t="shared" si="54"/>
        <v>3</v>
      </c>
      <c r="AM186">
        <f t="shared" si="55"/>
        <v>29814</v>
      </c>
      <c r="AN186" t="str">
        <f t="shared" si="56"/>
        <v>Diego Gutierrez</v>
      </c>
      <c r="AO186">
        <f t="shared" si="57"/>
        <v>3</v>
      </c>
      <c r="AP186">
        <f t="shared" si="58"/>
        <v>3</v>
      </c>
      <c r="AQ186">
        <f t="shared" si="59"/>
        <v>29814</v>
      </c>
      <c r="AR186" t="str">
        <f>A186</f>
        <v>Diego Gutierrez</v>
      </c>
      <c r="AS186">
        <f>M186</f>
        <v>0</v>
      </c>
      <c r="AT186">
        <f>AS186</f>
        <v>0</v>
      </c>
      <c r="AU186">
        <f>AT186*10000-ROW()</f>
        <v>-186</v>
      </c>
      <c r="AV186" t="str">
        <f>A186</f>
        <v>Diego Gutierrez</v>
      </c>
      <c r="AW186">
        <f>E186</f>
        <v>2</v>
      </c>
      <c r="AX186">
        <f>AW186</f>
        <v>2</v>
      </c>
      <c r="AY186">
        <f>AX186*10000-ROW()</f>
        <v>19814</v>
      </c>
    </row>
    <row r="187" spans="1:51" x14ac:dyDescent="0.3">
      <c r="A187" s="9" t="str">
        <f>equipo8!A41</f>
        <v>Diego Castillo</v>
      </c>
      <c r="B187" s="9">
        <f>equipo8!B41</f>
        <v>5</v>
      </c>
      <c r="C187" s="9" t="str">
        <f>equipo8!$A$6</f>
        <v>Equipo 8</v>
      </c>
      <c r="D187" s="9">
        <f>equipo8!C41</f>
        <v>9</v>
      </c>
      <c r="E187" s="9">
        <f>equipo8!D41</f>
        <v>0</v>
      </c>
      <c r="F187" s="9">
        <f>equipo8!E41</f>
        <v>4</v>
      </c>
      <c r="G187" s="9">
        <f>equipo8!F41</f>
        <v>0</v>
      </c>
      <c r="H187" s="9">
        <f>equipo8!G41</f>
        <v>0</v>
      </c>
      <c r="I187" s="9">
        <f>equipo8!H41</f>
        <v>0</v>
      </c>
      <c r="J187" s="9">
        <f>equipo8!I41</f>
        <v>5</v>
      </c>
      <c r="K187" s="9">
        <f>equipo8!J41</f>
        <v>4</v>
      </c>
      <c r="L187" s="9">
        <f>equipo8!K41</f>
        <v>2</v>
      </c>
      <c r="M187" s="9">
        <f>equipo8!L41</f>
        <v>0</v>
      </c>
      <c r="N187" s="9">
        <f>equipo8!M41</f>
        <v>2</v>
      </c>
      <c r="O187" s="9">
        <f>equipo8!N41</f>
        <v>1</v>
      </c>
      <c r="P187" s="9">
        <f>equipo8!O41</f>
        <v>1</v>
      </c>
      <c r="Q187" s="9">
        <f>equipo8!P41</f>
        <v>0</v>
      </c>
      <c r="R187" s="9">
        <f>equipo8!Q41</f>
        <v>4</v>
      </c>
      <c r="S187" s="9">
        <f>equipo8!R41</f>
        <v>15</v>
      </c>
      <c r="T187" s="9"/>
      <c r="U187" s="11">
        <f>equipo8!T41</f>
        <v>0.44444444444444442</v>
      </c>
      <c r="V187" s="11">
        <f>equipo8!U41</f>
        <v>0.44444444444444442</v>
      </c>
      <c r="X187" t="str">
        <f t="shared" si="40"/>
        <v>Diego Castillo</v>
      </c>
      <c r="Y187">
        <f t="shared" si="41"/>
        <v>0.44444444444444442</v>
      </c>
      <c r="Z187">
        <f t="shared" si="42"/>
        <v>0.44444444444444442</v>
      </c>
      <c r="AA187">
        <f t="shared" si="43"/>
        <v>4257.4444444444443</v>
      </c>
      <c r="AB187" t="str">
        <f t="shared" si="44"/>
        <v>Diego Castillo</v>
      </c>
      <c r="AC187">
        <f t="shared" si="45"/>
        <v>0.44444444444444442</v>
      </c>
      <c r="AD187">
        <f t="shared" si="46"/>
        <v>0.44444444444444442</v>
      </c>
      <c r="AE187">
        <f t="shared" si="47"/>
        <v>4257.4444444444443</v>
      </c>
      <c r="AF187" t="str">
        <f t="shared" si="48"/>
        <v>Diego Castillo</v>
      </c>
      <c r="AG187">
        <f t="shared" si="49"/>
        <v>0</v>
      </c>
      <c r="AH187">
        <f t="shared" si="50"/>
        <v>0</v>
      </c>
      <c r="AI187">
        <f t="shared" si="51"/>
        <v>-187</v>
      </c>
      <c r="AJ187" t="str">
        <f t="shared" si="52"/>
        <v>Diego Castillo</v>
      </c>
      <c r="AK187">
        <f t="shared" si="53"/>
        <v>5</v>
      </c>
      <c r="AL187">
        <f t="shared" si="54"/>
        <v>5</v>
      </c>
      <c r="AM187">
        <f t="shared" si="55"/>
        <v>49813</v>
      </c>
      <c r="AN187" t="str">
        <f t="shared" si="56"/>
        <v>Diego Castillo</v>
      </c>
      <c r="AO187">
        <f t="shared" si="57"/>
        <v>4</v>
      </c>
      <c r="AP187">
        <f t="shared" si="58"/>
        <v>4</v>
      </c>
      <c r="AQ187">
        <f t="shared" si="59"/>
        <v>39813</v>
      </c>
      <c r="AR187" t="str">
        <f>A187</f>
        <v>Diego Castillo</v>
      </c>
      <c r="AS187">
        <f>M187</f>
        <v>0</v>
      </c>
      <c r="AT187">
        <f>AS187</f>
        <v>0</v>
      </c>
      <c r="AU187">
        <f>AT187*10000-ROW()</f>
        <v>-187</v>
      </c>
      <c r="AV187" t="str">
        <f>A187</f>
        <v>Diego Castillo</v>
      </c>
      <c r="AW187">
        <f>E187</f>
        <v>0</v>
      </c>
      <c r="AX187">
        <f>AW187</f>
        <v>0</v>
      </c>
      <c r="AY187">
        <f>AX187*10000-ROW()</f>
        <v>-187</v>
      </c>
    </row>
    <row r="188" spans="1:51" x14ac:dyDescent="0.3">
      <c r="A188" s="9" t="str">
        <f>equipo8!A42</f>
        <v>Fernando Garcia</v>
      </c>
      <c r="B188" s="9">
        <f>equipo8!B42</f>
        <v>6</v>
      </c>
      <c r="C188" s="9" t="str">
        <f>equipo8!$A$6</f>
        <v>Equipo 8</v>
      </c>
      <c r="D188" s="9">
        <f>equipo8!C42</f>
        <v>10</v>
      </c>
      <c r="E188" s="9">
        <f>equipo8!D42</f>
        <v>3</v>
      </c>
      <c r="F188" s="9">
        <f>equipo8!E42</f>
        <v>1</v>
      </c>
      <c r="G188" s="9">
        <f>equipo8!F42</f>
        <v>0</v>
      </c>
      <c r="H188" s="9">
        <f>equipo8!G42</f>
        <v>0</v>
      </c>
      <c r="I188" s="9">
        <f>equipo8!H42</f>
        <v>0</v>
      </c>
      <c r="J188" s="9">
        <f>equipo8!I42</f>
        <v>0</v>
      </c>
      <c r="K188" s="9">
        <f>equipo8!J42</f>
        <v>3</v>
      </c>
      <c r="L188" s="9">
        <f>equipo8!K42</f>
        <v>3</v>
      </c>
      <c r="M188" s="9">
        <f>equipo8!L42</f>
        <v>1</v>
      </c>
      <c r="N188" s="9">
        <f>equipo8!M42</f>
        <v>2</v>
      </c>
      <c r="O188" s="9">
        <f>equipo8!N42</f>
        <v>1</v>
      </c>
      <c r="P188" s="9">
        <f>equipo8!O42</f>
        <v>0</v>
      </c>
      <c r="Q188" s="9">
        <f>equipo8!P42</f>
        <v>0</v>
      </c>
      <c r="R188" s="9">
        <f>equipo8!Q42</f>
        <v>1</v>
      </c>
      <c r="S188" s="9">
        <f>equipo8!R42</f>
        <v>16</v>
      </c>
      <c r="T188" s="9"/>
      <c r="U188" s="11">
        <f>equipo8!T42</f>
        <v>0.1</v>
      </c>
      <c r="V188" s="11">
        <f>equipo8!U42</f>
        <v>0.1</v>
      </c>
      <c r="X188" t="str">
        <f t="shared" si="40"/>
        <v>Fernando Garcia</v>
      </c>
      <c r="Y188">
        <f t="shared" si="41"/>
        <v>0.1</v>
      </c>
      <c r="Z188">
        <f t="shared" si="42"/>
        <v>0.1</v>
      </c>
      <c r="AA188">
        <f t="shared" si="43"/>
        <v>812</v>
      </c>
      <c r="AB188" t="str">
        <f t="shared" si="44"/>
        <v>Fernando Garcia</v>
      </c>
      <c r="AC188">
        <f t="shared" si="45"/>
        <v>0.1</v>
      </c>
      <c r="AD188">
        <f t="shared" si="46"/>
        <v>0.1</v>
      </c>
      <c r="AE188">
        <f t="shared" si="47"/>
        <v>812</v>
      </c>
      <c r="AF188" t="str">
        <f t="shared" si="48"/>
        <v>Fernando Garcia</v>
      </c>
      <c r="AG188">
        <f t="shared" si="49"/>
        <v>0</v>
      </c>
      <c r="AH188">
        <f t="shared" si="50"/>
        <v>0</v>
      </c>
      <c r="AI188">
        <f t="shared" si="51"/>
        <v>-188</v>
      </c>
      <c r="AJ188" t="str">
        <f t="shared" si="52"/>
        <v>Fernando Garcia</v>
      </c>
      <c r="AK188">
        <f t="shared" si="53"/>
        <v>0</v>
      </c>
      <c r="AL188">
        <f t="shared" si="54"/>
        <v>0</v>
      </c>
      <c r="AM188">
        <f t="shared" si="55"/>
        <v>-188</v>
      </c>
      <c r="AN188" t="str">
        <f t="shared" si="56"/>
        <v>Fernando Garcia</v>
      </c>
      <c r="AO188">
        <f t="shared" si="57"/>
        <v>1</v>
      </c>
      <c r="AP188">
        <f t="shared" si="58"/>
        <v>1</v>
      </c>
      <c r="AQ188">
        <f t="shared" si="59"/>
        <v>9812</v>
      </c>
      <c r="AR188" t="str">
        <f>A188</f>
        <v>Fernando Garcia</v>
      </c>
      <c r="AS188">
        <f>M188</f>
        <v>1</v>
      </c>
      <c r="AT188">
        <f>AS188</f>
        <v>1</v>
      </c>
      <c r="AU188">
        <f>AT188*10000-ROW()</f>
        <v>9812</v>
      </c>
      <c r="AV188" t="str">
        <f>A188</f>
        <v>Fernando Garcia</v>
      </c>
      <c r="AW188">
        <f>E188</f>
        <v>3</v>
      </c>
      <c r="AX188">
        <f>AW188</f>
        <v>3</v>
      </c>
      <c r="AY188">
        <f>AX188*10000-ROW()</f>
        <v>29812</v>
      </c>
    </row>
    <row r="189" spans="1:51" x14ac:dyDescent="0.3">
      <c r="A189" s="9" t="str">
        <f>equipo8!A43</f>
        <v>Fernando Rodriguez</v>
      </c>
      <c r="B189" s="9">
        <f>equipo8!B43</f>
        <v>7</v>
      </c>
      <c r="C189" s="9" t="str">
        <f>equipo8!$A$6</f>
        <v>Equipo 8</v>
      </c>
      <c r="D189" s="9">
        <f>equipo8!C43</f>
        <v>7</v>
      </c>
      <c r="E189" s="9">
        <f>equipo8!D43</f>
        <v>7</v>
      </c>
      <c r="F189" s="9">
        <f>equipo8!E43</f>
        <v>3</v>
      </c>
      <c r="G189" s="9">
        <f>equipo8!F43</f>
        <v>0</v>
      </c>
      <c r="H189" s="9">
        <f>equipo8!G43</f>
        <v>0</v>
      </c>
      <c r="I189" s="9">
        <f>equipo8!H43</f>
        <v>0</v>
      </c>
      <c r="J189" s="9">
        <f>equipo8!I43</f>
        <v>5</v>
      </c>
      <c r="K189" s="9">
        <f>equipo8!J43</f>
        <v>4</v>
      </c>
      <c r="L189" s="9">
        <f>equipo8!K43</f>
        <v>1</v>
      </c>
      <c r="M189" s="9">
        <f>equipo8!L43</f>
        <v>1</v>
      </c>
      <c r="N189" s="9">
        <f>equipo8!M43</f>
        <v>2</v>
      </c>
      <c r="O189" s="9">
        <f>equipo8!N43</f>
        <v>1</v>
      </c>
      <c r="P189" s="9">
        <f>equipo8!O43</f>
        <v>0</v>
      </c>
      <c r="Q189" s="9">
        <f>equipo8!P43</f>
        <v>0</v>
      </c>
      <c r="R189" s="9">
        <f>equipo8!Q43</f>
        <v>3</v>
      </c>
      <c r="S189" s="9">
        <f>equipo8!R43</f>
        <v>11</v>
      </c>
      <c r="T189" s="9"/>
      <c r="U189" s="11">
        <f>equipo8!T43</f>
        <v>0.42857142857142855</v>
      </c>
      <c r="V189" s="11">
        <f>equipo8!U43</f>
        <v>0.42857142857142855</v>
      </c>
      <c r="X189" t="str">
        <f t="shared" si="40"/>
        <v>Fernando Rodriguez</v>
      </c>
      <c r="Y189">
        <f t="shared" si="41"/>
        <v>0.42857142857142855</v>
      </c>
      <c r="Z189">
        <f t="shared" si="42"/>
        <v>0.42857142857142855</v>
      </c>
      <c r="AA189">
        <f t="shared" si="43"/>
        <v>4096.7142857142853</v>
      </c>
      <c r="AB189" t="str">
        <f t="shared" si="44"/>
        <v>Fernando Rodriguez</v>
      </c>
      <c r="AC189">
        <f t="shared" si="45"/>
        <v>0.42857142857142855</v>
      </c>
      <c r="AD189">
        <f t="shared" si="46"/>
        <v>0.42857142857142855</v>
      </c>
      <c r="AE189">
        <f t="shared" si="47"/>
        <v>4096.7142857142853</v>
      </c>
      <c r="AF189" t="str">
        <f t="shared" si="48"/>
        <v>Fernando Rodriguez</v>
      </c>
      <c r="AG189">
        <f t="shared" si="49"/>
        <v>0</v>
      </c>
      <c r="AH189">
        <f t="shared" si="50"/>
        <v>0</v>
      </c>
      <c r="AI189">
        <f t="shared" si="51"/>
        <v>-189</v>
      </c>
      <c r="AJ189" t="str">
        <f t="shared" si="52"/>
        <v>Fernando Rodriguez</v>
      </c>
      <c r="AK189">
        <f t="shared" si="53"/>
        <v>5</v>
      </c>
      <c r="AL189">
        <f t="shared" si="54"/>
        <v>5</v>
      </c>
      <c r="AM189">
        <f t="shared" si="55"/>
        <v>49811</v>
      </c>
      <c r="AN189" t="str">
        <f t="shared" si="56"/>
        <v>Fernando Rodriguez</v>
      </c>
      <c r="AO189">
        <f t="shared" si="57"/>
        <v>3</v>
      </c>
      <c r="AP189">
        <f t="shared" si="58"/>
        <v>3</v>
      </c>
      <c r="AQ189">
        <f t="shared" si="59"/>
        <v>29811</v>
      </c>
      <c r="AR189" t="str">
        <f>A189</f>
        <v>Fernando Rodriguez</v>
      </c>
      <c r="AS189">
        <f>M189</f>
        <v>1</v>
      </c>
      <c r="AT189">
        <f>AS189</f>
        <v>1</v>
      </c>
      <c r="AU189">
        <f>AT189*10000-ROW()</f>
        <v>9811</v>
      </c>
      <c r="AV189" t="str">
        <f>A189</f>
        <v>Fernando Rodriguez</v>
      </c>
      <c r="AW189">
        <f>E189</f>
        <v>7</v>
      </c>
      <c r="AX189">
        <f>AW189</f>
        <v>7</v>
      </c>
      <c r="AY189">
        <f>AX189*10000-ROW()</f>
        <v>69811</v>
      </c>
    </row>
    <row r="190" spans="1:51" x14ac:dyDescent="0.3">
      <c r="A190" s="9" t="str">
        <f>equipo8!A44</f>
        <v>Fernando Martinez</v>
      </c>
      <c r="B190" s="9">
        <f>equipo8!B44</f>
        <v>8</v>
      </c>
      <c r="C190" s="9" t="str">
        <f>equipo8!$A$6</f>
        <v>Equipo 8</v>
      </c>
      <c r="D190" s="9">
        <f>equipo8!C44</f>
        <v>5</v>
      </c>
      <c r="E190" s="9">
        <f>equipo8!D44</f>
        <v>3</v>
      </c>
      <c r="F190" s="9">
        <f>equipo8!E44</f>
        <v>2</v>
      </c>
      <c r="G190" s="9">
        <f>equipo8!F44</f>
        <v>0</v>
      </c>
      <c r="H190" s="9">
        <f>equipo8!G44</f>
        <v>0</v>
      </c>
      <c r="I190" s="9">
        <f>equipo8!H44</f>
        <v>0</v>
      </c>
      <c r="J190" s="9">
        <f>equipo8!I44</f>
        <v>2</v>
      </c>
      <c r="K190" s="9">
        <f>equipo8!J44</f>
        <v>3</v>
      </c>
      <c r="L190" s="9">
        <f>equipo8!K44</f>
        <v>1</v>
      </c>
      <c r="M190" s="9">
        <f>equipo8!L44</f>
        <v>2</v>
      </c>
      <c r="N190" s="9">
        <f>equipo8!M44</f>
        <v>0</v>
      </c>
      <c r="O190" s="9">
        <f>equipo8!N44</f>
        <v>2</v>
      </c>
      <c r="P190" s="9">
        <f>equipo8!O44</f>
        <v>2</v>
      </c>
      <c r="Q190" s="9">
        <f>equipo8!P44</f>
        <v>0</v>
      </c>
      <c r="R190" s="9">
        <f>equipo8!Q44</f>
        <v>2</v>
      </c>
      <c r="S190" s="9">
        <f>equipo8!R44</f>
        <v>10</v>
      </c>
      <c r="T190" s="9"/>
      <c r="U190" s="11">
        <f>equipo8!T44</f>
        <v>0.4</v>
      </c>
      <c r="V190" s="11">
        <f>equipo8!U44</f>
        <v>0.4</v>
      </c>
      <c r="X190" t="str">
        <f t="shared" si="40"/>
        <v>Fernando Martinez</v>
      </c>
      <c r="Y190">
        <f t="shared" si="41"/>
        <v>0.4</v>
      </c>
      <c r="Z190">
        <f t="shared" si="42"/>
        <v>0.4</v>
      </c>
      <c r="AA190">
        <f t="shared" si="43"/>
        <v>3810</v>
      </c>
      <c r="AB190" t="str">
        <f t="shared" si="44"/>
        <v>Fernando Martinez</v>
      </c>
      <c r="AC190">
        <f t="shared" si="45"/>
        <v>0.4</v>
      </c>
      <c r="AD190">
        <f t="shared" si="46"/>
        <v>0.4</v>
      </c>
      <c r="AE190">
        <f t="shared" si="47"/>
        <v>3810</v>
      </c>
      <c r="AF190" t="str">
        <f t="shared" si="48"/>
        <v>Fernando Martinez</v>
      </c>
      <c r="AG190">
        <f t="shared" si="49"/>
        <v>0</v>
      </c>
      <c r="AH190">
        <f t="shared" si="50"/>
        <v>0</v>
      </c>
      <c r="AI190">
        <f t="shared" si="51"/>
        <v>-190</v>
      </c>
      <c r="AJ190" t="str">
        <f t="shared" si="52"/>
        <v>Fernando Martinez</v>
      </c>
      <c r="AK190">
        <f t="shared" si="53"/>
        <v>2</v>
      </c>
      <c r="AL190">
        <f t="shared" si="54"/>
        <v>2</v>
      </c>
      <c r="AM190">
        <f t="shared" si="55"/>
        <v>19810</v>
      </c>
      <c r="AN190" t="str">
        <f t="shared" si="56"/>
        <v>Fernando Martinez</v>
      </c>
      <c r="AO190">
        <f t="shared" si="57"/>
        <v>2</v>
      </c>
      <c r="AP190">
        <f t="shared" si="58"/>
        <v>2</v>
      </c>
      <c r="AQ190">
        <f t="shared" si="59"/>
        <v>19810</v>
      </c>
      <c r="AR190" t="str">
        <f>A190</f>
        <v>Fernando Martinez</v>
      </c>
      <c r="AS190">
        <f>M190</f>
        <v>2</v>
      </c>
      <c r="AT190">
        <f>AS190</f>
        <v>2</v>
      </c>
      <c r="AU190">
        <f>AT190*10000-ROW()</f>
        <v>19810</v>
      </c>
      <c r="AV190" t="str">
        <f>A190</f>
        <v>Fernando Martinez</v>
      </c>
      <c r="AW190">
        <f>E190</f>
        <v>3</v>
      </c>
      <c r="AX190">
        <f>AW190</f>
        <v>3</v>
      </c>
      <c r="AY190">
        <f>AX190*10000-ROW()</f>
        <v>29810</v>
      </c>
    </row>
    <row r="191" spans="1:51" x14ac:dyDescent="0.3">
      <c r="A191" s="9" t="str">
        <f>equipo8!A45</f>
        <v>Fernando Hernandez</v>
      </c>
      <c r="B191" s="9">
        <f>equipo8!B45</f>
        <v>9</v>
      </c>
      <c r="C191" s="9" t="str">
        <f>equipo8!$A$6</f>
        <v>Equipo 8</v>
      </c>
      <c r="D191" s="9">
        <f>equipo8!C45</f>
        <v>6</v>
      </c>
      <c r="E191" s="9">
        <f>equipo8!D45</f>
        <v>3</v>
      </c>
      <c r="F191" s="9">
        <f>equipo8!E45</f>
        <v>3</v>
      </c>
      <c r="G191" s="9">
        <f>equipo8!F45</f>
        <v>0</v>
      </c>
      <c r="H191" s="9">
        <f>equipo8!G45</f>
        <v>0</v>
      </c>
      <c r="I191" s="9">
        <f>equipo8!H45</f>
        <v>0</v>
      </c>
      <c r="J191" s="9">
        <f>equipo8!I45</f>
        <v>3</v>
      </c>
      <c r="K191" s="9">
        <f>equipo8!J45</f>
        <v>3</v>
      </c>
      <c r="L191" s="9">
        <f>equipo8!K45</f>
        <v>3</v>
      </c>
      <c r="M191" s="9">
        <f>equipo8!L45</f>
        <v>2</v>
      </c>
      <c r="N191" s="9">
        <f>equipo8!M45</f>
        <v>1</v>
      </c>
      <c r="O191" s="9">
        <f>equipo8!N45</f>
        <v>0</v>
      </c>
      <c r="P191" s="9">
        <f>equipo8!O45</f>
        <v>1</v>
      </c>
      <c r="Q191" s="9">
        <f>equipo8!P45</f>
        <v>0</v>
      </c>
      <c r="R191" s="9">
        <f>equipo8!Q45</f>
        <v>3</v>
      </c>
      <c r="S191" s="9">
        <f>equipo8!R45</f>
        <v>11</v>
      </c>
      <c r="T191" s="9"/>
      <c r="U191" s="11">
        <f>equipo8!T45</f>
        <v>0.5</v>
      </c>
      <c r="V191" s="11">
        <f>equipo8!U45</f>
        <v>0.5</v>
      </c>
      <c r="X191" t="str">
        <f t="shared" si="40"/>
        <v>Fernando Hernandez</v>
      </c>
      <c r="Y191">
        <f t="shared" si="41"/>
        <v>0.5</v>
      </c>
      <c r="Z191">
        <f t="shared" si="42"/>
        <v>0.5</v>
      </c>
      <c r="AA191">
        <f t="shared" si="43"/>
        <v>4809</v>
      </c>
      <c r="AB191" t="str">
        <f t="shared" si="44"/>
        <v>Fernando Hernandez</v>
      </c>
      <c r="AC191">
        <f t="shared" si="45"/>
        <v>0.5</v>
      </c>
      <c r="AD191">
        <f t="shared" si="46"/>
        <v>0.5</v>
      </c>
      <c r="AE191">
        <f t="shared" si="47"/>
        <v>4809</v>
      </c>
      <c r="AF191" t="str">
        <f t="shared" si="48"/>
        <v>Fernando Hernandez</v>
      </c>
      <c r="AG191">
        <f t="shared" si="49"/>
        <v>0</v>
      </c>
      <c r="AH191">
        <f t="shared" si="50"/>
        <v>0</v>
      </c>
      <c r="AI191">
        <f t="shared" si="51"/>
        <v>-191</v>
      </c>
      <c r="AJ191" t="str">
        <f t="shared" si="52"/>
        <v>Fernando Hernandez</v>
      </c>
      <c r="AK191">
        <f t="shared" si="53"/>
        <v>3</v>
      </c>
      <c r="AL191">
        <f t="shared" si="54"/>
        <v>3</v>
      </c>
      <c r="AM191">
        <f t="shared" si="55"/>
        <v>29809</v>
      </c>
      <c r="AN191" t="str">
        <f t="shared" si="56"/>
        <v>Fernando Hernandez</v>
      </c>
      <c r="AO191">
        <f t="shared" si="57"/>
        <v>3</v>
      </c>
      <c r="AP191">
        <f t="shared" si="58"/>
        <v>3</v>
      </c>
      <c r="AQ191">
        <f t="shared" si="59"/>
        <v>29809</v>
      </c>
      <c r="AR191" t="str">
        <f>A191</f>
        <v>Fernando Hernandez</v>
      </c>
      <c r="AS191">
        <f>M191</f>
        <v>2</v>
      </c>
      <c r="AT191">
        <f>AS191</f>
        <v>2</v>
      </c>
      <c r="AU191">
        <f>AT191*10000-ROW()</f>
        <v>19809</v>
      </c>
      <c r="AV191" t="str">
        <f>A191</f>
        <v>Fernando Hernandez</v>
      </c>
      <c r="AW191">
        <f>E191</f>
        <v>3</v>
      </c>
      <c r="AX191">
        <f>AW191</f>
        <v>3</v>
      </c>
      <c r="AY191">
        <f>AX191*10000-ROW()</f>
        <v>29809</v>
      </c>
    </row>
    <row r="192" spans="1:51" x14ac:dyDescent="0.3">
      <c r="A192" s="9" t="str">
        <f>equipo8!A46</f>
        <v>Fernando Lopez</v>
      </c>
      <c r="B192" s="9">
        <f>equipo8!B46</f>
        <v>10</v>
      </c>
      <c r="C192" s="9" t="str">
        <f>equipo8!$A$6</f>
        <v>Equipo 8</v>
      </c>
      <c r="D192" s="9">
        <f>equipo8!C46</f>
        <v>6</v>
      </c>
      <c r="E192" s="9">
        <f>equipo8!D46</f>
        <v>2</v>
      </c>
      <c r="F192" s="9">
        <f>equipo8!E46</f>
        <v>3</v>
      </c>
      <c r="G192" s="9">
        <f>equipo8!F46</f>
        <v>1</v>
      </c>
      <c r="H192" s="9">
        <f>equipo8!G46</f>
        <v>0</v>
      </c>
      <c r="I192" s="9">
        <f>equipo8!H46</f>
        <v>1</v>
      </c>
      <c r="J192" s="9">
        <f>equipo8!I46</f>
        <v>2</v>
      </c>
      <c r="K192" s="9">
        <f>equipo8!J46</f>
        <v>2</v>
      </c>
      <c r="L192" s="9">
        <f>equipo8!K46</f>
        <v>4</v>
      </c>
      <c r="M192" s="9">
        <f>equipo8!L46</f>
        <v>0</v>
      </c>
      <c r="N192" s="9">
        <f>equipo8!M46</f>
        <v>1</v>
      </c>
      <c r="O192" s="9">
        <f>equipo8!N46</f>
        <v>0</v>
      </c>
      <c r="P192" s="9">
        <f>equipo8!O46</f>
        <v>0</v>
      </c>
      <c r="Q192" s="9">
        <f>equipo8!P46</f>
        <v>0</v>
      </c>
      <c r="R192" s="9">
        <f>equipo8!Q46</f>
        <v>7</v>
      </c>
      <c r="S192" s="9">
        <f>equipo8!R46</f>
        <v>11</v>
      </c>
      <c r="T192" s="9"/>
      <c r="U192" s="11">
        <f>equipo8!T46</f>
        <v>0.5</v>
      </c>
      <c r="V192" s="11">
        <f>equipo8!U46</f>
        <v>1.1666666666666667</v>
      </c>
      <c r="X192" t="str">
        <f t="shared" si="40"/>
        <v>Fernando Lopez</v>
      </c>
      <c r="Y192">
        <f t="shared" si="41"/>
        <v>0.5</v>
      </c>
      <c r="Z192">
        <f t="shared" si="42"/>
        <v>0.5</v>
      </c>
      <c r="AA192">
        <f t="shared" si="43"/>
        <v>4808</v>
      </c>
      <c r="AB192" t="str">
        <f t="shared" si="44"/>
        <v>Fernando Lopez</v>
      </c>
      <c r="AC192">
        <f t="shared" si="45"/>
        <v>1.1666666666666667</v>
      </c>
      <c r="AD192">
        <f t="shared" si="46"/>
        <v>1.1666666666666667</v>
      </c>
      <c r="AE192">
        <f t="shared" si="47"/>
        <v>11474.666666666668</v>
      </c>
      <c r="AF192" t="str">
        <f t="shared" si="48"/>
        <v>Fernando Lopez</v>
      </c>
      <c r="AG192">
        <f t="shared" si="49"/>
        <v>1</v>
      </c>
      <c r="AH192">
        <f t="shared" si="50"/>
        <v>1</v>
      </c>
      <c r="AI192">
        <f t="shared" si="51"/>
        <v>9808</v>
      </c>
      <c r="AJ192" t="str">
        <f t="shared" si="52"/>
        <v>Fernando Lopez</v>
      </c>
      <c r="AK192">
        <f t="shared" si="53"/>
        <v>2</v>
      </c>
      <c r="AL192">
        <f t="shared" si="54"/>
        <v>2</v>
      </c>
      <c r="AM192">
        <f t="shared" si="55"/>
        <v>19808</v>
      </c>
      <c r="AN192" t="str">
        <f t="shared" si="56"/>
        <v>Fernando Lopez</v>
      </c>
      <c r="AO192">
        <f t="shared" si="57"/>
        <v>3</v>
      </c>
      <c r="AP192">
        <f t="shared" si="58"/>
        <v>3</v>
      </c>
      <c r="AQ192">
        <f t="shared" si="59"/>
        <v>29808</v>
      </c>
      <c r="AR192" t="str">
        <f>A192</f>
        <v>Fernando Lopez</v>
      </c>
      <c r="AS192">
        <f>M192</f>
        <v>0</v>
      </c>
      <c r="AT192">
        <f>AS192</f>
        <v>0</v>
      </c>
      <c r="AU192">
        <f>AT192*10000-ROW()</f>
        <v>-192</v>
      </c>
      <c r="AV192" t="str">
        <f>A192</f>
        <v>Fernando Lopez</v>
      </c>
      <c r="AW192">
        <f>E192</f>
        <v>2</v>
      </c>
      <c r="AX192">
        <f>AW192</f>
        <v>2</v>
      </c>
      <c r="AY192">
        <f>AX192*10000-ROW()</f>
        <v>19808</v>
      </c>
    </row>
    <row r="193" spans="1:51" x14ac:dyDescent="0.3">
      <c r="A193" s="9" t="str">
        <f>equipo8!A47</f>
        <v>Fernando Gonzalez</v>
      </c>
      <c r="B193" s="9">
        <f>equipo8!B47</f>
        <v>11</v>
      </c>
      <c r="C193" s="9" t="str">
        <f>equipo8!$A$6</f>
        <v>Equipo 8</v>
      </c>
      <c r="D193" s="9">
        <f>equipo8!C47</f>
        <v>7</v>
      </c>
      <c r="E193" s="9">
        <f>equipo8!D47</f>
        <v>2</v>
      </c>
      <c r="F193" s="9">
        <f>equipo8!E47</f>
        <v>2</v>
      </c>
      <c r="G193" s="9">
        <f>equipo8!F47</f>
        <v>0</v>
      </c>
      <c r="H193" s="9">
        <f>equipo8!G47</f>
        <v>0</v>
      </c>
      <c r="I193" s="9">
        <f>equipo8!H47</f>
        <v>0</v>
      </c>
      <c r="J193" s="9">
        <f>equipo8!I47</f>
        <v>0</v>
      </c>
      <c r="K193" s="9">
        <f>equipo8!J47</f>
        <v>2</v>
      </c>
      <c r="L193" s="9">
        <f>equipo8!K47</f>
        <v>0</v>
      </c>
      <c r="M193" s="9">
        <f>equipo8!L47</f>
        <v>0</v>
      </c>
      <c r="N193" s="9">
        <f>equipo8!M47</f>
        <v>1</v>
      </c>
      <c r="O193" s="9">
        <f>equipo8!N47</f>
        <v>2</v>
      </c>
      <c r="P193" s="9">
        <f>equipo8!O47</f>
        <v>2</v>
      </c>
      <c r="Q193" s="9">
        <f>equipo8!P47</f>
        <v>0</v>
      </c>
      <c r="R193" s="9">
        <f>equipo8!Q47</f>
        <v>2</v>
      </c>
      <c r="S193" s="9">
        <f>equipo8!R47</f>
        <v>12</v>
      </c>
      <c r="T193" s="9"/>
      <c r="U193" s="11">
        <f>equipo8!T47</f>
        <v>0.2857142857142857</v>
      </c>
      <c r="V193" s="11">
        <f>equipo8!U47</f>
        <v>0.2857142857142857</v>
      </c>
      <c r="X193" t="str">
        <f t="shared" si="40"/>
        <v>Fernando Gonzalez</v>
      </c>
      <c r="Y193">
        <f t="shared" si="41"/>
        <v>0.2857142857142857</v>
      </c>
      <c r="Z193">
        <f t="shared" si="42"/>
        <v>0.2857142857142857</v>
      </c>
      <c r="AA193">
        <f t="shared" si="43"/>
        <v>2664.1428571428569</v>
      </c>
      <c r="AB193" t="str">
        <f t="shared" si="44"/>
        <v>Fernando Gonzalez</v>
      </c>
      <c r="AC193">
        <f t="shared" si="45"/>
        <v>0.2857142857142857</v>
      </c>
      <c r="AD193">
        <f t="shared" si="46"/>
        <v>0.2857142857142857</v>
      </c>
      <c r="AE193">
        <f t="shared" si="47"/>
        <v>2664.1428571428569</v>
      </c>
      <c r="AF193" t="str">
        <f t="shared" si="48"/>
        <v>Fernando Gonzalez</v>
      </c>
      <c r="AG193">
        <f t="shared" si="49"/>
        <v>0</v>
      </c>
      <c r="AH193">
        <f t="shared" si="50"/>
        <v>0</v>
      </c>
      <c r="AI193">
        <f t="shared" si="51"/>
        <v>-193</v>
      </c>
      <c r="AJ193" t="str">
        <f t="shared" si="52"/>
        <v>Fernando Gonzalez</v>
      </c>
      <c r="AK193">
        <f t="shared" si="53"/>
        <v>0</v>
      </c>
      <c r="AL193">
        <f t="shared" si="54"/>
        <v>0</v>
      </c>
      <c r="AM193">
        <f t="shared" si="55"/>
        <v>-193</v>
      </c>
      <c r="AN193" t="str">
        <f t="shared" si="56"/>
        <v>Fernando Gonzalez</v>
      </c>
      <c r="AO193">
        <f t="shared" si="57"/>
        <v>2</v>
      </c>
      <c r="AP193">
        <f t="shared" si="58"/>
        <v>2</v>
      </c>
      <c r="AQ193">
        <f t="shared" si="59"/>
        <v>19807</v>
      </c>
      <c r="AR193" t="str">
        <f>A193</f>
        <v>Fernando Gonzalez</v>
      </c>
      <c r="AS193">
        <f>M193</f>
        <v>0</v>
      </c>
      <c r="AT193">
        <f>AS193</f>
        <v>0</v>
      </c>
      <c r="AU193">
        <f>AT193*10000-ROW()</f>
        <v>-193</v>
      </c>
      <c r="AV193" t="str">
        <f>A193</f>
        <v>Fernando Gonzalez</v>
      </c>
      <c r="AW193">
        <f>E193</f>
        <v>2</v>
      </c>
      <c r="AX193">
        <f>AW193</f>
        <v>2</v>
      </c>
      <c r="AY193">
        <f>AX193*10000-ROW()</f>
        <v>19807</v>
      </c>
    </row>
    <row r="194" spans="1:51" x14ac:dyDescent="0.3">
      <c r="A194" s="9" t="str">
        <f>equipo8!A48</f>
        <v>Fernando Perez</v>
      </c>
      <c r="B194" s="9">
        <f>equipo8!B48</f>
        <v>12</v>
      </c>
      <c r="C194" s="9" t="str">
        <f>equipo8!$A$6</f>
        <v>Equipo 8</v>
      </c>
      <c r="D194" s="9">
        <f>equipo8!C48</f>
        <v>7</v>
      </c>
      <c r="E194" s="9">
        <f>equipo8!D48</f>
        <v>5</v>
      </c>
      <c r="F194" s="9">
        <f>equipo8!E48</f>
        <v>6</v>
      </c>
      <c r="G194" s="9">
        <f>equipo8!F48</f>
        <v>0</v>
      </c>
      <c r="H194" s="9">
        <f>equipo8!G48</f>
        <v>0</v>
      </c>
      <c r="I194" s="9">
        <f>equipo8!H48</f>
        <v>0</v>
      </c>
      <c r="J194" s="9">
        <f>equipo8!I48</f>
        <v>1</v>
      </c>
      <c r="K194" s="9">
        <f>equipo8!J48</f>
        <v>2</v>
      </c>
      <c r="L194" s="9">
        <f>equipo8!K48</f>
        <v>1</v>
      </c>
      <c r="M194" s="9">
        <f>equipo8!L48</f>
        <v>1</v>
      </c>
      <c r="N194" s="9">
        <f>equipo8!M48</f>
        <v>1</v>
      </c>
      <c r="O194" s="9">
        <f>equipo8!N48</f>
        <v>1</v>
      </c>
      <c r="P194" s="9">
        <f>equipo8!O48</f>
        <v>1</v>
      </c>
      <c r="Q194" s="9">
        <f>equipo8!P48</f>
        <v>0</v>
      </c>
      <c r="R194" s="9">
        <f>equipo8!Q48</f>
        <v>6</v>
      </c>
      <c r="S194" s="9">
        <f>equipo8!R48</f>
        <v>11</v>
      </c>
      <c r="T194" s="9"/>
      <c r="U194" s="11">
        <f>equipo8!T48</f>
        <v>0.8571428571428571</v>
      </c>
      <c r="V194" s="11">
        <f>equipo8!U48</f>
        <v>0.8571428571428571</v>
      </c>
      <c r="X194" t="str">
        <f t="shared" si="40"/>
        <v>Fernando Perez</v>
      </c>
      <c r="Y194">
        <f t="shared" si="41"/>
        <v>0.8571428571428571</v>
      </c>
      <c r="Z194">
        <f t="shared" si="42"/>
        <v>0.8571428571428571</v>
      </c>
      <c r="AA194">
        <f t="shared" si="43"/>
        <v>8377.4285714285706</v>
      </c>
      <c r="AB194" t="str">
        <f t="shared" si="44"/>
        <v>Fernando Perez</v>
      </c>
      <c r="AC194">
        <f t="shared" si="45"/>
        <v>0.8571428571428571</v>
      </c>
      <c r="AD194">
        <f t="shared" si="46"/>
        <v>0.8571428571428571</v>
      </c>
      <c r="AE194">
        <f t="shared" si="47"/>
        <v>8377.4285714285706</v>
      </c>
      <c r="AF194" t="str">
        <f t="shared" si="48"/>
        <v>Fernando Perez</v>
      </c>
      <c r="AG194">
        <f t="shared" si="49"/>
        <v>0</v>
      </c>
      <c r="AH194">
        <f t="shared" si="50"/>
        <v>0</v>
      </c>
      <c r="AI194">
        <f t="shared" si="51"/>
        <v>-194</v>
      </c>
      <c r="AJ194" t="str">
        <f t="shared" si="52"/>
        <v>Fernando Perez</v>
      </c>
      <c r="AK194">
        <f t="shared" si="53"/>
        <v>1</v>
      </c>
      <c r="AL194">
        <f t="shared" si="54"/>
        <v>1</v>
      </c>
      <c r="AM194">
        <f t="shared" si="55"/>
        <v>9806</v>
      </c>
      <c r="AN194" t="str">
        <f t="shared" si="56"/>
        <v>Fernando Perez</v>
      </c>
      <c r="AO194">
        <f t="shared" si="57"/>
        <v>6</v>
      </c>
      <c r="AP194">
        <f t="shared" si="58"/>
        <v>6</v>
      </c>
      <c r="AQ194">
        <f t="shared" si="59"/>
        <v>59806</v>
      </c>
      <c r="AR194" t="str">
        <f>A194</f>
        <v>Fernando Perez</v>
      </c>
      <c r="AS194">
        <f>M194</f>
        <v>1</v>
      </c>
      <c r="AT194">
        <f>AS194</f>
        <v>1</v>
      </c>
      <c r="AU194">
        <f>AT194*10000-ROW()</f>
        <v>9806</v>
      </c>
      <c r="AV194" t="str">
        <f>A194</f>
        <v>Fernando Perez</v>
      </c>
      <c r="AW194">
        <f>E194</f>
        <v>5</v>
      </c>
      <c r="AX194">
        <f>AW194</f>
        <v>5</v>
      </c>
      <c r="AY194">
        <f>AX194*10000-ROW()</f>
        <v>49806</v>
      </c>
    </row>
    <row r="195" spans="1:51" x14ac:dyDescent="0.3">
      <c r="A195" s="9" t="str">
        <f>equipo8!A49</f>
        <v>Fernando Sanchez</v>
      </c>
      <c r="B195" s="9">
        <f>equipo8!B49</f>
        <v>13</v>
      </c>
      <c r="C195" s="9" t="str">
        <f>equipo8!$A$6</f>
        <v>Equipo 8</v>
      </c>
      <c r="D195" s="9">
        <f>equipo8!C49</f>
        <v>6</v>
      </c>
      <c r="E195" s="9">
        <f>equipo8!D49</f>
        <v>3</v>
      </c>
      <c r="F195" s="9">
        <f>equipo8!E49</f>
        <v>5</v>
      </c>
      <c r="G195" s="9">
        <f>equipo8!F49</f>
        <v>0</v>
      </c>
      <c r="H195" s="9">
        <f>equipo8!G49</f>
        <v>1</v>
      </c>
      <c r="I195" s="9">
        <f>equipo8!H49</f>
        <v>0</v>
      </c>
      <c r="J195" s="9">
        <f>equipo8!I49</f>
        <v>6</v>
      </c>
      <c r="K195" s="9">
        <f>equipo8!J49</f>
        <v>3</v>
      </c>
      <c r="L195" s="9">
        <f>equipo8!K49</f>
        <v>1</v>
      </c>
      <c r="M195" s="9">
        <f>equipo8!L49</f>
        <v>1</v>
      </c>
      <c r="N195" s="9">
        <f>equipo8!M49</f>
        <v>1</v>
      </c>
      <c r="O195" s="9">
        <f>equipo8!N49</f>
        <v>2</v>
      </c>
      <c r="P195" s="9">
        <f>equipo8!O49</f>
        <v>2</v>
      </c>
      <c r="Q195" s="9">
        <f>equipo8!P49</f>
        <v>0</v>
      </c>
      <c r="R195" s="9">
        <f>equipo8!Q49</f>
        <v>7</v>
      </c>
      <c r="S195" s="9">
        <f>equipo8!R49</f>
        <v>12</v>
      </c>
      <c r="T195" s="9"/>
      <c r="U195" s="11">
        <f>equipo8!T49</f>
        <v>0.83333333333333337</v>
      </c>
      <c r="V195" s="11">
        <f>equipo8!U49</f>
        <v>1.1666666666666667</v>
      </c>
      <c r="X195" t="str">
        <f t="shared" si="40"/>
        <v>Fernando Sanchez</v>
      </c>
      <c r="Y195">
        <f t="shared" si="41"/>
        <v>0.83333333333333337</v>
      </c>
      <c r="Z195">
        <f t="shared" si="42"/>
        <v>0.83333333333333337</v>
      </c>
      <c r="AA195">
        <f t="shared" si="43"/>
        <v>8138.3333333333339</v>
      </c>
      <c r="AB195" t="str">
        <f t="shared" si="44"/>
        <v>Fernando Sanchez</v>
      </c>
      <c r="AC195">
        <f t="shared" si="45"/>
        <v>1.1666666666666667</v>
      </c>
      <c r="AD195">
        <f t="shared" si="46"/>
        <v>1.1666666666666667</v>
      </c>
      <c r="AE195">
        <f t="shared" si="47"/>
        <v>11471.666666666668</v>
      </c>
      <c r="AF195" t="str">
        <f t="shared" si="48"/>
        <v>Fernando Sanchez</v>
      </c>
      <c r="AG195">
        <f t="shared" si="49"/>
        <v>0</v>
      </c>
      <c r="AH195">
        <f t="shared" si="50"/>
        <v>0</v>
      </c>
      <c r="AI195">
        <f t="shared" si="51"/>
        <v>-195</v>
      </c>
      <c r="AJ195" t="str">
        <f t="shared" si="52"/>
        <v>Fernando Sanchez</v>
      </c>
      <c r="AK195">
        <f t="shared" si="53"/>
        <v>6</v>
      </c>
      <c r="AL195">
        <f t="shared" si="54"/>
        <v>6</v>
      </c>
      <c r="AM195">
        <f t="shared" si="55"/>
        <v>59805</v>
      </c>
      <c r="AN195" t="str">
        <f t="shared" si="56"/>
        <v>Fernando Sanchez</v>
      </c>
      <c r="AO195">
        <f t="shared" si="57"/>
        <v>5</v>
      </c>
      <c r="AP195">
        <f t="shared" si="58"/>
        <v>5</v>
      </c>
      <c r="AQ195">
        <f t="shared" si="59"/>
        <v>49805</v>
      </c>
      <c r="AR195" t="str">
        <f>A195</f>
        <v>Fernando Sanchez</v>
      </c>
      <c r="AS195">
        <f>M195</f>
        <v>1</v>
      </c>
      <c r="AT195">
        <f>AS195</f>
        <v>1</v>
      </c>
      <c r="AU195">
        <f>AT195*10000-ROW()</f>
        <v>9805</v>
      </c>
      <c r="AV195" t="str">
        <f>A195</f>
        <v>Fernando Sanchez</v>
      </c>
      <c r="AW195">
        <f>E195</f>
        <v>3</v>
      </c>
      <c r="AX195">
        <f>AW195</f>
        <v>3</v>
      </c>
      <c r="AY195">
        <f>AX195*10000-ROW()</f>
        <v>29805</v>
      </c>
    </row>
    <row r="196" spans="1:51" x14ac:dyDescent="0.3">
      <c r="A196" s="9" t="str">
        <f>equipo8!A50</f>
        <v>Fernando Ramirez</v>
      </c>
      <c r="B196" s="9">
        <f>equipo8!B50</f>
        <v>14</v>
      </c>
      <c r="C196" s="9" t="str">
        <f>equipo8!$A$6</f>
        <v>Equipo 8</v>
      </c>
      <c r="D196" s="9">
        <f>equipo8!C50</f>
        <v>8</v>
      </c>
      <c r="E196" s="9">
        <f>equipo8!D50</f>
        <v>1</v>
      </c>
      <c r="F196" s="9">
        <f>equipo8!E50</f>
        <v>6</v>
      </c>
      <c r="G196" s="9">
        <f>equipo8!F50</f>
        <v>0</v>
      </c>
      <c r="H196" s="9">
        <f>equipo8!G50</f>
        <v>0</v>
      </c>
      <c r="I196" s="9">
        <f>equipo8!H50</f>
        <v>0</v>
      </c>
      <c r="J196" s="9">
        <f>equipo8!I50</f>
        <v>1</v>
      </c>
      <c r="K196" s="9">
        <f>equipo8!J50</f>
        <v>1</v>
      </c>
      <c r="L196" s="9">
        <f>equipo8!K50</f>
        <v>3</v>
      </c>
      <c r="M196" s="9">
        <f>equipo8!L50</f>
        <v>1</v>
      </c>
      <c r="N196" s="9">
        <f>equipo8!M50</f>
        <v>2</v>
      </c>
      <c r="O196" s="9">
        <f>equipo8!N50</f>
        <v>1</v>
      </c>
      <c r="P196" s="9">
        <f>equipo8!O50</f>
        <v>1</v>
      </c>
      <c r="Q196" s="9">
        <f>equipo8!P50</f>
        <v>0</v>
      </c>
      <c r="R196" s="9">
        <f>equipo8!Q50</f>
        <v>6</v>
      </c>
      <c r="S196" s="9">
        <f>equipo8!R50</f>
        <v>15</v>
      </c>
      <c r="T196" s="9"/>
      <c r="U196" s="11">
        <f>equipo8!T50</f>
        <v>0.75</v>
      </c>
      <c r="V196" s="11">
        <f>equipo8!U50</f>
        <v>0.75</v>
      </c>
      <c r="X196" t="str">
        <f t="shared" si="40"/>
        <v>Fernando Ramirez</v>
      </c>
      <c r="Y196">
        <f t="shared" si="41"/>
        <v>0.75</v>
      </c>
      <c r="Z196">
        <f t="shared" si="42"/>
        <v>0.75</v>
      </c>
      <c r="AA196">
        <f t="shared" si="43"/>
        <v>7304</v>
      </c>
      <c r="AB196" t="str">
        <f t="shared" si="44"/>
        <v>Fernando Ramirez</v>
      </c>
      <c r="AC196">
        <f t="shared" si="45"/>
        <v>0.75</v>
      </c>
      <c r="AD196">
        <f t="shared" si="46"/>
        <v>0.75</v>
      </c>
      <c r="AE196">
        <f t="shared" si="47"/>
        <v>7304</v>
      </c>
      <c r="AF196" t="str">
        <f t="shared" si="48"/>
        <v>Fernando Ramirez</v>
      </c>
      <c r="AG196">
        <f t="shared" si="49"/>
        <v>0</v>
      </c>
      <c r="AH196">
        <f t="shared" si="50"/>
        <v>0</v>
      </c>
      <c r="AI196">
        <f t="shared" si="51"/>
        <v>-196</v>
      </c>
      <c r="AJ196" t="str">
        <f t="shared" si="52"/>
        <v>Fernando Ramirez</v>
      </c>
      <c r="AK196">
        <f t="shared" si="53"/>
        <v>1</v>
      </c>
      <c r="AL196">
        <f t="shared" si="54"/>
        <v>1</v>
      </c>
      <c r="AM196">
        <f t="shared" si="55"/>
        <v>9804</v>
      </c>
      <c r="AN196" t="str">
        <f t="shared" si="56"/>
        <v>Fernando Ramirez</v>
      </c>
      <c r="AO196">
        <f t="shared" si="57"/>
        <v>6</v>
      </c>
      <c r="AP196">
        <f t="shared" si="58"/>
        <v>6</v>
      </c>
      <c r="AQ196">
        <f t="shared" si="59"/>
        <v>59804</v>
      </c>
      <c r="AR196" t="str">
        <f>A196</f>
        <v>Fernando Ramirez</v>
      </c>
      <c r="AS196">
        <f>M196</f>
        <v>1</v>
      </c>
      <c r="AT196">
        <f>AS196</f>
        <v>1</v>
      </c>
      <c r="AU196">
        <f>AT196*10000-ROW()</f>
        <v>9804</v>
      </c>
      <c r="AV196" t="str">
        <f>A196</f>
        <v>Fernando Ramirez</v>
      </c>
      <c r="AW196">
        <f>E196</f>
        <v>1</v>
      </c>
      <c r="AX196">
        <f>AW196</f>
        <v>1</v>
      </c>
      <c r="AY196">
        <f>AX196*10000-ROW()</f>
        <v>9804</v>
      </c>
    </row>
    <row r="197" spans="1:51" x14ac:dyDescent="0.3">
      <c r="A197" s="9" t="str">
        <f>equipo8!A51</f>
        <v>Fernando Torres</v>
      </c>
      <c r="B197" s="9">
        <f>equipo8!B51</f>
        <v>15</v>
      </c>
      <c r="C197" s="9" t="str">
        <f>equipo8!$A$6</f>
        <v>Equipo 8</v>
      </c>
      <c r="D197" s="9">
        <f>equipo8!C51</f>
        <v>6</v>
      </c>
      <c r="E197" s="9">
        <f>equipo8!D51</f>
        <v>2</v>
      </c>
      <c r="F197" s="9">
        <f>equipo8!E51</f>
        <v>2</v>
      </c>
      <c r="G197" s="9">
        <f>equipo8!F51</f>
        <v>0</v>
      </c>
      <c r="H197" s="9">
        <f>equipo8!G51</f>
        <v>0</v>
      </c>
      <c r="I197" s="9">
        <f>equipo8!H51</f>
        <v>0</v>
      </c>
      <c r="J197" s="9">
        <f>equipo8!I51</f>
        <v>2</v>
      </c>
      <c r="K197" s="9">
        <f>equipo8!J51</f>
        <v>1</v>
      </c>
      <c r="L197" s="9">
        <f>equipo8!K51</f>
        <v>1</v>
      </c>
      <c r="M197" s="9">
        <f>equipo8!L51</f>
        <v>1</v>
      </c>
      <c r="N197" s="9">
        <f>equipo8!M51</f>
        <v>1</v>
      </c>
      <c r="O197" s="9">
        <f>equipo8!N51</f>
        <v>1</v>
      </c>
      <c r="P197" s="9">
        <f>equipo8!O51</f>
        <v>2</v>
      </c>
      <c r="Q197" s="9">
        <f>equipo8!P51</f>
        <v>0</v>
      </c>
      <c r="R197" s="9">
        <f>equipo8!Q51</f>
        <v>2</v>
      </c>
      <c r="S197" s="9">
        <f>equipo8!R51</f>
        <v>11</v>
      </c>
      <c r="T197" s="9"/>
      <c r="U197" s="11">
        <f>equipo8!T51</f>
        <v>0.33333333333333331</v>
      </c>
      <c r="V197" s="11">
        <f>equipo8!U51</f>
        <v>0.33333333333333331</v>
      </c>
      <c r="X197" t="str">
        <f t="shared" si="40"/>
        <v>Fernando Torres</v>
      </c>
      <c r="Y197">
        <f t="shared" si="41"/>
        <v>0.33333333333333331</v>
      </c>
      <c r="Z197">
        <f t="shared" si="42"/>
        <v>0.33333333333333331</v>
      </c>
      <c r="AA197">
        <f t="shared" si="43"/>
        <v>3136.333333333333</v>
      </c>
      <c r="AB197" t="str">
        <f t="shared" si="44"/>
        <v>Fernando Torres</v>
      </c>
      <c r="AC197">
        <f t="shared" si="45"/>
        <v>0.33333333333333331</v>
      </c>
      <c r="AD197">
        <f t="shared" si="46"/>
        <v>0.33333333333333331</v>
      </c>
      <c r="AE197">
        <f t="shared" si="47"/>
        <v>3136.333333333333</v>
      </c>
      <c r="AF197" t="str">
        <f t="shared" si="48"/>
        <v>Fernando Torres</v>
      </c>
      <c r="AG197">
        <f t="shared" si="49"/>
        <v>0</v>
      </c>
      <c r="AH197">
        <f t="shared" si="50"/>
        <v>0</v>
      </c>
      <c r="AI197">
        <f t="shared" si="51"/>
        <v>-197</v>
      </c>
      <c r="AJ197" t="str">
        <f t="shared" si="52"/>
        <v>Fernando Torres</v>
      </c>
      <c r="AK197">
        <f t="shared" si="53"/>
        <v>2</v>
      </c>
      <c r="AL197">
        <f t="shared" si="54"/>
        <v>2</v>
      </c>
      <c r="AM197">
        <f t="shared" si="55"/>
        <v>19803</v>
      </c>
      <c r="AN197" t="str">
        <f t="shared" si="56"/>
        <v>Fernando Torres</v>
      </c>
      <c r="AO197">
        <f t="shared" si="57"/>
        <v>2</v>
      </c>
      <c r="AP197">
        <f t="shared" si="58"/>
        <v>2</v>
      </c>
      <c r="AQ197">
        <f t="shared" si="59"/>
        <v>19803</v>
      </c>
      <c r="AR197" t="str">
        <f>A197</f>
        <v>Fernando Torres</v>
      </c>
      <c r="AS197">
        <f>M197</f>
        <v>1</v>
      </c>
      <c r="AT197">
        <f>AS197</f>
        <v>1</v>
      </c>
      <c r="AU197">
        <f>AT197*10000-ROW()</f>
        <v>9803</v>
      </c>
      <c r="AV197" t="str">
        <f>A197</f>
        <v>Fernando Torres</v>
      </c>
      <c r="AW197">
        <f>E197</f>
        <v>2</v>
      </c>
      <c r="AX197">
        <f>AW197</f>
        <v>2</v>
      </c>
      <c r="AY197">
        <f>AX197*10000-ROW()</f>
        <v>19803</v>
      </c>
    </row>
    <row r="198" spans="1:51" x14ac:dyDescent="0.3">
      <c r="A198" s="9" t="str">
        <f>equipo8!A52</f>
        <v>Fernando Flores</v>
      </c>
      <c r="B198" s="9">
        <f>equipo8!B52</f>
        <v>16</v>
      </c>
      <c r="C198" s="9" t="str">
        <f>equipo8!$A$6</f>
        <v>Equipo 8</v>
      </c>
      <c r="D198" s="9">
        <f>equipo8!C52</f>
        <v>6</v>
      </c>
      <c r="E198" s="9">
        <f>equipo8!D52</f>
        <v>6</v>
      </c>
      <c r="F198" s="9">
        <f>equipo8!E52</f>
        <v>4</v>
      </c>
      <c r="G198" s="9">
        <f>equipo8!F52</f>
        <v>0</v>
      </c>
      <c r="H198" s="9">
        <f>equipo8!G52</f>
        <v>0</v>
      </c>
      <c r="I198" s="9">
        <f>equipo8!H52</f>
        <v>0</v>
      </c>
      <c r="J198" s="9">
        <f>equipo8!I52</f>
        <v>3</v>
      </c>
      <c r="K198" s="9">
        <f>equipo8!J52</f>
        <v>3</v>
      </c>
      <c r="L198" s="9">
        <f>equipo8!K52</f>
        <v>0</v>
      </c>
      <c r="M198" s="9">
        <f>equipo8!L52</f>
        <v>2</v>
      </c>
      <c r="N198" s="9">
        <f>equipo8!M52</f>
        <v>1</v>
      </c>
      <c r="O198" s="9">
        <f>equipo8!N52</f>
        <v>0</v>
      </c>
      <c r="P198" s="9">
        <f>equipo8!O52</f>
        <v>1</v>
      </c>
      <c r="Q198" s="9">
        <f>equipo8!P52</f>
        <v>0</v>
      </c>
      <c r="R198" s="9">
        <f>equipo8!Q52</f>
        <v>4</v>
      </c>
      <c r="S198" s="9">
        <f>equipo8!R52</f>
        <v>8</v>
      </c>
      <c r="T198" s="9"/>
      <c r="U198" s="11">
        <f>equipo8!T52</f>
        <v>0.66666666666666663</v>
      </c>
      <c r="V198" s="11">
        <f>equipo8!U52</f>
        <v>0.66666666666666663</v>
      </c>
      <c r="X198" t="str">
        <f t="shared" si="40"/>
        <v>Fernando Flores</v>
      </c>
      <c r="Y198">
        <f t="shared" si="41"/>
        <v>0.66666666666666663</v>
      </c>
      <c r="Z198">
        <f t="shared" si="42"/>
        <v>0.66666666666666663</v>
      </c>
      <c r="AA198">
        <f t="shared" si="43"/>
        <v>6468.6666666666661</v>
      </c>
      <c r="AB198" t="str">
        <f t="shared" si="44"/>
        <v>Fernando Flores</v>
      </c>
      <c r="AC198">
        <f t="shared" si="45"/>
        <v>0.66666666666666663</v>
      </c>
      <c r="AD198">
        <f t="shared" si="46"/>
        <v>0.66666666666666663</v>
      </c>
      <c r="AE198">
        <f t="shared" si="47"/>
        <v>6468.6666666666661</v>
      </c>
      <c r="AF198" t="str">
        <f t="shared" si="48"/>
        <v>Fernando Flores</v>
      </c>
      <c r="AG198">
        <f t="shared" si="49"/>
        <v>0</v>
      </c>
      <c r="AH198">
        <f t="shared" si="50"/>
        <v>0</v>
      </c>
      <c r="AI198">
        <f t="shared" si="51"/>
        <v>-198</v>
      </c>
      <c r="AJ198" t="str">
        <f t="shared" si="52"/>
        <v>Fernando Flores</v>
      </c>
      <c r="AK198">
        <f t="shared" si="53"/>
        <v>3</v>
      </c>
      <c r="AL198">
        <f t="shared" si="54"/>
        <v>3</v>
      </c>
      <c r="AM198">
        <f t="shared" si="55"/>
        <v>29802</v>
      </c>
      <c r="AN198" t="str">
        <f t="shared" si="56"/>
        <v>Fernando Flores</v>
      </c>
      <c r="AO198">
        <f t="shared" si="57"/>
        <v>4</v>
      </c>
      <c r="AP198">
        <f t="shared" si="58"/>
        <v>4</v>
      </c>
      <c r="AQ198">
        <f t="shared" si="59"/>
        <v>39802</v>
      </c>
      <c r="AR198" t="str">
        <f>A198</f>
        <v>Fernando Flores</v>
      </c>
      <c r="AS198">
        <f>M198</f>
        <v>2</v>
      </c>
      <c r="AT198">
        <f>AS198</f>
        <v>2</v>
      </c>
      <c r="AU198">
        <f>AT198*10000-ROW()</f>
        <v>19802</v>
      </c>
      <c r="AV198" t="str">
        <f>A198</f>
        <v>Fernando Flores</v>
      </c>
      <c r="AW198">
        <f>E198</f>
        <v>6</v>
      </c>
      <c r="AX198">
        <f>AW198</f>
        <v>6</v>
      </c>
      <c r="AY198">
        <f>AX198*10000-ROW()</f>
        <v>59802</v>
      </c>
    </row>
    <row r="199" spans="1:51" x14ac:dyDescent="0.3">
      <c r="A199" s="9" t="str">
        <f>equipo8!A53</f>
        <v>Fernando Rivera</v>
      </c>
      <c r="B199" s="9">
        <f>equipo8!B53</f>
        <v>17</v>
      </c>
      <c r="C199" s="9" t="str">
        <f>equipo8!$A$6</f>
        <v>Equipo 8</v>
      </c>
      <c r="D199" s="9">
        <f>equipo8!C53</f>
        <v>6</v>
      </c>
      <c r="E199" s="9">
        <f>equipo8!D53</f>
        <v>1</v>
      </c>
      <c r="F199" s="9">
        <f>equipo8!E53</f>
        <v>1</v>
      </c>
      <c r="G199" s="9">
        <f>equipo8!F53</f>
        <v>0</v>
      </c>
      <c r="H199" s="9">
        <f>equipo8!G53</f>
        <v>0</v>
      </c>
      <c r="I199" s="9">
        <f>equipo8!H53</f>
        <v>0</v>
      </c>
      <c r="J199" s="9">
        <f>equipo8!I53</f>
        <v>1</v>
      </c>
      <c r="K199" s="9">
        <f>equipo8!J53</f>
        <v>0</v>
      </c>
      <c r="L199" s="9">
        <f>equipo8!K53</f>
        <v>3</v>
      </c>
      <c r="M199" s="9">
        <f>equipo8!L53</f>
        <v>1</v>
      </c>
      <c r="N199" s="9">
        <f>equipo8!M53</f>
        <v>2</v>
      </c>
      <c r="O199" s="9">
        <f>equipo8!N53</f>
        <v>1</v>
      </c>
      <c r="P199" s="9">
        <f>equipo8!O53</f>
        <v>2</v>
      </c>
      <c r="Q199" s="9">
        <f>equipo8!P53</f>
        <v>0</v>
      </c>
      <c r="R199" s="9">
        <f>equipo8!Q53</f>
        <v>1</v>
      </c>
      <c r="S199" s="9">
        <f>equipo8!R53</f>
        <v>14</v>
      </c>
      <c r="T199" s="9"/>
      <c r="U199" s="11">
        <f>equipo8!T53</f>
        <v>0.16666666666666666</v>
      </c>
      <c r="V199" s="11">
        <f>equipo8!U53</f>
        <v>0.16666666666666666</v>
      </c>
      <c r="X199" t="str">
        <f t="shared" si="40"/>
        <v>Fernando Rivera</v>
      </c>
      <c r="Y199">
        <f t="shared" si="41"/>
        <v>0.16666666666666666</v>
      </c>
      <c r="Z199">
        <f t="shared" si="42"/>
        <v>0.16666666666666666</v>
      </c>
      <c r="AA199">
        <f t="shared" si="43"/>
        <v>1467.6666666666665</v>
      </c>
      <c r="AB199" t="str">
        <f t="shared" si="44"/>
        <v>Fernando Rivera</v>
      </c>
      <c r="AC199">
        <f t="shared" si="45"/>
        <v>0.16666666666666666</v>
      </c>
      <c r="AD199">
        <f t="shared" si="46"/>
        <v>0.16666666666666666</v>
      </c>
      <c r="AE199">
        <f t="shared" si="47"/>
        <v>1467.6666666666665</v>
      </c>
      <c r="AF199" t="str">
        <f t="shared" si="48"/>
        <v>Fernando Rivera</v>
      </c>
      <c r="AG199">
        <f t="shared" si="49"/>
        <v>0</v>
      </c>
      <c r="AH199">
        <f t="shared" si="50"/>
        <v>0</v>
      </c>
      <c r="AI199">
        <f t="shared" si="51"/>
        <v>-199</v>
      </c>
      <c r="AJ199" t="str">
        <f t="shared" si="52"/>
        <v>Fernando Rivera</v>
      </c>
      <c r="AK199">
        <f t="shared" si="53"/>
        <v>1</v>
      </c>
      <c r="AL199">
        <f t="shared" si="54"/>
        <v>1</v>
      </c>
      <c r="AM199">
        <f t="shared" si="55"/>
        <v>9801</v>
      </c>
      <c r="AN199" t="str">
        <f t="shared" si="56"/>
        <v>Fernando Rivera</v>
      </c>
      <c r="AO199">
        <f t="shared" si="57"/>
        <v>1</v>
      </c>
      <c r="AP199">
        <f t="shared" si="58"/>
        <v>1</v>
      </c>
      <c r="AQ199">
        <f t="shared" si="59"/>
        <v>9801</v>
      </c>
      <c r="AR199" t="str">
        <f>A199</f>
        <v>Fernando Rivera</v>
      </c>
      <c r="AS199">
        <f>M199</f>
        <v>1</v>
      </c>
      <c r="AT199">
        <f>AS199</f>
        <v>1</v>
      </c>
      <c r="AU199">
        <f>AT199*10000-ROW()</f>
        <v>9801</v>
      </c>
      <c r="AV199" t="str">
        <f>A199</f>
        <v>Fernando Rivera</v>
      </c>
      <c r="AW199">
        <f>E199</f>
        <v>1</v>
      </c>
      <c r="AX199">
        <f>AW199</f>
        <v>1</v>
      </c>
      <c r="AY199">
        <f>AX199*10000-ROW()</f>
        <v>9801</v>
      </c>
    </row>
    <row r="200" spans="1:51" x14ac:dyDescent="0.3">
      <c r="A200" s="9" t="str">
        <f>equipo8!A54</f>
        <v>Fernando Gomez</v>
      </c>
      <c r="B200" s="9">
        <f>equipo8!B54</f>
        <v>18</v>
      </c>
      <c r="C200" s="9" t="str">
        <f>equipo8!$A$6</f>
        <v>Equipo 8</v>
      </c>
      <c r="D200" s="9">
        <f>equipo8!C54</f>
        <v>5</v>
      </c>
      <c r="E200" s="9">
        <f>equipo8!D54</f>
        <v>3</v>
      </c>
      <c r="F200" s="9">
        <f>equipo8!E54</f>
        <v>2</v>
      </c>
      <c r="G200" s="9">
        <f>equipo8!F54</f>
        <v>0</v>
      </c>
      <c r="H200" s="9">
        <f>equipo8!G54</f>
        <v>0</v>
      </c>
      <c r="I200" s="9">
        <f>equipo8!H54</f>
        <v>0</v>
      </c>
      <c r="J200" s="9">
        <f>equipo8!I54</f>
        <v>4</v>
      </c>
      <c r="K200" s="9">
        <f>equipo8!J54</f>
        <v>2</v>
      </c>
      <c r="L200" s="9">
        <f>equipo8!K54</f>
        <v>4</v>
      </c>
      <c r="M200" s="9">
        <f>equipo8!L54</f>
        <v>1</v>
      </c>
      <c r="N200" s="9">
        <f>equipo8!M54</f>
        <v>2</v>
      </c>
      <c r="O200" s="9">
        <f>equipo8!N54</f>
        <v>2</v>
      </c>
      <c r="P200" s="9">
        <f>equipo8!O54</f>
        <v>1</v>
      </c>
      <c r="Q200" s="9">
        <f>equipo8!P54</f>
        <v>0</v>
      </c>
      <c r="R200" s="9">
        <f>equipo8!Q54</f>
        <v>2</v>
      </c>
      <c r="S200" s="9">
        <f>equipo8!R54</f>
        <v>14</v>
      </c>
      <c r="T200" s="9"/>
      <c r="U200" s="11">
        <f>equipo8!T54</f>
        <v>0.4</v>
      </c>
      <c r="V200" s="11">
        <f>equipo8!U54</f>
        <v>0.4</v>
      </c>
      <c r="X200" t="str">
        <f t="shared" ref="X200:X263" si="60">A200</f>
        <v>Fernando Gomez</v>
      </c>
      <c r="Y200">
        <f t="shared" ref="Y200:Y263" si="61">U200</f>
        <v>0.4</v>
      </c>
      <c r="Z200">
        <f t="shared" ref="Z200:Z263" si="62">Y200</f>
        <v>0.4</v>
      </c>
      <c r="AA200">
        <f t="shared" ref="AA200:AA263" si="63">Z200*10000-ROW()</f>
        <v>3800</v>
      </c>
      <c r="AB200" t="str">
        <f t="shared" ref="AB200:AB263" si="64">A200</f>
        <v>Fernando Gomez</v>
      </c>
      <c r="AC200">
        <f t="shared" ref="AC200:AC263" si="65">V200</f>
        <v>0.4</v>
      </c>
      <c r="AD200">
        <f t="shared" ref="AD200:AD263" si="66">AC200</f>
        <v>0.4</v>
      </c>
      <c r="AE200">
        <f t="shared" ref="AE200:AE263" si="67">AD200*10000-ROW()</f>
        <v>3800</v>
      </c>
      <c r="AF200" t="str">
        <f t="shared" ref="AF200:AF263" si="68">A200</f>
        <v>Fernando Gomez</v>
      </c>
      <c r="AG200">
        <f t="shared" ref="AG200:AG263" si="69">I200</f>
        <v>0</v>
      </c>
      <c r="AH200">
        <f t="shared" ref="AH200:AH263" si="70">AG200</f>
        <v>0</v>
      </c>
      <c r="AI200">
        <f t="shared" ref="AI200:AI263" si="71">AH200*10000-ROW()</f>
        <v>-200</v>
      </c>
      <c r="AJ200" t="str">
        <f t="shared" ref="AJ200:AJ263" si="72">A200</f>
        <v>Fernando Gomez</v>
      </c>
      <c r="AK200">
        <f t="shared" ref="AK200:AK263" si="73">J200</f>
        <v>4</v>
      </c>
      <c r="AL200">
        <f t="shared" ref="AL200:AL263" si="74">AK200</f>
        <v>4</v>
      </c>
      <c r="AM200">
        <f t="shared" ref="AM200:AM263" si="75">AL200*10000-ROW()</f>
        <v>39800</v>
      </c>
      <c r="AN200" t="str">
        <f t="shared" ref="AN200:AN263" si="76">A200</f>
        <v>Fernando Gomez</v>
      </c>
      <c r="AO200">
        <f t="shared" ref="AO200:AO263" si="77">F200</f>
        <v>2</v>
      </c>
      <c r="AP200">
        <f t="shared" ref="AP200:AP263" si="78">AO200</f>
        <v>2</v>
      </c>
      <c r="AQ200">
        <f t="shared" ref="AQ200:AQ263" si="79">AP200*10000-ROW()</f>
        <v>19800</v>
      </c>
      <c r="AR200" t="str">
        <f>A200</f>
        <v>Fernando Gomez</v>
      </c>
      <c r="AS200">
        <f>M200</f>
        <v>1</v>
      </c>
      <c r="AT200">
        <f>AS200</f>
        <v>1</v>
      </c>
      <c r="AU200">
        <f>AT200*10000-ROW()</f>
        <v>9800</v>
      </c>
      <c r="AV200" t="str">
        <f>A200</f>
        <v>Fernando Gomez</v>
      </c>
      <c r="AW200">
        <f>E200</f>
        <v>3</v>
      </c>
      <c r="AX200">
        <f>AW200</f>
        <v>3</v>
      </c>
      <c r="AY200">
        <f>AX200*10000-ROW()</f>
        <v>29800</v>
      </c>
    </row>
    <row r="201" spans="1:51" x14ac:dyDescent="0.3">
      <c r="A201" s="9" t="str">
        <f>equipo8!A55</f>
        <v>Fernando Diaz</v>
      </c>
      <c r="B201" s="9">
        <f>equipo8!B55</f>
        <v>19</v>
      </c>
      <c r="C201" s="9" t="str">
        <f>equipo8!$A$6</f>
        <v>Equipo 8</v>
      </c>
      <c r="D201" s="9">
        <f>equipo8!C55</f>
        <v>8</v>
      </c>
      <c r="E201" s="9">
        <f>equipo8!D55</f>
        <v>3</v>
      </c>
      <c r="F201" s="9">
        <f>equipo8!E55</f>
        <v>3</v>
      </c>
      <c r="G201" s="9">
        <f>equipo8!F55</f>
        <v>0</v>
      </c>
      <c r="H201" s="9">
        <f>equipo8!G55</f>
        <v>0</v>
      </c>
      <c r="I201" s="9">
        <f>equipo8!H55</f>
        <v>0</v>
      </c>
      <c r="J201" s="9">
        <f>equipo8!I55</f>
        <v>1</v>
      </c>
      <c r="K201" s="9">
        <f>equipo8!J55</f>
        <v>2</v>
      </c>
      <c r="L201" s="9">
        <f>equipo8!K55</f>
        <v>3</v>
      </c>
      <c r="M201" s="9">
        <f>equipo8!L55</f>
        <v>2</v>
      </c>
      <c r="N201" s="9">
        <f>equipo8!M55</f>
        <v>0</v>
      </c>
      <c r="O201" s="9">
        <f>equipo8!N55</f>
        <v>2</v>
      </c>
      <c r="P201" s="9">
        <f>equipo8!O55</f>
        <v>1</v>
      </c>
      <c r="Q201" s="9">
        <f>equipo8!P55</f>
        <v>0</v>
      </c>
      <c r="R201" s="9">
        <f>equipo8!Q55</f>
        <v>3</v>
      </c>
      <c r="S201" s="9">
        <f>equipo8!R55</f>
        <v>14</v>
      </c>
      <c r="T201" s="9"/>
      <c r="U201" s="11">
        <f>equipo8!T55</f>
        <v>0.375</v>
      </c>
      <c r="V201" s="11">
        <f>equipo8!U55</f>
        <v>0.375</v>
      </c>
      <c r="X201" t="str">
        <f t="shared" si="60"/>
        <v>Fernando Diaz</v>
      </c>
      <c r="Y201">
        <f t="shared" si="61"/>
        <v>0.375</v>
      </c>
      <c r="Z201">
        <f t="shared" si="62"/>
        <v>0.375</v>
      </c>
      <c r="AA201">
        <f t="shared" si="63"/>
        <v>3549</v>
      </c>
      <c r="AB201" t="str">
        <f t="shared" si="64"/>
        <v>Fernando Diaz</v>
      </c>
      <c r="AC201">
        <f t="shared" si="65"/>
        <v>0.375</v>
      </c>
      <c r="AD201">
        <f t="shared" si="66"/>
        <v>0.375</v>
      </c>
      <c r="AE201">
        <f t="shared" si="67"/>
        <v>3549</v>
      </c>
      <c r="AF201" t="str">
        <f t="shared" si="68"/>
        <v>Fernando Diaz</v>
      </c>
      <c r="AG201">
        <f t="shared" si="69"/>
        <v>0</v>
      </c>
      <c r="AH201">
        <f t="shared" si="70"/>
        <v>0</v>
      </c>
      <c r="AI201">
        <f t="shared" si="71"/>
        <v>-201</v>
      </c>
      <c r="AJ201" t="str">
        <f t="shared" si="72"/>
        <v>Fernando Diaz</v>
      </c>
      <c r="AK201">
        <f t="shared" si="73"/>
        <v>1</v>
      </c>
      <c r="AL201">
        <f t="shared" si="74"/>
        <v>1</v>
      </c>
      <c r="AM201">
        <f t="shared" si="75"/>
        <v>9799</v>
      </c>
      <c r="AN201" t="str">
        <f t="shared" si="76"/>
        <v>Fernando Diaz</v>
      </c>
      <c r="AO201">
        <f t="shared" si="77"/>
        <v>3</v>
      </c>
      <c r="AP201">
        <f t="shared" si="78"/>
        <v>3</v>
      </c>
      <c r="AQ201">
        <f t="shared" si="79"/>
        <v>29799</v>
      </c>
      <c r="AR201" t="str">
        <f>A201</f>
        <v>Fernando Diaz</v>
      </c>
      <c r="AS201">
        <f>M201</f>
        <v>2</v>
      </c>
      <c r="AT201">
        <f>AS201</f>
        <v>2</v>
      </c>
      <c r="AU201">
        <f>AT201*10000-ROW()</f>
        <v>19799</v>
      </c>
      <c r="AV201" t="str">
        <f>A201</f>
        <v>Fernando Diaz</v>
      </c>
      <c r="AW201">
        <f>E201</f>
        <v>3</v>
      </c>
      <c r="AX201">
        <f>AW201</f>
        <v>3</v>
      </c>
      <c r="AY201">
        <f>AX201*10000-ROW()</f>
        <v>29799</v>
      </c>
    </row>
    <row r="202" spans="1:51" x14ac:dyDescent="0.3">
      <c r="A202" s="9" t="str">
        <f>equipo8!A56</f>
        <v>Fernando Reyes</v>
      </c>
      <c r="B202" s="9">
        <f>equipo8!B56</f>
        <v>20</v>
      </c>
      <c r="C202" s="9" t="str">
        <f>equipo8!$A$6</f>
        <v>Equipo 8</v>
      </c>
      <c r="D202" s="9">
        <f>equipo8!C56</f>
        <v>10</v>
      </c>
      <c r="E202" s="9">
        <f>equipo8!D56</f>
        <v>9</v>
      </c>
      <c r="F202" s="9">
        <f>equipo8!E56</f>
        <v>8</v>
      </c>
      <c r="G202" s="9">
        <f>equipo8!F56</f>
        <v>0</v>
      </c>
      <c r="H202" s="9">
        <f>equipo8!G56</f>
        <v>0</v>
      </c>
      <c r="I202" s="9">
        <f>equipo8!H56</f>
        <v>1</v>
      </c>
      <c r="J202" s="9">
        <f>equipo8!I56</f>
        <v>5</v>
      </c>
      <c r="K202" s="9">
        <f>equipo8!J56</f>
        <v>3</v>
      </c>
      <c r="L202" s="9">
        <f>equipo8!K56</f>
        <v>1</v>
      </c>
      <c r="M202" s="9">
        <f>equipo8!L56</f>
        <v>1</v>
      </c>
      <c r="N202" s="9">
        <f>equipo8!M56</f>
        <v>1</v>
      </c>
      <c r="O202" s="9">
        <f>equipo8!N56</f>
        <v>2</v>
      </c>
      <c r="P202" s="9">
        <f>equipo8!O56</f>
        <v>1</v>
      </c>
      <c r="Q202" s="9">
        <f>equipo8!P56</f>
        <v>0</v>
      </c>
      <c r="R202" s="9">
        <f>equipo8!Q56</f>
        <v>11</v>
      </c>
      <c r="S202" s="9">
        <f>equipo8!R56</f>
        <v>15</v>
      </c>
      <c r="T202" s="9"/>
      <c r="U202" s="11">
        <f>equipo8!T56</f>
        <v>0.8</v>
      </c>
      <c r="V202" s="11">
        <f>equipo8!U56</f>
        <v>1.1000000000000001</v>
      </c>
      <c r="X202" t="str">
        <f t="shared" si="60"/>
        <v>Fernando Reyes</v>
      </c>
      <c r="Y202">
        <f t="shared" si="61"/>
        <v>0.8</v>
      </c>
      <c r="Z202">
        <f t="shared" si="62"/>
        <v>0.8</v>
      </c>
      <c r="AA202">
        <f t="shared" si="63"/>
        <v>7798</v>
      </c>
      <c r="AB202" t="str">
        <f t="shared" si="64"/>
        <v>Fernando Reyes</v>
      </c>
      <c r="AC202">
        <f t="shared" si="65"/>
        <v>1.1000000000000001</v>
      </c>
      <c r="AD202">
        <f t="shared" si="66"/>
        <v>1.1000000000000001</v>
      </c>
      <c r="AE202">
        <f t="shared" si="67"/>
        <v>10798</v>
      </c>
      <c r="AF202" t="str">
        <f t="shared" si="68"/>
        <v>Fernando Reyes</v>
      </c>
      <c r="AG202">
        <f t="shared" si="69"/>
        <v>1</v>
      </c>
      <c r="AH202">
        <f t="shared" si="70"/>
        <v>1</v>
      </c>
      <c r="AI202">
        <f t="shared" si="71"/>
        <v>9798</v>
      </c>
      <c r="AJ202" t="str">
        <f t="shared" si="72"/>
        <v>Fernando Reyes</v>
      </c>
      <c r="AK202">
        <f t="shared" si="73"/>
        <v>5</v>
      </c>
      <c r="AL202">
        <f t="shared" si="74"/>
        <v>5</v>
      </c>
      <c r="AM202">
        <f t="shared" si="75"/>
        <v>49798</v>
      </c>
      <c r="AN202" t="str">
        <f t="shared" si="76"/>
        <v>Fernando Reyes</v>
      </c>
      <c r="AO202">
        <f t="shared" si="77"/>
        <v>8</v>
      </c>
      <c r="AP202">
        <f t="shared" si="78"/>
        <v>8</v>
      </c>
      <c r="AQ202">
        <f t="shared" si="79"/>
        <v>79798</v>
      </c>
      <c r="AR202" t="str">
        <f>A202</f>
        <v>Fernando Reyes</v>
      </c>
      <c r="AS202">
        <f>M202</f>
        <v>1</v>
      </c>
      <c r="AT202">
        <f>AS202</f>
        <v>1</v>
      </c>
      <c r="AU202">
        <f>AT202*10000-ROW()</f>
        <v>9798</v>
      </c>
      <c r="AV202" t="str">
        <f>A202</f>
        <v>Fernando Reyes</v>
      </c>
      <c r="AW202">
        <f>E202</f>
        <v>9</v>
      </c>
      <c r="AX202">
        <f>AW202</f>
        <v>9</v>
      </c>
      <c r="AY202">
        <f>AX202*10000-ROW()</f>
        <v>89798</v>
      </c>
    </row>
    <row r="203" spans="1:51" x14ac:dyDescent="0.3">
      <c r="A203" s="9" t="str">
        <f>equipo8!A57</f>
        <v>Fernando Morales</v>
      </c>
      <c r="B203" s="9">
        <f>equipo8!B57</f>
        <v>21</v>
      </c>
      <c r="C203" s="9" t="str">
        <f>equipo8!$A$6</f>
        <v>Equipo 8</v>
      </c>
      <c r="D203" s="9">
        <f>equipo8!C57</f>
        <v>8</v>
      </c>
      <c r="E203" s="9">
        <f>equipo8!D57</f>
        <v>4</v>
      </c>
      <c r="F203" s="9">
        <f>equipo8!E57</f>
        <v>6</v>
      </c>
      <c r="G203" s="9">
        <f>equipo8!F57</f>
        <v>1</v>
      </c>
      <c r="H203" s="9">
        <f>equipo8!G57</f>
        <v>0</v>
      </c>
      <c r="I203" s="9">
        <f>equipo8!H57</f>
        <v>0</v>
      </c>
      <c r="J203" s="9">
        <f>equipo8!I57</f>
        <v>4</v>
      </c>
      <c r="K203" s="9">
        <f>equipo8!J57</f>
        <v>0</v>
      </c>
      <c r="L203" s="9">
        <f>equipo8!K57</f>
        <v>2</v>
      </c>
      <c r="M203" s="9">
        <f>equipo8!L57</f>
        <v>1</v>
      </c>
      <c r="N203" s="9">
        <f>equipo8!M57</f>
        <v>0</v>
      </c>
      <c r="O203" s="9">
        <f>equipo8!N57</f>
        <v>2</v>
      </c>
      <c r="P203" s="9">
        <f>equipo8!O57</f>
        <v>0</v>
      </c>
      <c r="Q203" s="9">
        <f>equipo8!P57</f>
        <v>0</v>
      </c>
      <c r="R203" s="9">
        <f>equipo8!Q57</f>
        <v>7</v>
      </c>
      <c r="S203" s="9">
        <f>equipo8!R57</f>
        <v>12</v>
      </c>
      <c r="T203" s="9"/>
      <c r="U203" s="11">
        <f>equipo8!T57</f>
        <v>0.75</v>
      </c>
      <c r="V203" s="11">
        <f>equipo8!U57</f>
        <v>0.875</v>
      </c>
      <c r="X203" t="str">
        <f t="shared" si="60"/>
        <v>Fernando Morales</v>
      </c>
      <c r="Y203">
        <f t="shared" si="61"/>
        <v>0.75</v>
      </c>
      <c r="Z203">
        <f t="shared" si="62"/>
        <v>0.75</v>
      </c>
      <c r="AA203">
        <f t="shared" si="63"/>
        <v>7297</v>
      </c>
      <c r="AB203" t="str">
        <f t="shared" si="64"/>
        <v>Fernando Morales</v>
      </c>
      <c r="AC203">
        <f t="shared" si="65"/>
        <v>0.875</v>
      </c>
      <c r="AD203">
        <f t="shared" si="66"/>
        <v>0.875</v>
      </c>
      <c r="AE203">
        <f t="shared" si="67"/>
        <v>8547</v>
      </c>
      <c r="AF203" t="str">
        <f t="shared" si="68"/>
        <v>Fernando Morales</v>
      </c>
      <c r="AG203">
        <f t="shared" si="69"/>
        <v>0</v>
      </c>
      <c r="AH203">
        <f t="shared" si="70"/>
        <v>0</v>
      </c>
      <c r="AI203">
        <f t="shared" si="71"/>
        <v>-203</v>
      </c>
      <c r="AJ203" t="str">
        <f t="shared" si="72"/>
        <v>Fernando Morales</v>
      </c>
      <c r="AK203">
        <f t="shared" si="73"/>
        <v>4</v>
      </c>
      <c r="AL203">
        <f t="shared" si="74"/>
        <v>4</v>
      </c>
      <c r="AM203">
        <f t="shared" si="75"/>
        <v>39797</v>
      </c>
      <c r="AN203" t="str">
        <f t="shared" si="76"/>
        <v>Fernando Morales</v>
      </c>
      <c r="AO203">
        <f t="shared" si="77"/>
        <v>6</v>
      </c>
      <c r="AP203">
        <f t="shared" si="78"/>
        <v>6</v>
      </c>
      <c r="AQ203">
        <f t="shared" si="79"/>
        <v>59797</v>
      </c>
      <c r="AR203" t="str">
        <f>A203</f>
        <v>Fernando Morales</v>
      </c>
      <c r="AS203">
        <f>M203</f>
        <v>1</v>
      </c>
      <c r="AT203">
        <f>AS203</f>
        <v>1</v>
      </c>
      <c r="AU203">
        <f>AT203*10000-ROW()</f>
        <v>9797</v>
      </c>
      <c r="AV203" t="str">
        <f>A203</f>
        <v>Fernando Morales</v>
      </c>
      <c r="AW203">
        <f>E203</f>
        <v>4</v>
      </c>
      <c r="AX203">
        <f>AW203</f>
        <v>4</v>
      </c>
      <c r="AY203">
        <f>AX203*10000-ROW()</f>
        <v>39797</v>
      </c>
    </row>
    <row r="204" spans="1:51" x14ac:dyDescent="0.3">
      <c r="A204" s="9" t="str">
        <f>equipo8!A58</f>
        <v>Fernando Cruz</v>
      </c>
      <c r="B204" s="9">
        <f>equipo8!B58</f>
        <v>22</v>
      </c>
      <c r="C204" s="9" t="str">
        <f>equipo8!$A$6</f>
        <v>Equipo 8</v>
      </c>
      <c r="D204" s="9">
        <f>equipo8!C58</f>
        <v>8</v>
      </c>
      <c r="E204" s="9">
        <f>equipo8!D58</f>
        <v>7</v>
      </c>
      <c r="F204" s="9">
        <f>equipo8!E58</f>
        <v>5</v>
      </c>
      <c r="G204" s="9">
        <f>equipo8!F58</f>
        <v>0</v>
      </c>
      <c r="H204" s="9">
        <f>equipo8!G58</f>
        <v>0</v>
      </c>
      <c r="I204" s="9">
        <f>equipo8!H58</f>
        <v>0</v>
      </c>
      <c r="J204" s="9">
        <f>equipo8!I58</f>
        <v>4</v>
      </c>
      <c r="K204" s="9">
        <f>equipo8!J58</f>
        <v>3</v>
      </c>
      <c r="L204" s="9">
        <f>equipo8!K58</f>
        <v>2</v>
      </c>
      <c r="M204" s="9">
        <f>equipo8!L58</f>
        <v>0</v>
      </c>
      <c r="N204" s="9">
        <f>equipo8!M58</f>
        <v>1</v>
      </c>
      <c r="O204" s="9">
        <f>equipo8!N58</f>
        <v>0</v>
      </c>
      <c r="P204" s="9">
        <f>equipo8!O58</f>
        <v>1</v>
      </c>
      <c r="Q204" s="9">
        <f>equipo8!P58</f>
        <v>0</v>
      </c>
      <c r="R204" s="9">
        <f>equipo8!Q58</f>
        <v>5</v>
      </c>
      <c r="S204" s="9">
        <f>equipo8!R58</f>
        <v>12</v>
      </c>
      <c r="T204" s="9"/>
      <c r="U204" s="11">
        <f>equipo8!T58</f>
        <v>0.625</v>
      </c>
      <c r="V204" s="11">
        <f>equipo8!U58</f>
        <v>0.625</v>
      </c>
      <c r="X204" t="str">
        <f t="shared" si="60"/>
        <v>Fernando Cruz</v>
      </c>
      <c r="Y204">
        <f t="shared" si="61"/>
        <v>0.625</v>
      </c>
      <c r="Z204">
        <f t="shared" si="62"/>
        <v>0.625</v>
      </c>
      <c r="AA204">
        <f t="shared" si="63"/>
        <v>6046</v>
      </c>
      <c r="AB204" t="str">
        <f t="shared" si="64"/>
        <v>Fernando Cruz</v>
      </c>
      <c r="AC204">
        <f t="shared" si="65"/>
        <v>0.625</v>
      </c>
      <c r="AD204">
        <f t="shared" si="66"/>
        <v>0.625</v>
      </c>
      <c r="AE204">
        <f t="shared" si="67"/>
        <v>6046</v>
      </c>
      <c r="AF204" t="str">
        <f t="shared" si="68"/>
        <v>Fernando Cruz</v>
      </c>
      <c r="AG204">
        <f t="shared" si="69"/>
        <v>0</v>
      </c>
      <c r="AH204">
        <f t="shared" si="70"/>
        <v>0</v>
      </c>
      <c r="AI204">
        <f t="shared" si="71"/>
        <v>-204</v>
      </c>
      <c r="AJ204" t="str">
        <f t="shared" si="72"/>
        <v>Fernando Cruz</v>
      </c>
      <c r="AK204">
        <f t="shared" si="73"/>
        <v>4</v>
      </c>
      <c r="AL204">
        <f t="shared" si="74"/>
        <v>4</v>
      </c>
      <c r="AM204">
        <f t="shared" si="75"/>
        <v>39796</v>
      </c>
      <c r="AN204" t="str">
        <f t="shared" si="76"/>
        <v>Fernando Cruz</v>
      </c>
      <c r="AO204">
        <f t="shared" si="77"/>
        <v>5</v>
      </c>
      <c r="AP204">
        <f t="shared" si="78"/>
        <v>5</v>
      </c>
      <c r="AQ204">
        <f t="shared" si="79"/>
        <v>49796</v>
      </c>
      <c r="AR204" t="str">
        <f>A204</f>
        <v>Fernando Cruz</v>
      </c>
      <c r="AS204">
        <f>M204</f>
        <v>0</v>
      </c>
      <c r="AT204">
        <f>AS204</f>
        <v>0</v>
      </c>
      <c r="AU204">
        <f>AT204*10000-ROW()</f>
        <v>-204</v>
      </c>
      <c r="AV204" t="str">
        <f>A204</f>
        <v>Fernando Cruz</v>
      </c>
      <c r="AW204">
        <f>E204</f>
        <v>7</v>
      </c>
      <c r="AX204">
        <f>AW204</f>
        <v>7</v>
      </c>
      <c r="AY204">
        <f>AX204*10000-ROW()</f>
        <v>69796</v>
      </c>
    </row>
    <row r="205" spans="1:51" x14ac:dyDescent="0.3">
      <c r="A205" s="9" t="str">
        <f>equipo8!A59</f>
        <v>Fernando Ortiz</v>
      </c>
      <c r="B205" s="9">
        <f>equipo8!B59</f>
        <v>23</v>
      </c>
      <c r="C205" s="9" t="str">
        <f>equipo8!$A$6</f>
        <v>Equipo 8</v>
      </c>
      <c r="D205" s="9">
        <f>equipo8!C59</f>
        <v>9</v>
      </c>
      <c r="E205" s="9">
        <f>equipo8!D59</f>
        <v>5</v>
      </c>
      <c r="F205" s="9">
        <f>equipo8!E59</f>
        <v>8</v>
      </c>
      <c r="G205" s="9">
        <f>equipo8!F59</f>
        <v>0</v>
      </c>
      <c r="H205" s="9">
        <f>equipo8!G59</f>
        <v>0</v>
      </c>
      <c r="I205" s="9">
        <f>equipo8!H59</f>
        <v>0</v>
      </c>
      <c r="J205" s="9">
        <f>equipo8!I59</f>
        <v>2</v>
      </c>
      <c r="K205" s="9">
        <f>equipo8!J59</f>
        <v>4</v>
      </c>
      <c r="L205" s="9">
        <f>equipo8!K59</f>
        <v>2</v>
      </c>
      <c r="M205" s="9">
        <f>equipo8!L59</f>
        <v>0</v>
      </c>
      <c r="N205" s="9">
        <f>equipo8!M59</f>
        <v>1</v>
      </c>
      <c r="O205" s="9">
        <f>equipo8!N59</f>
        <v>0</v>
      </c>
      <c r="P205" s="9">
        <f>equipo8!O59</f>
        <v>2</v>
      </c>
      <c r="Q205" s="9">
        <f>equipo8!P59</f>
        <v>0</v>
      </c>
      <c r="R205" s="9">
        <f>equipo8!Q59</f>
        <v>8</v>
      </c>
      <c r="S205" s="9">
        <f>equipo8!R59</f>
        <v>14</v>
      </c>
      <c r="T205" s="9"/>
      <c r="U205" s="11">
        <f>equipo8!T59</f>
        <v>0.88888888888888884</v>
      </c>
      <c r="V205" s="11">
        <f>equipo8!U59</f>
        <v>0.88888888888888884</v>
      </c>
      <c r="X205" t="str">
        <f t="shared" si="60"/>
        <v>Fernando Ortiz</v>
      </c>
      <c r="Y205">
        <f t="shared" si="61"/>
        <v>0.88888888888888884</v>
      </c>
      <c r="Z205">
        <f t="shared" si="62"/>
        <v>0.88888888888888884</v>
      </c>
      <c r="AA205">
        <f t="shared" si="63"/>
        <v>8683.8888888888887</v>
      </c>
      <c r="AB205" t="str">
        <f t="shared" si="64"/>
        <v>Fernando Ortiz</v>
      </c>
      <c r="AC205">
        <f t="shared" si="65"/>
        <v>0.88888888888888884</v>
      </c>
      <c r="AD205">
        <f t="shared" si="66"/>
        <v>0.88888888888888884</v>
      </c>
      <c r="AE205">
        <f t="shared" si="67"/>
        <v>8683.8888888888887</v>
      </c>
      <c r="AF205" t="str">
        <f t="shared" si="68"/>
        <v>Fernando Ortiz</v>
      </c>
      <c r="AG205">
        <f t="shared" si="69"/>
        <v>0</v>
      </c>
      <c r="AH205">
        <f t="shared" si="70"/>
        <v>0</v>
      </c>
      <c r="AI205">
        <f t="shared" si="71"/>
        <v>-205</v>
      </c>
      <c r="AJ205" t="str">
        <f t="shared" si="72"/>
        <v>Fernando Ortiz</v>
      </c>
      <c r="AK205">
        <f t="shared" si="73"/>
        <v>2</v>
      </c>
      <c r="AL205">
        <f t="shared" si="74"/>
        <v>2</v>
      </c>
      <c r="AM205">
        <f t="shared" si="75"/>
        <v>19795</v>
      </c>
      <c r="AN205" t="str">
        <f t="shared" si="76"/>
        <v>Fernando Ortiz</v>
      </c>
      <c r="AO205">
        <f t="shared" si="77"/>
        <v>8</v>
      </c>
      <c r="AP205">
        <f t="shared" si="78"/>
        <v>8</v>
      </c>
      <c r="AQ205">
        <f t="shared" si="79"/>
        <v>79795</v>
      </c>
      <c r="AR205" t="str">
        <f>A205</f>
        <v>Fernando Ortiz</v>
      </c>
      <c r="AS205">
        <f>M205</f>
        <v>0</v>
      </c>
      <c r="AT205">
        <f>AS205</f>
        <v>0</v>
      </c>
      <c r="AU205">
        <f>AT205*10000-ROW()</f>
        <v>-205</v>
      </c>
      <c r="AV205" t="str">
        <f>A205</f>
        <v>Fernando Ortiz</v>
      </c>
      <c r="AW205">
        <f>E205</f>
        <v>5</v>
      </c>
      <c r="AX205">
        <f>AW205</f>
        <v>5</v>
      </c>
      <c r="AY205">
        <f>AX205*10000-ROW()</f>
        <v>49795</v>
      </c>
    </row>
    <row r="206" spans="1:51" x14ac:dyDescent="0.3">
      <c r="A206" s="9" t="str">
        <f>equipo8!A60</f>
        <v>Fernando Gutierrez</v>
      </c>
      <c r="B206" s="9">
        <f>equipo8!B60</f>
        <v>24</v>
      </c>
      <c r="C206" s="9" t="str">
        <f>equipo8!$A$6</f>
        <v>Equipo 8</v>
      </c>
      <c r="D206" s="9">
        <f>equipo8!C60</f>
        <v>5</v>
      </c>
      <c r="E206" s="9">
        <f>equipo8!D60</f>
        <v>0</v>
      </c>
      <c r="F206" s="9">
        <f>equipo8!E60</f>
        <v>4</v>
      </c>
      <c r="G206" s="9">
        <f>equipo8!F60</f>
        <v>0</v>
      </c>
      <c r="H206" s="9">
        <f>equipo8!G60</f>
        <v>0</v>
      </c>
      <c r="I206" s="9">
        <f>equipo8!H60</f>
        <v>0</v>
      </c>
      <c r="J206" s="9">
        <f>equipo8!I60</f>
        <v>3</v>
      </c>
      <c r="K206" s="9">
        <f>equipo8!J60</f>
        <v>4</v>
      </c>
      <c r="L206" s="9">
        <f>equipo8!K60</f>
        <v>2</v>
      </c>
      <c r="M206" s="9">
        <f>equipo8!L60</f>
        <v>1</v>
      </c>
      <c r="N206" s="9">
        <f>equipo8!M60</f>
        <v>1</v>
      </c>
      <c r="O206" s="9">
        <f>equipo8!N60</f>
        <v>1</v>
      </c>
      <c r="P206" s="9">
        <f>equipo8!O60</f>
        <v>2</v>
      </c>
      <c r="Q206" s="9">
        <f>equipo8!P60</f>
        <v>0</v>
      </c>
      <c r="R206" s="9">
        <f>equipo8!Q60</f>
        <v>4</v>
      </c>
      <c r="S206" s="9">
        <f>equipo8!R60</f>
        <v>11</v>
      </c>
      <c r="T206" s="9"/>
      <c r="U206" s="11">
        <f>equipo8!T60</f>
        <v>0.8</v>
      </c>
      <c r="V206" s="11">
        <f>equipo8!U60</f>
        <v>0.8</v>
      </c>
      <c r="X206" t="str">
        <f t="shared" si="60"/>
        <v>Fernando Gutierrez</v>
      </c>
      <c r="Y206">
        <f t="shared" si="61"/>
        <v>0.8</v>
      </c>
      <c r="Z206">
        <f t="shared" si="62"/>
        <v>0.8</v>
      </c>
      <c r="AA206">
        <f t="shared" si="63"/>
        <v>7794</v>
      </c>
      <c r="AB206" t="str">
        <f t="shared" si="64"/>
        <v>Fernando Gutierrez</v>
      </c>
      <c r="AC206">
        <f t="shared" si="65"/>
        <v>0.8</v>
      </c>
      <c r="AD206">
        <f t="shared" si="66"/>
        <v>0.8</v>
      </c>
      <c r="AE206">
        <f t="shared" si="67"/>
        <v>7794</v>
      </c>
      <c r="AF206" t="str">
        <f t="shared" si="68"/>
        <v>Fernando Gutierrez</v>
      </c>
      <c r="AG206">
        <f t="shared" si="69"/>
        <v>0</v>
      </c>
      <c r="AH206">
        <f t="shared" si="70"/>
        <v>0</v>
      </c>
      <c r="AI206">
        <f t="shared" si="71"/>
        <v>-206</v>
      </c>
      <c r="AJ206" t="str">
        <f t="shared" si="72"/>
        <v>Fernando Gutierrez</v>
      </c>
      <c r="AK206">
        <f t="shared" si="73"/>
        <v>3</v>
      </c>
      <c r="AL206">
        <f t="shared" si="74"/>
        <v>3</v>
      </c>
      <c r="AM206">
        <f t="shared" si="75"/>
        <v>29794</v>
      </c>
      <c r="AN206" t="str">
        <f t="shared" si="76"/>
        <v>Fernando Gutierrez</v>
      </c>
      <c r="AO206">
        <f t="shared" si="77"/>
        <v>4</v>
      </c>
      <c r="AP206">
        <f t="shared" si="78"/>
        <v>4</v>
      </c>
      <c r="AQ206">
        <f t="shared" si="79"/>
        <v>39794</v>
      </c>
      <c r="AR206" t="str">
        <f>A206</f>
        <v>Fernando Gutierrez</v>
      </c>
      <c r="AS206">
        <f>M206</f>
        <v>1</v>
      </c>
      <c r="AT206">
        <f>AS206</f>
        <v>1</v>
      </c>
      <c r="AU206">
        <f>AT206*10000-ROW()</f>
        <v>9794</v>
      </c>
      <c r="AV206" t="str">
        <f>A206</f>
        <v>Fernando Gutierrez</v>
      </c>
      <c r="AW206">
        <f>E206</f>
        <v>0</v>
      </c>
      <c r="AX206">
        <f>AW206</f>
        <v>0</v>
      </c>
      <c r="AY206">
        <f>AX206*10000-ROW()</f>
        <v>-206</v>
      </c>
    </row>
    <row r="207" spans="1:51" x14ac:dyDescent="0.3">
      <c r="A207" s="9" t="str">
        <f>equipo8!A61</f>
        <v>Fernando Castillo</v>
      </c>
      <c r="B207" s="9">
        <f>equipo8!B61</f>
        <v>25</v>
      </c>
      <c r="C207" s="9" t="str">
        <f>equipo8!$A$6</f>
        <v>Equipo 8</v>
      </c>
      <c r="D207" s="9">
        <f>equipo8!C61</f>
        <v>6</v>
      </c>
      <c r="E207" s="9">
        <f>equipo8!D61</f>
        <v>4</v>
      </c>
      <c r="F207" s="9">
        <f>equipo8!E61</f>
        <v>4</v>
      </c>
      <c r="G207" s="9">
        <f>equipo8!F61</f>
        <v>0</v>
      </c>
      <c r="H207" s="9">
        <f>equipo8!G61</f>
        <v>0</v>
      </c>
      <c r="I207" s="9">
        <f>equipo8!H61</f>
        <v>1</v>
      </c>
      <c r="J207" s="9">
        <f>equipo8!I61</f>
        <v>4</v>
      </c>
      <c r="K207" s="9">
        <f>equipo8!J61</f>
        <v>2</v>
      </c>
      <c r="L207" s="9">
        <f>equipo8!K61</f>
        <v>0</v>
      </c>
      <c r="M207" s="9">
        <f>equipo8!L61</f>
        <v>1</v>
      </c>
      <c r="N207" s="9">
        <f>equipo8!M61</f>
        <v>2</v>
      </c>
      <c r="O207" s="9">
        <f>equipo8!N61</f>
        <v>2</v>
      </c>
      <c r="P207" s="9">
        <f>equipo8!O61</f>
        <v>0</v>
      </c>
      <c r="Q207" s="9">
        <f>equipo8!P61</f>
        <v>0</v>
      </c>
      <c r="R207" s="9">
        <f>equipo8!Q61</f>
        <v>7</v>
      </c>
      <c r="S207" s="9">
        <f>equipo8!R61</f>
        <v>10</v>
      </c>
      <c r="T207" s="9"/>
      <c r="U207" s="11">
        <f>equipo8!T61</f>
        <v>0.66666666666666663</v>
      </c>
      <c r="V207" s="11">
        <f>equipo8!U61</f>
        <v>1.1666666666666667</v>
      </c>
      <c r="X207" t="str">
        <f t="shared" si="60"/>
        <v>Fernando Castillo</v>
      </c>
      <c r="Y207">
        <f t="shared" si="61"/>
        <v>0.66666666666666663</v>
      </c>
      <c r="Z207">
        <f t="shared" si="62"/>
        <v>0.66666666666666663</v>
      </c>
      <c r="AA207">
        <f t="shared" si="63"/>
        <v>6459.6666666666661</v>
      </c>
      <c r="AB207" t="str">
        <f t="shared" si="64"/>
        <v>Fernando Castillo</v>
      </c>
      <c r="AC207">
        <f t="shared" si="65"/>
        <v>1.1666666666666667</v>
      </c>
      <c r="AD207">
        <f t="shared" si="66"/>
        <v>1.1666666666666667</v>
      </c>
      <c r="AE207">
        <f t="shared" si="67"/>
        <v>11459.666666666668</v>
      </c>
      <c r="AF207" t="str">
        <f t="shared" si="68"/>
        <v>Fernando Castillo</v>
      </c>
      <c r="AG207">
        <f t="shared" si="69"/>
        <v>1</v>
      </c>
      <c r="AH207">
        <f t="shared" si="70"/>
        <v>1</v>
      </c>
      <c r="AI207">
        <f t="shared" si="71"/>
        <v>9793</v>
      </c>
      <c r="AJ207" t="str">
        <f t="shared" si="72"/>
        <v>Fernando Castillo</v>
      </c>
      <c r="AK207">
        <f t="shared" si="73"/>
        <v>4</v>
      </c>
      <c r="AL207">
        <f t="shared" si="74"/>
        <v>4</v>
      </c>
      <c r="AM207">
        <f t="shared" si="75"/>
        <v>39793</v>
      </c>
      <c r="AN207" t="str">
        <f t="shared" si="76"/>
        <v>Fernando Castillo</v>
      </c>
      <c r="AO207">
        <f t="shared" si="77"/>
        <v>4</v>
      </c>
      <c r="AP207">
        <f t="shared" si="78"/>
        <v>4</v>
      </c>
      <c r="AQ207">
        <f t="shared" si="79"/>
        <v>39793</v>
      </c>
      <c r="AR207" t="str">
        <f>A207</f>
        <v>Fernando Castillo</v>
      </c>
      <c r="AS207">
        <f>M207</f>
        <v>1</v>
      </c>
      <c r="AT207">
        <f>AS207</f>
        <v>1</v>
      </c>
      <c r="AU207">
        <f>AT207*10000-ROW()</f>
        <v>9793</v>
      </c>
      <c r="AV207" t="str">
        <f>A207</f>
        <v>Fernando Castillo</v>
      </c>
      <c r="AW207">
        <f>E207</f>
        <v>4</v>
      </c>
      <c r="AX207">
        <f>AW207</f>
        <v>4</v>
      </c>
      <c r="AY207">
        <f>AX207*10000-ROW()</f>
        <v>39793</v>
      </c>
    </row>
    <row r="208" spans="1:51" x14ac:dyDescent="0.3">
      <c r="A208" s="9" t="str">
        <f>equipo9!A37</f>
        <v>Gabriel Garcia</v>
      </c>
      <c r="B208" s="9">
        <f>equipo9!B37</f>
        <v>1</v>
      </c>
      <c r="C208" s="9" t="str">
        <f>equipo9!$A$6</f>
        <v>Equipo 9</v>
      </c>
      <c r="D208" s="9">
        <f>equipo9!C37</f>
        <v>7</v>
      </c>
      <c r="E208" s="9">
        <f>equipo9!D37</f>
        <v>2</v>
      </c>
      <c r="F208" s="9">
        <f>equipo9!E37</f>
        <v>6</v>
      </c>
      <c r="G208" s="9">
        <f>equipo9!F37</f>
        <v>0</v>
      </c>
      <c r="H208" s="9">
        <f>equipo9!G37</f>
        <v>0</v>
      </c>
      <c r="I208" s="9">
        <f>equipo9!H37</f>
        <v>1</v>
      </c>
      <c r="J208" s="9">
        <f>equipo9!I37</f>
        <v>5</v>
      </c>
      <c r="K208" s="9">
        <f>equipo9!J37</f>
        <v>2</v>
      </c>
      <c r="L208" s="9">
        <f>equipo9!K37</f>
        <v>2</v>
      </c>
      <c r="M208" s="9">
        <f>equipo9!L37</f>
        <v>1</v>
      </c>
      <c r="N208" s="9">
        <f>equipo9!M37</f>
        <v>1</v>
      </c>
      <c r="O208" s="9">
        <f>equipo9!N37</f>
        <v>1</v>
      </c>
      <c r="P208" s="9">
        <f>equipo9!O37</f>
        <v>1</v>
      </c>
      <c r="Q208" s="9">
        <f>equipo9!P37</f>
        <v>0</v>
      </c>
      <c r="R208" s="9">
        <f>equipo9!Q37</f>
        <v>9</v>
      </c>
      <c r="S208" s="9">
        <f>equipo9!R37</f>
        <v>12</v>
      </c>
      <c r="T208" s="9"/>
      <c r="U208" s="11">
        <f>equipo9!T37</f>
        <v>0.8571428571428571</v>
      </c>
      <c r="V208" s="11">
        <f>equipo9!U37</f>
        <v>1.2857142857142858</v>
      </c>
      <c r="X208" t="str">
        <f t="shared" si="60"/>
        <v>Gabriel Garcia</v>
      </c>
      <c r="Y208">
        <f t="shared" si="61"/>
        <v>0.8571428571428571</v>
      </c>
      <c r="Z208">
        <f t="shared" si="62"/>
        <v>0.8571428571428571</v>
      </c>
      <c r="AA208">
        <f t="shared" si="63"/>
        <v>8363.4285714285706</v>
      </c>
      <c r="AB208" t="str">
        <f t="shared" si="64"/>
        <v>Gabriel Garcia</v>
      </c>
      <c r="AC208">
        <f t="shared" si="65"/>
        <v>1.2857142857142858</v>
      </c>
      <c r="AD208">
        <f t="shared" si="66"/>
        <v>1.2857142857142858</v>
      </c>
      <c r="AE208">
        <f t="shared" si="67"/>
        <v>12649.142857142859</v>
      </c>
      <c r="AF208" t="str">
        <f t="shared" si="68"/>
        <v>Gabriel Garcia</v>
      </c>
      <c r="AG208">
        <f t="shared" si="69"/>
        <v>1</v>
      </c>
      <c r="AH208">
        <f t="shared" si="70"/>
        <v>1</v>
      </c>
      <c r="AI208">
        <f t="shared" si="71"/>
        <v>9792</v>
      </c>
      <c r="AJ208" t="str">
        <f t="shared" si="72"/>
        <v>Gabriel Garcia</v>
      </c>
      <c r="AK208">
        <f t="shared" si="73"/>
        <v>5</v>
      </c>
      <c r="AL208">
        <f t="shared" si="74"/>
        <v>5</v>
      </c>
      <c r="AM208">
        <f t="shared" si="75"/>
        <v>49792</v>
      </c>
      <c r="AN208" t="str">
        <f t="shared" si="76"/>
        <v>Gabriel Garcia</v>
      </c>
      <c r="AO208">
        <f t="shared" si="77"/>
        <v>6</v>
      </c>
      <c r="AP208">
        <f t="shared" si="78"/>
        <v>6</v>
      </c>
      <c r="AQ208">
        <f t="shared" si="79"/>
        <v>59792</v>
      </c>
      <c r="AR208" t="str">
        <f>A208</f>
        <v>Gabriel Garcia</v>
      </c>
      <c r="AS208">
        <f>M208</f>
        <v>1</v>
      </c>
      <c r="AT208">
        <f>AS208</f>
        <v>1</v>
      </c>
      <c r="AU208">
        <f>AT208*10000-ROW()</f>
        <v>9792</v>
      </c>
      <c r="AV208" t="str">
        <f>A208</f>
        <v>Gabriel Garcia</v>
      </c>
      <c r="AW208">
        <f>E208</f>
        <v>2</v>
      </c>
      <c r="AX208">
        <f>AW208</f>
        <v>2</v>
      </c>
      <c r="AY208">
        <f>AX208*10000-ROW()</f>
        <v>19792</v>
      </c>
    </row>
    <row r="209" spans="1:51" x14ac:dyDescent="0.3">
      <c r="A209" s="9" t="str">
        <f>equipo9!A38</f>
        <v>Gabriel Rodriguez</v>
      </c>
      <c r="B209" s="9">
        <f>equipo9!B38</f>
        <v>2</v>
      </c>
      <c r="C209" s="9" t="str">
        <f>equipo9!$A$6</f>
        <v>Equipo 9</v>
      </c>
      <c r="D209" s="9">
        <f>equipo9!C38</f>
        <v>8</v>
      </c>
      <c r="E209" s="9">
        <f>equipo9!D38</f>
        <v>7</v>
      </c>
      <c r="F209" s="9">
        <f>equipo9!E38</f>
        <v>4</v>
      </c>
      <c r="G209" s="9">
        <f>equipo9!F38</f>
        <v>0</v>
      </c>
      <c r="H209" s="9">
        <f>equipo9!G38</f>
        <v>0</v>
      </c>
      <c r="I209" s="9">
        <f>equipo9!H38</f>
        <v>0</v>
      </c>
      <c r="J209" s="9">
        <f>equipo9!I38</f>
        <v>2</v>
      </c>
      <c r="K209" s="9">
        <f>equipo9!J38</f>
        <v>0</v>
      </c>
      <c r="L209" s="9">
        <f>equipo9!K38</f>
        <v>4</v>
      </c>
      <c r="M209" s="9">
        <f>equipo9!L38</f>
        <v>0</v>
      </c>
      <c r="N209" s="9">
        <f>equipo9!M38</f>
        <v>2</v>
      </c>
      <c r="O209" s="9">
        <f>equipo9!N38</f>
        <v>0</v>
      </c>
      <c r="P209" s="9">
        <f>equipo9!O38</f>
        <v>1</v>
      </c>
      <c r="Q209" s="9">
        <f>equipo9!P38</f>
        <v>0</v>
      </c>
      <c r="R209" s="9">
        <f>equipo9!Q38</f>
        <v>4</v>
      </c>
      <c r="S209" s="9">
        <f>equipo9!R38</f>
        <v>15</v>
      </c>
      <c r="T209" s="9"/>
      <c r="U209" s="11">
        <f>equipo9!T38</f>
        <v>0.5</v>
      </c>
      <c r="V209" s="11">
        <f>equipo9!U38</f>
        <v>0.5</v>
      </c>
      <c r="X209" t="str">
        <f t="shared" si="60"/>
        <v>Gabriel Rodriguez</v>
      </c>
      <c r="Y209">
        <f t="shared" si="61"/>
        <v>0.5</v>
      </c>
      <c r="Z209">
        <f t="shared" si="62"/>
        <v>0.5</v>
      </c>
      <c r="AA209">
        <f t="shared" si="63"/>
        <v>4791</v>
      </c>
      <c r="AB209" t="str">
        <f t="shared" si="64"/>
        <v>Gabriel Rodriguez</v>
      </c>
      <c r="AC209">
        <f t="shared" si="65"/>
        <v>0.5</v>
      </c>
      <c r="AD209">
        <f t="shared" si="66"/>
        <v>0.5</v>
      </c>
      <c r="AE209">
        <f t="shared" si="67"/>
        <v>4791</v>
      </c>
      <c r="AF209" t="str">
        <f t="shared" si="68"/>
        <v>Gabriel Rodriguez</v>
      </c>
      <c r="AG209">
        <f t="shared" si="69"/>
        <v>0</v>
      </c>
      <c r="AH209">
        <f t="shared" si="70"/>
        <v>0</v>
      </c>
      <c r="AI209">
        <f t="shared" si="71"/>
        <v>-209</v>
      </c>
      <c r="AJ209" t="str">
        <f t="shared" si="72"/>
        <v>Gabriel Rodriguez</v>
      </c>
      <c r="AK209">
        <f t="shared" si="73"/>
        <v>2</v>
      </c>
      <c r="AL209">
        <f t="shared" si="74"/>
        <v>2</v>
      </c>
      <c r="AM209">
        <f t="shared" si="75"/>
        <v>19791</v>
      </c>
      <c r="AN209" t="str">
        <f t="shared" si="76"/>
        <v>Gabriel Rodriguez</v>
      </c>
      <c r="AO209">
        <f t="shared" si="77"/>
        <v>4</v>
      </c>
      <c r="AP209">
        <f t="shared" si="78"/>
        <v>4</v>
      </c>
      <c r="AQ209">
        <f t="shared" si="79"/>
        <v>39791</v>
      </c>
      <c r="AR209" t="str">
        <f>A209</f>
        <v>Gabriel Rodriguez</v>
      </c>
      <c r="AS209">
        <f>M209</f>
        <v>0</v>
      </c>
      <c r="AT209">
        <f>AS209</f>
        <v>0</v>
      </c>
      <c r="AU209">
        <f>AT209*10000-ROW()</f>
        <v>-209</v>
      </c>
      <c r="AV209" t="str">
        <f>A209</f>
        <v>Gabriel Rodriguez</v>
      </c>
      <c r="AW209">
        <f>E209</f>
        <v>7</v>
      </c>
      <c r="AX209">
        <f>AW209</f>
        <v>7</v>
      </c>
      <c r="AY209">
        <f>AX209*10000-ROW()</f>
        <v>69791</v>
      </c>
    </row>
    <row r="210" spans="1:51" x14ac:dyDescent="0.3">
      <c r="A210" s="9" t="str">
        <f>equipo9!A39</f>
        <v>Gabriel Martinez</v>
      </c>
      <c r="B210" s="9">
        <f>equipo9!B39</f>
        <v>3</v>
      </c>
      <c r="C210" s="9" t="str">
        <f>equipo9!$A$6</f>
        <v>Equipo 9</v>
      </c>
      <c r="D210" s="9">
        <f>equipo9!C39</f>
        <v>6</v>
      </c>
      <c r="E210" s="9">
        <f>equipo9!D39</f>
        <v>3</v>
      </c>
      <c r="F210" s="9">
        <f>equipo9!E39</f>
        <v>5</v>
      </c>
      <c r="G210" s="9">
        <f>equipo9!F39</f>
        <v>0</v>
      </c>
      <c r="H210" s="9">
        <f>equipo9!G39</f>
        <v>0</v>
      </c>
      <c r="I210" s="9">
        <f>equipo9!H39</f>
        <v>0</v>
      </c>
      <c r="J210" s="9">
        <f>equipo9!I39</f>
        <v>4</v>
      </c>
      <c r="K210" s="9">
        <f>equipo9!J39</f>
        <v>3</v>
      </c>
      <c r="L210" s="9">
        <f>equipo9!K39</f>
        <v>2</v>
      </c>
      <c r="M210" s="9">
        <f>equipo9!L39</f>
        <v>1</v>
      </c>
      <c r="N210" s="9">
        <f>equipo9!M39</f>
        <v>1</v>
      </c>
      <c r="O210" s="9">
        <f>equipo9!N39</f>
        <v>1</v>
      </c>
      <c r="P210" s="9">
        <f>equipo9!O39</f>
        <v>2</v>
      </c>
      <c r="Q210" s="9">
        <f>equipo9!P39</f>
        <v>0</v>
      </c>
      <c r="R210" s="9">
        <f>equipo9!Q39</f>
        <v>5</v>
      </c>
      <c r="S210" s="9">
        <f>equipo9!R39</f>
        <v>12</v>
      </c>
      <c r="T210" s="9"/>
      <c r="U210" s="11">
        <f>equipo9!T39</f>
        <v>0.83333333333333337</v>
      </c>
      <c r="V210" s="11">
        <f>equipo9!U39</f>
        <v>0.83333333333333337</v>
      </c>
      <c r="X210" t="str">
        <f t="shared" si="60"/>
        <v>Gabriel Martinez</v>
      </c>
      <c r="Y210">
        <f t="shared" si="61"/>
        <v>0.83333333333333337</v>
      </c>
      <c r="Z210">
        <f t="shared" si="62"/>
        <v>0.83333333333333337</v>
      </c>
      <c r="AA210">
        <f t="shared" si="63"/>
        <v>8123.3333333333339</v>
      </c>
      <c r="AB210" t="str">
        <f t="shared" si="64"/>
        <v>Gabriel Martinez</v>
      </c>
      <c r="AC210">
        <f t="shared" si="65"/>
        <v>0.83333333333333337</v>
      </c>
      <c r="AD210">
        <f t="shared" si="66"/>
        <v>0.83333333333333337</v>
      </c>
      <c r="AE210">
        <f t="shared" si="67"/>
        <v>8123.3333333333339</v>
      </c>
      <c r="AF210" t="str">
        <f t="shared" si="68"/>
        <v>Gabriel Martinez</v>
      </c>
      <c r="AG210">
        <f t="shared" si="69"/>
        <v>0</v>
      </c>
      <c r="AH210">
        <f t="shared" si="70"/>
        <v>0</v>
      </c>
      <c r="AI210">
        <f t="shared" si="71"/>
        <v>-210</v>
      </c>
      <c r="AJ210" t="str">
        <f t="shared" si="72"/>
        <v>Gabriel Martinez</v>
      </c>
      <c r="AK210">
        <f t="shared" si="73"/>
        <v>4</v>
      </c>
      <c r="AL210">
        <f t="shared" si="74"/>
        <v>4</v>
      </c>
      <c r="AM210">
        <f t="shared" si="75"/>
        <v>39790</v>
      </c>
      <c r="AN210" t="str">
        <f t="shared" si="76"/>
        <v>Gabriel Martinez</v>
      </c>
      <c r="AO210">
        <f t="shared" si="77"/>
        <v>5</v>
      </c>
      <c r="AP210">
        <f t="shared" si="78"/>
        <v>5</v>
      </c>
      <c r="AQ210">
        <f t="shared" si="79"/>
        <v>49790</v>
      </c>
      <c r="AR210" t="str">
        <f>A210</f>
        <v>Gabriel Martinez</v>
      </c>
      <c r="AS210">
        <f>M210</f>
        <v>1</v>
      </c>
      <c r="AT210">
        <f>AS210</f>
        <v>1</v>
      </c>
      <c r="AU210">
        <f>AT210*10000-ROW()</f>
        <v>9790</v>
      </c>
      <c r="AV210" t="str">
        <f>A210</f>
        <v>Gabriel Martinez</v>
      </c>
      <c r="AW210">
        <f>E210</f>
        <v>3</v>
      </c>
      <c r="AX210">
        <f>AW210</f>
        <v>3</v>
      </c>
      <c r="AY210">
        <f>AX210*10000-ROW()</f>
        <v>29790</v>
      </c>
    </row>
    <row r="211" spans="1:51" x14ac:dyDescent="0.3">
      <c r="A211" s="9" t="str">
        <f>equipo9!A40</f>
        <v>Gabriel Hernandez</v>
      </c>
      <c r="B211" s="9">
        <f>equipo9!B40</f>
        <v>4</v>
      </c>
      <c r="C211" s="9" t="str">
        <f>equipo9!$A$6</f>
        <v>Equipo 9</v>
      </c>
      <c r="D211" s="9">
        <f>equipo9!C40</f>
        <v>6</v>
      </c>
      <c r="E211" s="9">
        <f>equipo9!D40</f>
        <v>1</v>
      </c>
      <c r="F211" s="9">
        <f>equipo9!E40</f>
        <v>5</v>
      </c>
      <c r="G211" s="9">
        <f>equipo9!F40</f>
        <v>0</v>
      </c>
      <c r="H211" s="9">
        <f>equipo9!G40</f>
        <v>0</v>
      </c>
      <c r="I211" s="9">
        <f>equipo9!H40</f>
        <v>0</v>
      </c>
      <c r="J211" s="9">
        <f>equipo9!I40</f>
        <v>7</v>
      </c>
      <c r="K211" s="9">
        <f>equipo9!J40</f>
        <v>2</v>
      </c>
      <c r="L211" s="9">
        <f>equipo9!K40</f>
        <v>0</v>
      </c>
      <c r="M211" s="9">
        <f>equipo9!L40</f>
        <v>2</v>
      </c>
      <c r="N211" s="9">
        <f>equipo9!M40</f>
        <v>0</v>
      </c>
      <c r="O211" s="9">
        <f>equipo9!N40</f>
        <v>1</v>
      </c>
      <c r="P211" s="9">
        <f>equipo9!O40</f>
        <v>1</v>
      </c>
      <c r="Q211" s="9">
        <f>equipo9!P40</f>
        <v>0</v>
      </c>
      <c r="R211" s="9">
        <f>equipo9!Q40</f>
        <v>5</v>
      </c>
      <c r="S211" s="9">
        <f>equipo9!R40</f>
        <v>8</v>
      </c>
      <c r="T211" s="9"/>
      <c r="U211" s="11">
        <f>equipo9!T40</f>
        <v>0.83333333333333337</v>
      </c>
      <c r="V211" s="11">
        <f>equipo9!U40</f>
        <v>0.83333333333333337</v>
      </c>
      <c r="X211" t="str">
        <f t="shared" si="60"/>
        <v>Gabriel Hernandez</v>
      </c>
      <c r="Y211">
        <f t="shared" si="61"/>
        <v>0.83333333333333337</v>
      </c>
      <c r="Z211">
        <f t="shared" si="62"/>
        <v>0.83333333333333337</v>
      </c>
      <c r="AA211">
        <f t="shared" si="63"/>
        <v>8122.3333333333339</v>
      </c>
      <c r="AB211" t="str">
        <f t="shared" si="64"/>
        <v>Gabriel Hernandez</v>
      </c>
      <c r="AC211">
        <f t="shared" si="65"/>
        <v>0.83333333333333337</v>
      </c>
      <c r="AD211">
        <f t="shared" si="66"/>
        <v>0.83333333333333337</v>
      </c>
      <c r="AE211">
        <f t="shared" si="67"/>
        <v>8122.3333333333339</v>
      </c>
      <c r="AF211" t="str">
        <f t="shared" si="68"/>
        <v>Gabriel Hernandez</v>
      </c>
      <c r="AG211">
        <f t="shared" si="69"/>
        <v>0</v>
      </c>
      <c r="AH211">
        <f t="shared" si="70"/>
        <v>0</v>
      </c>
      <c r="AI211">
        <f t="shared" si="71"/>
        <v>-211</v>
      </c>
      <c r="AJ211" t="str">
        <f t="shared" si="72"/>
        <v>Gabriel Hernandez</v>
      </c>
      <c r="AK211">
        <f t="shared" si="73"/>
        <v>7</v>
      </c>
      <c r="AL211">
        <f t="shared" si="74"/>
        <v>7</v>
      </c>
      <c r="AM211">
        <f t="shared" si="75"/>
        <v>69789</v>
      </c>
      <c r="AN211" t="str">
        <f t="shared" si="76"/>
        <v>Gabriel Hernandez</v>
      </c>
      <c r="AO211">
        <f t="shared" si="77"/>
        <v>5</v>
      </c>
      <c r="AP211">
        <f t="shared" si="78"/>
        <v>5</v>
      </c>
      <c r="AQ211">
        <f t="shared" si="79"/>
        <v>49789</v>
      </c>
      <c r="AR211" t="str">
        <f>A211</f>
        <v>Gabriel Hernandez</v>
      </c>
      <c r="AS211">
        <f>M211</f>
        <v>2</v>
      </c>
      <c r="AT211">
        <f>AS211</f>
        <v>2</v>
      </c>
      <c r="AU211">
        <f>AT211*10000-ROW()</f>
        <v>19789</v>
      </c>
      <c r="AV211" t="str">
        <f>A211</f>
        <v>Gabriel Hernandez</v>
      </c>
      <c r="AW211">
        <f>E211</f>
        <v>1</v>
      </c>
      <c r="AX211">
        <f>AW211</f>
        <v>1</v>
      </c>
      <c r="AY211">
        <f>AX211*10000-ROW()</f>
        <v>9789</v>
      </c>
    </row>
    <row r="212" spans="1:51" x14ac:dyDescent="0.3">
      <c r="A212" s="9" t="str">
        <f>equipo9!A41</f>
        <v>Gabriel Lopez</v>
      </c>
      <c r="B212" s="9">
        <f>equipo9!B41</f>
        <v>5</v>
      </c>
      <c r="C212" s="9" t="str">
        <f>equipo9!$A$6</f>
        <v>Equipo 9</v>
      </c>
      <c r="D212" s="9">
        <f>equipo9!C41</f>
        <v>5</v>
      </c>
      <c r="E212" s="9">
        <f>equipo9!D41</f>
        <v>2</v>
      </c>
      <c r="F212" s="9">
        <f>equipo9!E41</f>
        <v>3</v>
      </c>
      <c r="G212" s="9">
        <f>equipo9!F41</f>
        <v>0</v>
      </c>
      <c r="H212" s="9">
        <f>equipo9!G41</f>
        <v>1</v>
      </c>
      <c r="I212" s="9">
        <f>equipo9!H41</f>
        <v>0</v>
      </c>
      <c r="J212" s="9">
        <f>equipo9!I41</f>
        <v>5</v>
      </c>
      <c r="K212" s="9">
        <f>equipo9!J41</f>
        <v>2</v>
      </c>
      <c r="L212" s="9">
        <f>equipo9!K41</f>
        <v>1</v>
      </c>
      <c r="M212" s="9">
        <f>equipo9!L41</f>
        <v>1</v>
      </c>
      <c r="N212" s="9">
        <f>equipo9!M41</f>
        <v>0</v>
      </c>
      <c r="O212" s="9">
        <f>equipo9!N41</f>
        <v>1</v>
      </c>
      <c r="P212" s="9">
        <f>equipo9!O41</f>
        <v>1</v>
      </c>
      <c r="Q212" s="9">
        <f>equipo9!P41</f>
        <v>0</v>
      </c>
      <c r="R212" s="9">
        <f>equipo9!Q41</f>
        <v>5</v>
      </c>
      <c r="S212" s="9">
        <f>equipo9!R41</f>
        <v>8</v>
      </c>
      <c r="T212" s="9"/>
      <c r="U212" s="11">
        <f>equipo9!T41</f>
        <v>0.6</v>
      </c>
      <c r="V212" s="11">
        <f>equipo9!U41</f>
        <v>1</v>
      </c>
      <c r="X212" t="str">
        <f t="shared" si="60"/>
        <v>Gabriel Lopez</v>
      </c>
      <c r="Y212">
        <f t="shared" si="61"/>
        <v>0.6</v>
      </c>
      <c r="Z212">
        <f t="shared" si="62"/>
        <v>0.6</v>
      </c>
      <c r="AA212">
        <f t="shared" si="63"/>
        <v>5788</v>
      </c>
      <c r="AB212" t="str">
        <f t="shared" si="64"/>
        <v>Gabriel Lopez</v>
      </c>
      <c r="AC212">
        <f t="shared" si="65"/>
        <v>1</v>
      </c>
      <c r="AD212">
        <f t="shared" si="66"/>
        <v>1</v>
      </c>
      <c r="AE212">
        <f t="shared" si="67"/>
        <v>9788</v>
      </c>
      <c r="AF212" t="str">
        <f t="shared" si="68"/>
        <v>Gabriel Lopez</v>
      </c>
      <c r="AG212">
        <f t="shared" si="69"/>
        <v>0</v>
      </c>
      <c r="AH212">
        <f t="shared" si="70"/>
        <v>0</v>
      </c>
      <c r="AI212">
        <f t="shared" si="71"/>
        <v>-212</v>
      </c>
      <c r="AJ212" t="str">
        <f t="shared" si="72"/>
        <v>Gabriel Lopez</v>
      </c>
      <c r="AK212">
        <f t="shared" si="73"/>
        <v>5</v>
      </c>
      <c r="AL212">
        <f t="shared" si="74"/>
        <v>5</v>
      </c>
      <c r="AM212">
        <f t="shared" si="75"/>
        <v>49788</v>
      </c>
      <c r="AN212" t="str">
        <f t="shared" si="76"/>
        <v>Gabriel Lopez</v>
      </c>
      <c r="AO212">
        <f t="shared" si="77"/>
        <v>3</v>
      </c>
      <c r="AP212">
        <f t="shared" si="78"/>
        <v>3</v>
      </c>
      <c r="AQ212">
        <f t="shared" si="79"/>
        <v>29788</v>
      </c>
      <c r="AR212" t="str">
        <f>A212</f>
        <v>Gabriel Lopez</v>
      </c>
      <c r="AS212">
        <f>M212</f>
        <v>1</v>
      </c>
      <c r="AT212">
        <f>AS212</f>
        <v>1</v>
      </c>
      <c r="AU212">
        <f>AT212*10000-ROW()</f>
        <v>9788</v>
      </c>
      <c r="AV212" t="str">
        <f>A212</f>
        <v>Gabriel Lopez</v>
      </c>
      <c r="AW212">
        <f>E212</f>
        <v>2</v>
      </c>
      <c r="AX212">
        <f>AW212</f>
        <v>2</v>
      </c>
      <c r="AY212">
        <f>AX212*10000-ROW()</f>
        <v>19788</v>
      </c>
    </row>
    <row r="213" spans="1:51" x14ac:dyDescent="0.3">
      <c r="A213" s="9" t="str">
        <f>equipo9!A42</f>
        <v>Gabriel Gonzalez</v>
      </c>
      <c r="B213" s="9">
        <f>equipo9!B42</f>
        <v>6</v>
      </c>
      <c r="C213" s="9" t="str">
        <f>equipo9!$A$6</f>
        <v>Equipo 9</v>
      </c>
      <c r="D213" s="9">
        <f>equipo9!C42</f>
        <v>9</v>
      </c>
      <c r="E213" s="9">
        <f>equipo9!D42</f>
        <v>8</v>
      </c>
      <c r="F213" s="9">
        <f>equipo9!E42</f>
        <v>1</v>
      </c>
      <c r="G213" s="9">
        <f>equipo9!F42</f>
        <v>0</v>
      </c>
      <c r="H213" s="9">
        <f>equipo9!G42</f>
        <v>0</v>
      </c>
      <c r="I213" s="9">
        <f>equipo9!H42</f>
        <v>0</v>
      </c>
      <c r="J213" s="9">
        <f>equipo9!I42</f>
        <v>2</v>
      </c>
      <c r="K213" s="9">
        <f>equipo9!J42</f>
        <v>4</v>
      </c>
      <c r="L213" s="9">
        <f>equipo9!K42</f>
        <v>1</v>
      </c>
      <c r="M213" s="9">
        <f>equipo9!L42</f>
        <v>0</v>
      </c>
      <c r="N213" s="9">
        <f>equipo9!M42</f>
        <v>0</v>
      </c>
      <c r="O213" s="9">
        <f>equipo9!N42</f>
        <v>1</v>
      </c>
      <c r="P213" s="9">
        <f>equipo9!O42</f>
        <v>1</v>
      </c>
      <c r="Q213" s="9">
        <f>equipo9!P42</f>
        <v>0</v>
      </c>
      <c r="R213" s="9">
        <f>equipo9!Q42</f>
        <v>1</v>
      </c>
      <c r="S213" s="9">
        <f>equipo9!R42</f>
        <v>12</v>
      </c>
      <c r="T213" s="9"/>
      <c r="U213" s="11">
        <f>equipo9!T42</f>
        <v>0.1111111111111111</v>
      </c>
      <c r="V213" s="11">
        <f>equipo9!U42</f>
        <v>0.1111111111111111</v>
      </c>
      <c r="X213" t="str">
        <f t="shared" si="60"/>
        <v>Gabriel Gonzalez</v>
      </c>
      <c r="Y213">
        <f t="shared" si="61"/>
        <v>0.1111111111111111</v>
      </c>
      <c r="Z213">
        <f t="shared" si="62"/>
        <v>0.1111111111111111</v>
      </c>
      <c r="AA213">
        <f t="shared" si="63"/>
        <v>898.11111111111109</v>
      </c>
      <c r="AB213" t="str">
        <f t="shared" si="64"/>
        <v>Gabriel Gonzalez</v>
      </c>
      <c r="AC213">
        <f t="shared" si="65"/>
        <v>0.1111111111111111</v>
      </c>
      <c r="AD213">
        <f t="shared" si="66"/>
        <v>0.1111111111111111</v>
      </c>
      <c r="AE213">
        <f t="shared" si="67"/>
        <v>898.11111111111109</v>
      </c>
      <c r="AF213" t="str">
        <f t="shared" si="68"/>
        <v>Gabriel Gonzalez</v>
      </c>
      <c r="AG213">
        <f t="shared" si="69"/>
        <v>0</v>
      </c>
      <c r="AH213">
        <f t="shared" si="70"/>
        <v>0</v>
      </c>
      <c r="AI213">
        <f t="shared" si="71"/>
        <v>-213</v>
      </c>
      <c r="AJ213" t="str">
        <f t="shared" si="72"/>
        <v>Gabriel Gonzalez</v>
      </c>
      <c r="AK213">
        <f t="shared" si="73"/>
        <v>2</v>
      </c>
      <c r="AL213">
        <f t="shared" si="74"/>
        <v>2</v>
      </c>
      <c r="AM213">
        <f t="shared" si="75"/>
        <v>19787</v>
      </c>
      <c r="AN213" t="str">
        <f t="shared" si="76"/>
        <v>Gabriel Gonzalez</v>
      </c>
      <c r="AO213">
        <f t="shared" si="77"/>
        <v>1</v>
      </c>
      <c r="AP213">
        <f t="shared" si="78"/>
        <v>1</v>
      </c>
      <c r="AQ213">
        <f t="shared" si="79"/>
        <v>9787</v>
      </c>
      <c r="AR213" t="str">
        <f>A213</f>
        <v>Gabriel Gonzalez</v>
      </c>
      <c r="AS213">
        <f>M213</f>
        <v>0</v>
      </c>
      <c r="AT213">
        <f>AS213</f>
        <v>0</v>
      </c>
      <c r="AU213">
        <f>AT213*10000-ROW()</f>
        <v>-213</v>
      </c>
      <c r="AV213" t="str">
        <f>A213</f>
        <v>Gabriel Gonzalez</v>
      </c>
      <c r="AW213">
        <f>E213</f>
        <v>8</v>
      </c>
      <c r="AX213">
        <f>AW213</f>
        <v>8</v>
      </c>
      <c r="AY213">
        <f>AX213*10000-ROW()</f>
        <v>79787</v>
      </c>
    </row>
    <row r="214" spans="1:51" x14ac:dyDescent="0.3">
      <c r="A214" s="9" t="str">
        <f>equipo9!A43</f>
        <v>Gabriel Perez</v>
      </c>
      <c r="B214" s="9">
        <f>equipo9!B43</f>
        <v>7</v>
      </c>
      <c r="C214" s="9" t="str">
        <f>equipo9!$A$6</f>
        <v>Equipo 9</v>
      </c>
      <c r="D214" s="9">
        <f>equipo9!C43</f>
        <v>8</v>
      </c>
      <c r="E214" s="9">
        <f>equipo9!D43</f>
        <v>5</v>
      </c>
      <c r="F214" s="9">
        <f>equipo9!E43</f>
        <v>1</v>
      </c>
      <c r="G214" s="9">
        <f>equipo9!F43</f>
        <v>0</v>
      </c>
      <c r="H214" s="9">
        <f>equipo9!G43</f>
        <v>0</v>
      </c>
      <c r="I214" s="9">
        <f>equipo9!H43</f>
        <v>0</v>
      </c>
      <c r="J214" s="9">
        <f>equipo9!I43</f>
        <v>1</v>
      </c>
      <c r="K214" s="9">
        <f>equipo9!J43</f>
        <v>2</v>
      </c>
      <c r="L214" s="9">
        <f>equipo9!K43</f>
        <v>2</v>
      </c>
      <c r="M214" s="9">
        <f>equipo9!L43</f>
        <v>1</v>
      </c>
      <c r="N214" s="9">
        <f>equipo9!M43</f>
        <v>0</v>
      </c>
      <c r="O214" s="9">
        <f>equipo9!N43</f>
        <v>1</v>
      </c>
      <c r="P214" s="9">
        <f>equipo9!O43</f>
        <v>2</v>
      </c>
      <c r="Q214" s="9">
        <f>equipo9!P43</f>
        <v>0</v>
      </c>
      <c r="R214" s="9">
        <f>equipo9!Q43</f>
        <v>1</v>
      </c>
      <c r="S214" s="9">
        <f>equipo9!R43</f>
        <v>13</v>
      </c>
      <c r="T214" s="9"/>
      <c r="U214" s="11">
        <f>equipo9!T43</f>
        <v>0.125</v>
      </c>
      <c r="V214" s="11">
        <f>equipo9!U43</f>
        <v>0.125</v>
      </c>
      <c r="X214" t="str">
        <f t="shared" si="60"/>
        <v>Gabriel Perez</v>
      </c>
      <c r="Y214">
        <f t="shared" si="61"/>
        <v>0.125</v>
      </c>
      <c r="Z214">
        <f t="shared" si="62"/>
        <v>0.125</v>
      </c>
      <c r="AA214">
        <f t="shared" si="63"/>
        <v>1036</v>
      </c>
      <c r="AB214" t="str">
        <f t="shared" si="64"/>
        <v>Gabriel Perez</v>
      </c>
      <c r="AC214">
        <f t="shared" si="65"/>
        <v>0.125</v>
      </c>
      <c r="AD214">
        <f t="shared" si="66"/>
        <v>0.125</v>
      </c>
      <c r="AE214">
        <f t="shared" si="67"/>
        <v>1036</v>
      </c>
      <c r="AF214" t="str">
        <f t="shared" si="68"/>
        <v>Gabriel Perez</v>
      </c>
      <c r="AG214">
        <f t="shared" si="69"/>
        <v>0</v>
      </c>
      <c r="AH214">
        <f t="shared" si="70"/>
        <v>0</v>
      </c>
      <c r="AI214">
        <f t="shared" si="71"/>
        <v>-214</v>
      </c>
      <c r="AJ214" t="str">
        <f t="shared" si="72"/>
        <v>Gabriel Perez</v>
      </c>
      <c r="AK214">
        <f t="shared" si="73"/>
        <v>1</v>
      </c>
      <c r="AL214">
        <f t="shared" si="74"/>
        <v>1</v>
      </c>
      <c r="AM214">
        <f t="shared" si="75"/>
        <v>9786</v>
      </c>
      <c r="AN214" t="str">
        <f t="shared" si="76"/>
        <v>Gabriel Perez</v>
      </c>
      <c r="AO214">
        <f t="shared" si="77"/>
        <v>1</v>
      </c>
      <c r="AP214">
        <f t="shared" si="78"/>
        <v>1</v>
      </c>
      <c r="AQ214">
        <f t="shared" si="79"/>
        <v>9786</v>
      </c>
      <c r="AR214" t="str">
        <f>A214</f>
        <v>Gabriel Perez</v>
      </c>
      <c r="AS214">
        <f>M214</f>
        <v>1</v>
      </c>
      <c r="AT214">
        <f>AS214</f>
        <v>1</v>
      </c>
      <c r="AU214">
        <f>AT214*10000-ROW()</f>
        <v>9786</v>
      </c>
      <c r="AV214" t="str">
        <f>A214</f>
        <v>Gabriel Perez</v>
      </c>
      <c r="AW214">
        <f>E214</f>
        <v>5</v>
      </c>
      <c r="AX214">
        <f>AW214</f>
        <v>5</v>
      </c>
      <c r="AY214">
        <f>AX214*10000-ROW()</f>
        <v>49786</v>
      </c>
    </row>
    <row r="215" spans="1:51" x14ac:dyDescent="0.3">
      <c r="A215" s="9" t="str">
        <f>equipo9!A44</f>
        <v>Gabriel Sanchez</v>
      </c>
      <c r="B215" s="9">
        <f>equipo9!B44</f>
        <v>8</v>
      </c>
      <c r="C215" s="9" t="str">
        <f>equipo9!$A$6</f>
        <v>Equipo 9</v>
      </c>
      <c r="D215" s="9">
        <f>equipo9!C44</f>
        <v>7</v>
      </c>
      <c r="E215" s="9">
        <f>equipo9!D44</f>
        <v>4</v>
      </c>
      <c r="F215" s="9">
        <f>equipo9!E44</f>
        <v>3</v>
      </c>
      <c r="G215" s="9">
        <f>equipo9!F44</f>
        <v>0</v>
      </c>
      <c r="H215" s="9">
        <f>equipo9!G44</f>
        <v>0</v>
      </c>
      <c r="I215" s="9">
        <f>equipo9!H44</f>
        <v>0</v>
      </c>
      <c r="J215" s="9">
        <f>equipo9!I44</f>
        <v>5</v>
      </c>
      <c r="K215" s="9">
        <f>equipo9!J44</f>
        <v>2</v>
      </c>
      <c r="L215" s="9">
        <f>equipo9!K44</f>
        <v>1</v>
      </c>
      <c r="M215" s="9">
        <f>equipo9!L44</f>
        <v>1</v>
      </c>
      <c r="N215" s="9">
        <f>equipo9!M44</f>
        <v>0</v>
      </c>
      <c r="O215" s="9">
        <f>equipo9!N44</f>
        <v>1</v>
      </c>
      <c r="P215" s="9">
        <f>equipo9!O44</f>
        <v>1</v>
      </c>
      <c r="Q215" s="9">
        <f>equipo9!P44</f>
        <v>0</v>
      </c>
      <c r="R215" s="9">
        <f>equipo9!Q44</f>
        <v>3</v>
      </c>
      <c r="S215" s="9">
        <f>equipo9!R44</f>
        <v>10</v>
      </c>
      <c r="T215" s="9"/>
      <c r="U215" s="11">
        <f>equipo9!T44</f>
        <v>0.42857142857142855</v>
      </c>
      <c r="V215" s="11">
        <f>equipo9!U44</f>
        <v>0.42857142857142855</v>
      </c>
      <c r="X215" t="str">
        <f t="shared" si="60"/>
        <v>Gabriel Sanchez</v>
      </c>
      <c r="Y215">
        <f t="shared" si="61"/>
        <v>0.42857142857142855</v>
      </c>
      <c r="Z215">
        <f t="shared" si="62"/>
        <v>0.42857142857142855</v>
      </c>
      <c r="AA215">
        <f t="shared" si="63"/>
        <v>4070.7142857142853</v>
      </c>
      <c r="AB215" t="str">
        <f t="shared" si="64"/>
        <v>Gabriel Sanchez</v>
      </c>
      <c r="AC215">
        <f t="shared" si="65"/>
        <v>0.42857142857142855</v>
      </c>
      <c r="AD215">
        <f t="shared" si="66"/>
        <v>0.42857142857142855</v>
      </c>
      <c r="AE215">
        <f t="shared" si="67"/>
        <v>4070.7142857142853</v>
      </c>
      <c r="AF215" t="str">
        <f t="shared" si="68"/>
        <v>Gabriel Sanchez</v>
      </c>
      <c r="AG215">
        <f t="shared" si="69"/>
        <v>0</v>
      </c>
      <c r="AH215">
        <f t="shared" si="70"/>
        <v>0</v>
      </c>
      <c r="AI215">
        <f t="shared" si="71"/>
        <v>-215</v>
      </c>
      <c r="AJ215" t="str">
        <f t="shared" si="72"/>
        <v>Gabriel Sanchez</v>
      </c>
      <c r="AK215">
        <f t="shared" si="73"/>
        <v>5</v>
      </c>
      <c r="AL215">
        <f t="shared" si="74"/>
        <v>5</v>
      </c>
      <c r="AM215">
        <f t="shared" si="75"/>
        <v>49785</v>
      </c>
      <c r="AN215" t="str">
        <f t="shared" si="76"/>
        <v>Gabriel Sanchez</v>
      </c>
      <c r="AO215">
        <f t="shared" si="77"/>
        <v>3</v>
      </c>
      <c r="AP215">
        <f t="shared" si="78"/>
        <v>3</v>
      </c>
      <c r="AQ215">
        <f t="shared" si="79"/>
        <v>29785</v>
      </c>
      <c r="AR215" t="str">
        <f>A215</f>
        <v>Gabriel Sanchez</v>
      </c>
      <c r="AS215">
        <f>M215</f>
        <v>1</v>
      </c>
      <c r="AT215">
        <f>AS215</f>
        <v>1</v>
      </c>
      <c r="AU215">
        <f>AT215*10000-ROW()</f>
        <v>9785</v>
      </c>
      <c r="AV215" t="str">
        <f>A215</f>
        <v>Gabriel Sanchez</v>
      </c>
      <c r="AW215">
        <f>E215</f>
        <v>4</v>
      </c>
      <c r="AX215">
        <f>AW215</f>
        <v>4</v>
      </c>
      <c r="AY215">
        <f>AX215*10000-ROW()</f>
        <v>39785</v>
      </c>
    </row>
    <row r="216" spans="1:51" x14ac:dyDescent="0.3">
      <c r="A216" s="9" t="str">
        <f>equipo9!A45</f>
        <v>Gabriel Ramirez</v>
      </c>
      <c r="B216" s="9">
        <f>equipo9!B45</f>
        <v>9</v>
      </c>
      <c r="C216" s="9" t="str">
        <f>equipo9!$A$6</f>
        <v>Equipo 9</v>
      </c>
      <c r="D216" s="9">
        <f>equipo9!C45</f>
        <v>7</v>
      </c>
      <c r="E216" s="9">
        <f>equipo9!D45</f>
        <v>3</v>
      </c>
      <c r="F216" s="9">
        <f>equipo9!E45</f>
        <v>5</v>
      </c>
      <c r="G216" s="9">
        <f>equipo9!F45</f>
        <v>0</v>
      </c>
      <c r="H216" s="9">
        <f>equipo9!G45</f>
        <v>0</v>
      </c>
      <c r="I216" s="9">
        <f>equipo9!H45</f>
        <v>0</v>
      </c>
      <c r="J216" s="9">
        <f>equipo9!I45</f>
        <v>2</v>
      </c>
      <c r="K216" s="9">
        <f>equipo9!J45</f>
        <v>3</v>
      </c>
      <c r="L216" s="9">
        <f>equipo9!K45</f>
        <v>4</v>
      </c>
      <c r="M216" s="9">
        <f>equipo9!L45</f>
        <v>0</v>
      </c>
      <c r="N216" s="9">
        <f>equipo9!M45</f>
        <v>0</v>
      </c>
      <c r="O216" s="9">
        <f>equipo9!N45</f>
        <v>0</v>
      </c>
      <c r="P216" s="9">
        <f>equipo9!O45</f>
        <v>0</v>
      </c>
      <c r="Q216" s="9">
        <f>equipo9!P45</f>
        <v>0</v>
      </c>
      <c r="R216" s="9">
        <f>equipo9!Q45</f>
        <v>5</v>
      </c>
      <c r="S216" s="9">
        <f>equipo9!R45</f>
        <v>11</v>
      </c>
      <c r="T216" s="9"/>
      <c r="U216" s="11">
        <f>equipo9!T45</f>
        <v>0.7142857142857143</v>
      </c>
      <c r="V216" s="11">
        <f>equipo9!U45</f>
        <v>0.7142857142857143</v>
      </c>
      <c r="X216" t="str">
        <f t="shared" si="60"/>
        <v>Gabriel Ramirez</v>
      </c>
      <c r="Y216">
        <f t="shared" si="61"/>
        <v>0.7142857142857143</v>
      </c>
      <c r="Z216">
        <f t="shared" si="62"/>
        <v>0.7142857142857143</v>
      </c>
      <c r="AA216">
        <f t="shared" si="63"/>
        <v>6926.8571428571431</v>
      </c>
      <c r="AB216" t="str">
        <f t="shared" si="64"/>
        <v>Gabriel Ramirez</v>
      </c>
      <c r="AC216">
        <f t="shared" si="65"/>
        <v>0.7142857142857143</v>
      </c>
      <c r="AD216">
        <f t="shared" si="66"/>
        <v>0.7142857142857143</v>
      </c>
      <c r="AE216">
        <f t="shared" si="67"/>
        <v>6926.8571428571431</v>
      </c>
      <c r="AF216" t="str">
        <f t="shared" si="68"/>
        <v>Gabriel Ramirez</v>
      </c>
      <c r="AG216">
        <f t="shared" si="69"/>
        <v>0</v>
      </c>
      <c r="AH216">
        <f t="shared" si="70"/>
        <v>0</v>
      </c>
      <c r="AI216">
        <f t="shared" si="71"/>
        <v>-216</v>
      </c>
      <c r="AJ216" t="str">
        <f t="shared" si="72"/>
        <v>Gabriel Ramirez</v>
      </c>
      <c r="AK216">
        <f t="shared" si="73"/>
        <v>2</v>
      </c>
      <c r="AL216">
        <f t="shared" si="74"/>
        <v>2</v>
      </c>
      <c r="AM216">
        <f t="shared" si="75"/>
        <v>19784</v>
      </c>
      <c r="AN216" t="str">
        <f t="shared" si="76"/>
        <v>Gabriel Ramirez</v>
      </c>
      <c r="AO216">
        <f t="shared" si="77"/>
        <v>5</v>
      </c>
      <c r="AP216">
        <f t="shared" si="78"/>
        <v>5</v>
      </c>
      <c r="AQ216">
        <f t="shared" si="79"/>
        <v>49784</v>
      </c>
      <c r="AR216" t="str">
        <f>A216</f>
        <v>Gabriel Ramirez</v>
      </c>
      <c r="AS216">
        <f>M216</f>
        <v>0</v>
      </c>
      <c r="AT216">
        <f>AS216</f>
        <v>0</v>
      </c>
      <c r="AU216">
        <f>AT216*10000-ROW()</f>
        <v>-216</v>
      </c>
      <c r="AV216" t="str">
        <f>A216</f>
        <v>Gabriel Ramirez</v>
      </c>
      <c r="AW216">
        <f>E216</f>
        <v>3</v>
      </c>
      <c r="AX216">
        <f>AW216</f>
        <v>3</v>
      </c>
      <c r="AY216">
        <f>AX216*10000-ROW()</f>
        <v>29784</v>
      </c>
    </row>
    <row r="217" spans="1:51" x14ac:dyDescent="0.3">
      <c r="A217" s="9" t="str">
        <f>equipo9!A46</f>
        <v>Gabriel Torres</v>
      </c>
      <c r="B217" s="9">
        <f>equipo9!B46</f>
        <v>10</v>
      </c>
      <c r="C217" s="9" t="str">
        <f>equipo9!$A$6</f>
        <v>Equipo 9</v>
      </c>
      <c r="D217" s="9">
        <f>equipo9!C46</f>
        <v>9</v>
      </c>
      <c r="E217" s="9">
        <f>equipo9!D46</f>
        <v>7</v>
      </c>
      <c r="F217" s="9">
        <f>equipo9!E46</f>
        <v>4</v>
      </c>
      <c r="G217" s="9">
        <f>equipo9!F46</f>
        <v>0</v>
      </c>
      <c r="H217" s="9">
        <f>equipo9!G46</f>
        <v>0</v>
      </c>
      <c r="I217" s="9">
        <f>equipo9!H46</f>
        <v>0</v>
      </c>
      <c r="J217" s="9">
        <f>equipo9!I46</f>
        <v>0</v>
      </c>
      <c r="K217" s="9">
        <f>equipo9!J46</f>
        <v>2</v>
      </c>
      <c r="L217" s="9">
        <f>equipo9!K46</f>
        <v>1</v>
      </c>
      <c r="M217" s="9">
        <f>equipo9!L46</f>
        <v>1</v>
      </c>
      <c r="N217" s="9">
        <f>equipo9!M46</f>
        <v>2</v>
      </c>
      <c r="O217" s="9">
        <f>equipo9!N46</f>
        <v>0</v>
      </c>
      <c r="P217" s="9">
        <f>equipo9!O46</f>
        <v>0</v>
      </c>
      <c r="Q217" s="9">
        <f>equipo9!P46</f>
        <v>0</v>
      </c>
      <c r="R217" s="9">
        <f>equipo9!Q46</f>
        <v>4</v>
      </c>
      <c r="S217" s="9">
        <f>equipo9!R46</f>
        <v>12</v>
      </c>
      <c r="T217" s="9"/>
      <c r="U217" s="11">
        <f>equipo9!T46</f>
        <v>0.44444444444444442</v>
      </c>
      <c r="V217" s="11">
        <f>equipo9!U46</f>
        <v>0.44444444444444442</v>
      </c>
      <c r="X217" t="str">
        <f t="shared" si="60"/>
        <v>Gabriel Torres</v>
      </c>
      <c r="Y217">
        <f t="shared" si="61"/>
        <v>0.44444444444444442</v>
      </c>
      <c r="Z217">
        <f t="shared" si="62"/>
        <v>0.44444444444444442</v>
      </c>
      <c r="AA217">
        <f t="shared" si="63"/>
        <v>4227.4444444444443</v>
      </c>
      <c r="AB217" t="str">
        <f t="shared" si="64"/>
        <v>Gabriel Torres</v>
      </c>
      <c r="AC217">
        <f t="shared" si="65"/>
        <v>0.44444444444444442</v>
      </c>
      <c r="AD217">
        <f t="shared" si="66"/>
        <v>0.44444444444444442</v>
      </c>
      <c r="AE217">
        <f t="shared" si="67"/>
        <v>4227.4444444444443</v>
      </c>
      <c r="AF217" t="str">
        <f t="shared" si="68"/>
        <v>Gabriel Torres</v>
      </c>
      <c r="AG217">
        <f t="shared" si="69"/>
        <v>0</v>
      </c>
      <c r="AH217">
        <f t="shared" si="70"/>
        <v>0</v>
      </c>
      <c r="AI217">
        <f t="shared" si="71"/>
        <v>-217</v>
      </c>
      <c r="AJ217" t="str">
        <f t="shared" si="72"/>
        <v>Gabriel Torres</v>
      </c>
      <c r="AK217">
        <f t="shared" si="73"/>
        <v>0</v>
      </c>
      <c r="AL217">
        <f t="shared" si="74"/>
        <v>0</v>
      </c>
      <c r="AM217">
        <f t="shared" si="75"/>
        <v>-217</v>
      </c>
      <c r="AN217" t="str">
        <f t="shared" si="76"/>
        <v>Gabriel Torres</v>
      </c>
      <c r="AO217">
        <f t="shared" si="77"/>
        <v>4</v>
      </c>
      <c r="AP217">
        <f t="shared" si="78"/>
        <v>4</v>
      </c>
      <c r="AQ217">
        <f t="shared" si="79"/>
        <v>39783</v>
      </c>
      <c r="AR217" t="str">
        <f>A217</f>
        <v>Gabriel Torres</v>
      </c>
      <c r="AS217">
        <f>M217</f>
        <v>1</v>
      </c>
      <c r="AT217">
        <f>AS217</f>
        <v>1</v>
      </c>
      <c r="AU217">
        <f>AT217*10000-ROW()</f>
        <v>9783</v>
      </c>
      <c r="AV217" t="str">
        <f>A217</f>
        <v>Gabriel Torres</v>
      </c>
      <c r="AW217">
        <f>E217</f>
        <v>7</v>
      </c>
      <c r="AX217">
        <f>AW217</f>
        <v>7</v>
      </c>
      <c r="AY217">
        <f>AX217*10000-ROW()</f>
        <v>69783</v>
      </c>
    </row>
    <row r="218" spans="1:51" x14ac:dyDescent="0.3">
      <c r="A218" s="9" t="str">
        <f>equipo9!A47</f>
        <v>Gabriel Flores</v>
      </c>
      <c r="B218" s="9">
        <f>equipo9!B47</f>
        <v>11</v>
      </c>
      <c r="C218" s="9" t="str">
        <f>equipo9!$A$6</f>
        <v>Equipo 9</v>
      </c>
      <c r="D218" s="9">
        <f>equipo9!C47</f>
        <v>10</v>
      </c>
      <c r="E218" s="9">
        <f>equipo9!D47</f>
        <v>9</v>
      </c>
      <c r="F218" s="9">
        <f>equipo9!E47</f>
        <v>5</v>
      </c>
      <c r="G218" s="9">
        <f>equipo9!F47</f>
        <v>0</v>
      </c>
      <c r="H218" s="9">
        <f>equipo9!G47</f>
        <v>0</v>
      </c>
      <c r="I218" s="9">
        <f>equipo9!H47</f>
        <v>0</v>
      </c>
      <c r="J218" s="9">
        <f>equipo9!I47</f>
        <v>3</v>
      </c>
      <c r="K218" s="9">
        <f>equipo9!J47</f>
        <v>0</v>
      </c>
      <c r="L218" s="9">
        <f>equipo9!K47</f>
        <v>3</v>
      </c>
      <c r="M218" s="9">
        <f>equipo9!L47</f>
        <v>1</v>
      </c>
      <c r="N218" s="9">
        <f>equipo9!M47</f>
        <v>1</v>
      </c>
      <c r="O218" s="9">
        <f>equipo9!N47</f>
        <v>0</v>
      </c>
      <c r="P218" s="9">
        <f>equipo9!O47</f>
        <v>1</v>
      </c>
      <c r="Q218" s="9">
        <f>equipo9!P47</f>
        <v>0</v>
      </c>
      <c r="R218" s="9">
        <f>equipo9!Q47</f>
        <v>5</v>
      </c>
      <c r="S218" s="9">
        <f>equipo9!R47</f>
        <v>15</v>
      </c>
      <c r="T218" s="9"/>
      <c r="U218" s="11">
        <f>equipo9!T47</f>
        <v>0.5</v>
      </c>
      <c r="V218" s="11">
        <f>equipo9!U47</f>
        <v>0.5</v>
      </c>
      <c r="X218" t="str">
        <f t="shared" si="60"/>
        <v>Gabriel Flores</v>
      </c>
      <c r="Y218">
        <f t="shared" si="61"/>
        <v>0.5</v>
      </c>
      <c r="Z218">
        <f t="shared" si="62"/>
        <v>0.5</v>
      </c>
      <c r="AA218">
        <f t="shared" si="63"/>
        <v>4782</v>
      </c>
      <c r="AB218" t="str">
        <f t="shared" si="64"/>
        <v>Gabriel Flores</v>
      </c>
      <c r="AC218">
        <f t="shared" si="65"/>
        <v>0.5</v>
      </c>
      <c r="AD218">
        <f t="shared" si="66"/>
        <v>0.5</v>
      </c>
      <c r="AE218">
        <f t="shared" si="67"/>
        <v>4782</v>
      </c>
      <c r="AF218" t="str">
        <f t="shared" si="68"/>
        <v>Gabriel Flores</v>
      </c>
      <c r="AG218">
        <f t="shared" si="69"/>
        <v>0</v>
      </c>
      <c r="AH218">
        <f t="shared" si="70"/>
        <v>0</v>
      </c>
      <c r="AI218">
        <f t="shared" si="71"/>
        <v>-218</v>
      </c>
      <c r="AJ218" t="str">
        <f t="shared" si="72"/>
        <v>Gabriel Flores</v>
      </c>
      <c r="AK218">
        <f t="shared" si="73"/>
        <v>3</v>
      </c>
      <c r="AL218">
        <f t="shared" si="74"/>
        <v>3</v>
      </c>
      <c r="AM218">
        <f t="shared" si="75"/>
        <v>29782</v>
      </c>
      <c r="AN218" t="str">
        <f t="shared" si="76"/>
        <v>Gabriel Flores</v>
      </c>
      <c r="AO218">
        <f t="shared" si="77"/>
        <v>5</v>
      </c>
      <c r="AP218">
        <f t="shared" si="78"/>
        <v>5</v>
      </c>
      <c r="AQ218">
        <f t="shared" si="79"/>
        <v>49782</v>
      </c>
      <c r="AR218" t="str">
        <f>A218</f>
        <v>Gabriel Flores</v>
      </c>
      <c r="AS218">
        <f>M218</f>
        <v>1</v>
      </c>
      <c r="AT218">
        <f>AS218</f>
        <v>1</v>
      </c>
      <c r="AU218">
        <f>AT218*10000-ROW()</f>
        <v>9782</v>
      </c>
      <c r="AV218" t="str">
        <f>A218</f>
        <v>Gabriel Flores</v>
      </c>
      <c r="AW218">
        <f>E218</f>
        <v>9</v>
      </c>
      <c r="AX218">
        <f>AW218</f>
        <v>9</v>
      </c>
      <c r="AY218">
        <f>AX218*10000-ROW()</f>
        <v>89782</v>
      </c>
    </row>
    <row r="219" spans="1:51" x14ac:dyDescent="0.3">
      <c r="A219" s="9" t="str">
        <f>equipo9!A48</f>
        <v>Gabriel Rivera</v>
      </c>
      <c r="B219" s="9">
        <f>equipo9!B48</f>
        <v>12</v>
      </c>
      <c r="C219" s="9" t="str">
        <f>equipo9!$A$6</f>
        <v>Equipo 9</v>
      </c>
      <c r="D219" s="9">
        <f>equipo9!C48</f>
        <v>7</v>
      </c>
      <c r="E219" s="9">
        <f>equipo9!D48</f>
        <v>7</v>
      </c>
      <c r="F219" s="9">
        <f>equipo9!E48</f>
        <v>4</v>
      </c>
      <c r="G219" s="9">
        <f>equipo9!F48</f>
        <v>0</v>
      </c>
      <c r="H219" s="9">
        <f>equipo9!G48</f>
        <v>0</v>
      </c>
      <c r="I219" s="9">
        <f>equipo9!H48</f>
        <v>0</v>
      </c>
      <c r="J219" s="9">
        <f>equipo9!I48</f>
        <v>2</v>
      </c>
      <c r="K219" s="9">
        <f>equipo9!J48</f>
        <v>1</v>
      </c>
      <c r="L219" s="9">
        <f>equipo9!K48</f>
        <v>2</v>
      </c>
      <c r="M219" s="9">
        <f>equipo9!L48</f>
        <v>2</v>
      </c>
      <c r="N219" s="9">
        <f>equipo9!M48</f>
        <v>1</v>
      </c>
      <c r="O219" s="9">
        <f>equipo9!N48</f>
        <v>0</v>
      </c>
      <c r="P219" s="9">
        <f>equipo9!O48</f>
        <v>2</v>
      </c>
      <c r="Q219" s="9">
        <f>equipo9!P48</f>
        <v>0</v>
      </c>
      <c r="R219" s="9">
        <f>equipo9!Q48</f>
        <v>4</v>
      </c>
      <c r="S219" s="9">
        <f>equipo9!R48</f>
        <v>12</v>
      </c>
      <c r="T219" s="9"/>
      <c r="U219" s="11">
        <f>equipo9!T48</f>
        <v>0.5714285714285714</v>
      </c>
      <c r="V219" s="11">
        <f>equipo9!U48</f>
        <v>0.5714285714285714</v>
      </c>
      <c r="X219" t="str">
        <f t="shared" si="60"/>
        <v>Gabriel Rivera</v>
      </c>
      <c r="Y219">
        <f t="shared" si="61"/>
        <v>0.5714285714285714</v>
      </c>
      <c r="Z219">
        <f t="shared" si="62"/>
        <v>0.5714285714285714</v>
      </c>
      <c r="AA219">
        <f t="shared" si="63"/>
        <v>5495.2857142857138</v>
      </c>
      <c r="AB219" t="str">
        <f t="shared" si="64"/>
        <v>Gabriel Rivera</v>
      </c>
      <c r="AC219">
        <f t="shared" si="65"/>
        <v>0.5714285714285714</v>
      </c>
      <c r="AD219">
        <f t="shared" si="66"/>
        <v>0.5714285714285714</v>
      </c>
      <c r="AE219">
        <f t="shared" si="67"/>
        <v>5495.2857142857138</v>
      </c>
      <c r="AF219" t="str">
        <f t="shared" si="68"/>
        <v>Gabriel Rivera</v>
      </c>
      <c r="AG219">
        <f t="shared" si="69"/>
        <v>0</v>
      </c>
      <c r="AH219">
        <f t="shared" si="70"/>
        <v>0</v>
      </c>
      <c r="AI219">
        <f t="shared" si="71"/>
        <v>-219</v>
      </c>
      <c r="AJ219" t="str">
        <f t="shared" si="72"/>
        <v>Gabriel Rivera</v>
      </c>
      <c r="AK219">
        <f t="shared" si="73"/>
        <v>2</v>
      </c>
      <c r="AL219">
        <f t="shared" si="74"/>
        <v>2</v>
      </c>
      <c r="AM219">
        <f t="shared" si="75"/>
        <v>19781</v>
      </c>
      <c r="AN219" t="str">
        <f t="shared" si="76"/>
        <v>Gabriel Rivera</v>
      </c>
      <c r="AO219">
        <f t="shared" si="77"/>
        <v>4</v>
      </c>
      <c r="AP219">
        <f t="shared" si="78"/>
        <v>4</v>
      </c>
      <c r="AQ219">
        <f t="shared" si="79"/>
        <v>39781</v>
      </c>
      <c r="AR219" t="str">
        <f>A219</f>
        <v>Gabriel Rivera</v>
      </c>
      <c r="AS219">
        <f>M219</f>
        <v>2</v>
      </c>
      <c r="AT219">
        <f>AS219</f>
        <v>2</v>
      </c>
      <c r="AU219">
        <f>AT219*10000-ROW()</f>
        <v>19781</v>
      </c>
      <c r="AV219" t="str">
        <f>A219</f>
        <v>Gabriel Rivera</v>
      </c>
      <c r="AW219">
        <f>E219</f>
        <v>7</v>
      </c>
      <c r="AX219">
        <f>AW219</f>
        <v>7</v>
      </c>
      <c r="AY219">
        <f>AX219*10000-ROW()</f>
        <v>69781</v>
      </c>
    </row>
    <row r="220" spans="1:51" x14ac:dyDescent="0.3">
      <c r="A220" s="9" t="str">
        <f>equipo9!A49</f>
        <v>Gabriel Gomez</v>
      </c>
      <c r="B220" s="9">
        <f>equipo9!B49</f>
        <v>13</v>
      </c>
      <c r="C220" s="9" t="str">
        <f>equipo9!$A$6</f>
        <v>Equipo 9</v>
      </c>
      <c r="D220" s="9">
        <f>equipo9!C49</f>
        <v>6</v>
      </c>
      <c r="E220" s="9">
        <f>equipo9!D49</f>
        <v>4</v>
      </c>
      <c r="F220" s="9">
        <f>equipo9!E49</f>
        <v>1</v>
      </c>
      <c r="G220" s="9">
        <f>equipo9!F49</f>
        <v>0</v>
      </c>
      <c r="H220" s="9">
        <f>equipo9!G49</f>
        <v>1</v>
      </c>
      <c r="I220" s="9">
        <f>equipo9!H49</f>
        <v>0</v>
      </c>
      <c r="J220" s="9">
        <f>equipo9!I49</f>
        <v>3</v>
      </c>
      <c r="K220" s="9">
        <f>equipo9!J49</f>
        <v>0</v>
      </c>
      <c r="L220" s="9">
        <f>equipo9!K49</f>
        <v>2</v>
      </c>
      <c r="M220" s="9">
        <f>equipo9!L49</f>
        <v>1</v>
      </c>
      <c r="N220" s="9">
        <f>equipo9!M49</f>
        <v>1</v>
      </c>
      <c r="O220" s="9">
        <f>equipo9!N49</f>
        <v>1</v>
      </c>
      <c r="P220" s="9">
        <f>equipo9!O49</f>
        <v>1</v>
      </c>
      <c r="Q220" s="9">
        <f>equipo9!P49</f>
        <v>0</v>
      </c>
      <c r="R220" s="9">
        <f>equipo9!Q49</f>
        <v>3</v>
      </c>
      <c r="S220" s="9">
        <f>equipo9!R49</f>
        <v>11</v>
      </c>
      <c r="T220" s="9"/>
      <c r="U220" s="11">
        <f>equipo9!T49</f>
        <v>0.16666666666666666</v>
      </c>
      <c r="V220" s="11">
        <f>equipo9!U49</f>
        <v>0.5</v>
      </c>
      <c r="X220" t="str">
        <f t="shared" si="60"/>
        <v>Gabriel Gomez</v>
      </c>
      <c r="Y220">
        <f t="shared" si="61"/>
        <v>0.16666666666666666</v>
      </c>
      <c r="Z220">
        <f t="shared" si="62"/>
        <v>0.16666666666666666</v>
      </c>
      <c r="AA220">
        <f t="shared" si="63"/>
        <v>1446.6666666666665</v>
      </c>
      <c r="AB220" t="str">
        <f t="shared" si="64"/>
        <v>Gabriel Gomez</v>
      </c>
      <c r="AC220">
        <f t="shared" si="65"/>
        <v>0.5</v>
      </c>
      <c r="AD220">
        <f t="shared" si="66"/>
        <v>0.5</v>
      </c>
      <c r="AE220">
        <f t="shared" si="67"/>
        <v>4780</v>
      </c>
      <c r="AF220" t="str">
        <f t="shared" si="68"/>
        <v>Gabriel Gomez</v>
      </c>
      <c r="AG220">
        <f t="shared" si="69"/>
        <v>0</v>
      </c>
      <c r="AH220">
        <f t="shared" si="70"/>
        <v>0</v>
      </c>
      <c r="AI220">
        <f t="shared" si="71"/>
        <v>-220</v>
      </c>
      <c r="AJ220" t="str">
        <f t="shared" si="72"/>
        <v>Gabriel Gomez</v>
      </c>
      <c r="AK220">
        <f t="shared" si="73"/>
        <v>3</v>
      </c>
      <c r="AL220">
        <f t="shared" si="74"/>
        <v>3</v>
      </c>
      <c r="AM220">
        <f t="shared" si="75"/>
        <v>29780</v>
      </c>
      <c r="AN220" t="str">
        <f t="shared" si="76"/>
        <v>Gabriel Gomez</v>
      </c>
      <c r="AO220">
        <f t="shared" si="77"/>
        <v>1</v>
      </c>
      <c r="AP220">
        <f t="shared" si="78"/>
        <v>1</v>
      </c>
      <c r="AQ220">
        <f t="shared" si="79"/>
        <v>9780</v>
      </c>
      <c r="AR220" t="str">
        <f>A220</f>
        <v>Gabriel Gomez</v>
      </c>
      <c r="AS220">
        <f>M220</f>
        <v>1</v>
      </c>
      <c r="AT220">
        <f>AS220</f>
        <v>1</v>
      </c>
      <c r="AU220">
        <f>AT220*10000-ROW()</f>
        <v>9780</v>
      </c>
      <c r="AV220" t="str">
        <f>A220</f>
        <v>Gabriel Gomez</v>
      </c>
      <c r="AW220">
        <f>E220</f>
        <v>4</v>
      </c>
      <c r="AX220">
        <f>AW220</f>
        <v>4</v>
      </c>
      <c r="AY220">
        <f>AX220*10000-ROW()</f>
        <v>39780</v>
      </c>
    </row>
    <row r="221" spans="1:51" x14ac:dyDescent="0.3">
      <c r="A221" s="9" t="str">
        <f>equipo9!A50</f>
        <v>Gabriel Diaz</v>
      </c>
      <c r="B221" s="9">
        <f>equipo9!B50</f>
        <v>14</v>
      </c>
      <c r="C221" s="9" t="str">
        <f>equipo9!$A$6</f>
        <v>Equipo 9</v>
      </c>
      <c r="D221" s="9">
        <f>equipo9!C50</f>
        <v>7</v>
      </c>
      <c r="E221" s="9">
        <f>equipo9!D50</f>
        <v>1</v>
      </c>
      <c r="F221" s="9">
        <f>equipo9!E50</f>
        <v>0</v>
      </c>
      <c r="G221" s="9">
        <f>equipo9!F50</f>
        <v>0</v>
      </c>
      <c r="H221" s="9">
        <f>equipo9!G50</f>
        <v>0</v>
      </c>
      <c r="I221" s="9">
        <f>equipo9!H50</f>
        <v>0</v>
      </c>
      <c r="J221" s="9">
        <f>equipo9!I50</f>
        <v>0</v>
      </c>
      <c r="K221" s="9">
        <f>equipo9!J50</f>
        <v>3</v>
      </c>
      <c r="L221" s="9">
        <f>equipo9!K50</f>
        <v>4</v>
      </c>
      <c r="M221" s="9">
        <f>equipo9!L50</f>
        <v>0</v>
      </c>
      <c r="N221" s="9">
        <f>equipo9!M50</f>
        <v>2</v>
      </c>
      <c r="O221" s="9">
        <f>equipo9!N50</f>
        <v>2</v>
      </c>
      <c r="P221" s="9">
        <f>equipo9!O50</f>
        <v>0</v>
      </c>
      <c r="Q221" s="9">
        <f>equipo9!P50</f>
        <v>0</v>
      </c>
      <c r="R221" s="9">
        <f>equipo9!Q50</f>
        <v>0</v>
      </c>
      <c r="S221" s="9">
        <f>equipo9!R50</f>
        <v>15</v>
      </c>
      <c r="T221" s="9"/>
      <c r="U221" s="11">
        <f>equipo9!T50</f>
        <v>0</v>
      </c>
      <c r="V221" s="11">
        <f>equipo9!U50</f>
        <v>0</v>
      </c>
      <c r="X221" t="str">
        <f t="shared" si="60"/>
        <v>Gabriel Diaz</v>
      </c>
      <c r="Y221">
        <f t="shared" si="61"/>
        <v>0</v>
      </c>
      <c r="Z221">
        <f t="shared" si="62"/>
        <v>0</v>
      </c>
      <c r="AA221">
        <f t="shared" si="63"/>
        <v>-221</v>
      </c>
      <c r="AB221" t="str">
        <f t="shared" si="64"/>
        <v>Gabriel Diaz</v>
      </c>
      <c r="AC221">
        <f t="shared" si="65"/>
        <v>0</v>
      </c>
      <c r="AD221">
        <f t="shared" si="66"/>
        <v>0</v>
      </c>
      <c r="AE221">
        <f t="shared" si="67"/>
        <v>-221</v>
      </c>
      <c r="AF221" t="str">
        <f t="shared" si="68"/>
        <v>Gabriel Diaz</v>
      </c>
      <c r="AG221">
        <f t="shared" si="69"/>
        <v>0</v>
      </c>
      <c r="AH221">
        <f t="shared" si="70"/>
        <v>0</v>
      </c>
      <c r="AI221">
        <f t="shared" si="71"/>
        <v>-221</v>
      </c>
      <c r="AJ221" t="str">
        <f t="shared" si="72"/>
        <v>Gabriel Diaz</v>
      </c>
      <c r="AK221">
        <f t="shared" si="73"/>
        <v>0</v>
      </c>
      <c r="AL221">
        <f t="shared" si="74"/>
        <v>0</v>
      </c>
      <c r="AM221">
        <f t="shared" si="75"/>
        <v>-221</v>
      </c>
      <c r="AN221" t="str">
        <f t="shared" si="76"/>
        <v>Gabriel Diaz</v>
      </c>
      <c r="AO221">
        <f t="shared" si="77"/>
        <v>0</v>
      </c>
      <c r="AP221">
        <f t="shared" si="78"/>
        <v>0</v>
      </c>
      <c r="AQ221">
        <f t="shared" si="79"/>
        <v>-221</v>
      </c>
      <c r="AR221" t="str">
        <f>A221</f>
        <v>Gabriel Diaz</v>
      </c>
      <c r="AS221">
        <f>M221</f>
        <v>0</v>
      </c>
      <c r="AT221">
        <f>AS221</f>
        <v>0</v>
      </c>
      <c r="AU221">
        <f>AT221*10000-ROW()</f>
        <v>-221</v>
      </c>
      <c r="AV221" t="str">
        <f>A221</f>
        <v>Gabriel Diaz</v>
      </c>
      <c r="AW221">
        <f>E221</f>
        <v>1</v>
      </c>
      <c r="AX221">
        <f>AW221</f>
        <v>1</v>
      </c>
      <c r="AY221">
        <f>AX221*10000-ROW()</f>
        <v>9779</v>
      </c>
    </row>
    <row r="222" spans="1:51" x14ac:dyDescent="0.3">
      <c r="A222" s="9" t="str">
        <f>equipo9!A51</f>
        <v>Gabriel Reyes</v>
      </c>
      <c r="B222" s="9">
        <f>equipo9!B51</f>
        <v>15</v>
      </c>
      <c r="C222" s="9" t="str">
        <f>equipo9!$A$6</f>
        <v>Equipo 9</v>
      </c>
      <c r="D222" s="9">
        <f>equipo9!C51</f>
        <v>5</v>
      </c>
      <c r="E222" s="9">
        <f>equipo9!D51</f>
        <v>1</v>
      </c>
      <c r="F222" s="9">
        <f>equipo9!E51</f>
        <v>3</v>
      </c>
      <c r="G222" s="9">
        <f>equipo9!F51</f>
        <v>0</v>
      </c>
      <c r="H222" s="9">
        <f>equipo9!G51</f>
        <v>0</v>
      </c>
      <c r="I222" s="9">
        <f>equipo9!H51</f>
        <v>0</v>
      </c>
      <c r="J222" s="9">
        <f>equipo9!I51</f>
        <v>0</v>
      </c>
      <c r="K222" s="9">
        <f>equipo9!J51</f>
        <v>1</v>
      </c>
      <c r="L222" s="9">
        <f>equipo9!K51</f>
        <v>1</v>
      </c>
      <c r="M222" s="9">
        <f>equipo9!L51</f>
        <v>0</v>
      </c>
      <c r="N222" s="9">
        <f>equipo9!M51</f>
        <v>2</v>
      </c>
      <c r="O222" s="9">
        <f>equipo9!N51</f>
        <v>2</v>
      </c>
      <c r="P222" s="9">
        <f>equipo9!O51</f>
        <v>1</v>
      </c>
      <c r="Q222" s="9">
        <f>equipo9!P51</f>
        <v>0</v>
      </c>
      <c r="R222" s="9">
        <f>equipo9!Q51</f>
        <v>3</v>
      </c>
      <c r="S222" s="9">
        <f>equipo9!R51</f>
        <v>11</v>
      </c>
      <c r="T222" s="9"/>
      <c r="U222" s="11">
        <f>equipo9!T51</f>
        <v>0.6</v>
      </c>
      <c r="V222" s="11">
        <f>equipo9!U51</f>
        <v>0.6</v>
      </c>
      <c r="X222" t="str">
        <f t="shared" si="60"/>
        <v>Gabriel Reyes</v>
      </c>
      <c r="Y222">
        <f t="shared" si="61"/>
        <v>0.6</v>
      </c>
      <c r="Z222">
        <f t="shared" si="62"/>
        <v>0.6</v>
      </c>
      <c r="AA222">
        <f t="shared" si="63"/>
        <v>5778</v>
      </c>
      <c r="AB222" t="str">
        <f t="shared" si="64"/>
        <v>Gabriel Reyes</v>
      </c>
      <c r="AC222">
        <f t="shared" si="65"/>
        <v>0.6</v>
      </c>
      <c r="AD222">
        <f t="shared" si="66"/>
        <v>0.6</v>
      </c>
      <c r="AE222">
        <f t="shared" si="67"/>
        <v>5778</v>
      </c>
      <c r="AF222" t="str">
        <f t="shared" si="68"/>
        <v>Gabriel Reyes</v>
      </c>
      <c r="AG222">
        <f t="shared" si="69"/>
        <v>0</v>
      </c>
      <c r="AH222">
        <f t="shared" si="70"/>
        <v>0</v>
      </c>
      <c r="AI222">
        <f t="shared" si="71"/>
        <v>-222</v>
      </c>
      <c r="AJ222" t="str">
        <f t="shared" si="72"/>
        <v>Gabriel Reyes</v>
      </c>
      <c r="AK222">
        <f t="shared" si="73"/>
        <v>0</v>
      </c>
      <c r="AL222">
        <f t="shared" si="74"/>
        <v>0</v>
      </c>
      <c r="AM222">
        <f t="shared" si="75"/>
        <v>-222</v>
      </c>
      <c r="AN222" t="str">
        <f t="shared" si="76"/>
        <v>Gabriel Reyes</v>
      </c>
      <c r="AO222">
        <f t="shared" si="77"/>
        <v>3</v>
      </c>
      <c r="AP222">
        <f t="shared" si="78"/>
        <v>3</v>
      </c>
      <c r="AQ222">
        <f t="shared" si="79"/>
        <v>29778</v>
      </c>
      <c r="AR222" t="str">
        <f>A222</f>
        <v>Gabriel Reyes</v>
      </c>
      <c r="AS222">
        <f>M222</f>
        <v>0</v>
      </c>
      <c r="AT222">
        <f>AS222</f>
        <v>0</v>
      </c>
      <c r="AU222">
        <f>AT222*10000-ROW()</f>
        <v>-222</v>
      </c>
      <c r="AV222" t="str">
        <f>A222</f>
        <v>Gabriel Reyes</v>
      </c>
      <c r="AW222">
        <f>E222</f>
        <v>1</v>
      </c>
      <c r="AX222">
        <f>AW222</f>
        <v>1</v>
      </c>
      <c r="AY222">
        <f>AX222*10000-ROW()</f>
        <v>9778</v>
      </c>
    </row>
    <row r="223" spans="1:51" x14ac:dyDescent="0.3">
      <c r="A223" s="9" t="str">
        <f>equipo9!A52</f>
        <v>Gabriel Morales</v>
      </c>
      <c r="B223" s="9">
        <f>equipo9!B52</f>
        <v>16</v>
      </c>
      <c r="C223" s="9" t="str">
        <f>equipo9!$A$6</f>
        <v>Equipo 9</v>
      </c>
      <c r="D223" s="9">
        <f>equipo9!C52</f>
        <v>6</v>
      </c>
      <c r="E223" s="9">
        <f>equipo9!D52</f>
        <v>5</v>
      </c>
      <c r="F223" s="9">
        <f>equipo9!E52</f>
        <v>1</v>
      </c>
      <c r="G223" s="9">
        <f>equipo9!F52</f>
        <v>0</v>
      </c>
      <c r="H223" s="9">
        <f>equipo9!G52</f>
        <v>0</v>
      </c>
      <c r="I223" s="9">
        <f>equipo9!H52</f>
        <v>0</v>
      </c>
      <c r="J223" s="9">
        <f>equipo9!I52</f>
        <v>0</v>
      </c>
      <c r="K223" s="9">
        <f>equipo9!J52</f>
        <v>2</v>
      </c>
      <c r="L223" s="9">
        <f>equipo9!K52</f>
        <v>3</v>
      </c>
      <c r="M223" s="9">
        <f>equipo9!L52</f>
        <v>2</v>
      </c>
      <c r="N223" s="9">
        <f>equipo9!M52</f>
        <v>1</v>
      </c>
      <c r="O223" s="9">
        <f>equipo9!N52</f>
        <v>1</v>
      </c>
      <c r="P223" s="9">
        <f>equipo9!O52</f>
        <v>2</v>
      </c>
      <c r="Q223" s="9">
        <f>equipo9!P52</f>
        <v>0</v>
      </c>
      <c r="R223" s="9">
        <f>equipo9!Q52</f>
        <v>1</v>
      </c>
      <c r="S223" s="9">
        <f>equipo9!R52</f>
        <v>13</v>
      </c>
      <c r="T223" s="9"/>
      <c r="U223" s="11">
        <f>equipo9!T52</f>
        <v>0.16666666666666666</v>
      </c>
      <c r="V223" s="11">
        <f>equipo9!U52</f>
        <v>0.16666666666666666</v>
      </c>
      <c r="X223" t="str">
        <f t="shared" si="60"/>
        <v>Gabriel Morales</v>
      </c>
      <c r="Y223">
        <f t="shared" si="61"/>
        <v>0.16666666666666666</v>
      </c>
      <c r="Z223">
        <f t="shared" si="62"/>
        <v>0.16666666666666666</v>
      </c>
      <c r="AA223">
        <f t="shared" si="63"/>
        <v>1443.6666666666665</v>
      </c>
      <c r="AB223" t="str">
        <f t="shared" si="64"/>
        <v>Gabriel Morales</v>
      </c>
      <c r="AC223">
        <f t="shared" si="65"/>
        <v>0.16666666666666666</v>
      </c>
      <c r="AD223">
        <f t="shared" si="66"/>
        <v>0.16666666666666666</v>
      </c>
      <c r="AE223">
        <f t="shared" si="67"/>
        <v>1443.6666666666665</v>
      </c>
      <c r="AF223" t="str">
        <f t="shared" si="68"/>
        <v>Gabriel Morales</v>
      </c>
      <c r="AG223">
        <f t="shared" si="69"/>
        <v>0</v>
      </c>
      <c r="AH223">
        <f t="shared" si="70"/>
        <v>0</v>
      </c>
      <c r="AI223">
        <f t="shared" si="71"/>
        <v>-223</v>
      </c>
      <c r="AJ223" t="str">
        <f t="shared" si="72"/>
        <v>Gabriel Morales</v>
      </c>
      <c r="AK223">
        <f t="shared" si="73"/>
        <v>0</v>
      </c>
      <c r="AL223">
        <f t="shared" si="74"/>
        <v>0</v>
      </c>
      <c r="AM223">
        <f t="shared" si="75"/>
        <v>-223</v>
      </c>
      <c r="AN223" t="str">
        <f t="shared" si="76"/>
        <v>Gabriel Morales</v>
      </c>
      <c r="AO223">
        <f t="shared" si="77"/>
        <v>1</v>
      </c>
      <c r="AP223">
        <f t="shared" si="78"/>
        <v>1</v>
      </c>
      <c r="AQ223">
        <f t="shared" si="79"/>
        <v>9777</v>
      </c>
      <c r="AR223" t="str">
        <f>A223</f>
        <v>Gabriel Morales</v>
      </c>
      <c r="AS223">
        <f>M223</f>
        <v>2</v>
      </c>
      <c r="AT223">
        <f>AS223</f>
        <v>2</v>
      </c>
      <c r="AU223">
        <f>AT223*10000-ROW()</f>
        <v>19777</v>
      </c>
      <c r="AV223" t="str">
        <f>A223</f>
        <v>Gabriel Morales</v>
      </c>
      <c r="AW223">
        <f>E223</f>
        <v>5</v>
      </c>
      <c r="AX223">
        <f>AW223</f>
        <v>5</v>
      </c>
      <c r="AY223">
        <f>AX223*10000-ROW()</f>
        <v>49777</v>
      </c>
    </row>
    <row r="224" spans="1:51" x14ac:dyDescent="0.3">
      <c r="A224" s="9" t="str">
        <f>equipo9!A53</f>
        <v>Gabriel Cruz</v>
      </c>
      <c r="B224" s="9">
        <f>equipo9!B53</f>
        <v>17</v>
      </c>
      <c r="C224" s="9" t="str">
        <f>equipo9!$A$6</f>
        <v>Equipo 9</v>
      </c>
      <c r="D224" s="9">
        <f>equipo9!C53</f>
        <v>7</v>
      </c>
      <c r="E224" s="9">
        <f>equipo9!D53</f>
        <v>3</v>
      </c>
      <c r="F224" s="9">
        <f>equipo9!E53</f>
        <v>5</v>
      </c>
      <c r="G224" s="9">
        <f>equipo9!F53</f>
        <v>0</v>
      </c>
      <c r="H224" s="9">
        <f>equipo9!G53</f>
        <v>0</v>
      </c>
      <c r="I224" s="9">
        <f>equipo9!H53</f>
        <v>1</v>
      </c>
      <c r="J224" s="9">
        <f>equipo9!I53</f>
        <v>3</v>
      </c>
      <c r="K224" s="9">
        <f>equipo9!J53</f>
        <v>1</v>
      </c>
      <c r="L224" s="9">
        <f>equipo9!K53</f>
        <v>3</v>
      </c>
      <c r="M224" s="9">
        <f>equipo9!L53</f>
        <v>0</v>
      </c>
      <c r="N224" s="9">
        <f>equipo9!M53</f>
        <v>1</v>
      </c>
      <c r="O224" s="9">
        <f>equipo9!N53</f>
        <v>0</v>
      </c>
      <c r="P224" s="9">
        <f>equipo9!O53</f>
        <v>2</v>
      </c>
      <c r="Q224" s="9">
        <f>equipo9!P53</f>
        <v>0</v>
      </c>
      <c r="R224" s="9">
        <f>equipo9!Q53</f>
        <v>8</v>
      </c>
      <c r="S224" s="9">
        <f>equipo9!R53</f>
        <v>13</v>
      </c>
      <c r="T224" s="9"/>
      <c r="U224" s="11">
        <f>equipo9!T53</f>
        <v>0.7142857142857143</v>
      </c>
      <c r="V224" s="11">
        <f>equipo9!U53</f>
        <v>1.1428571428571428</v>
      </c>
      <c r="X224" t="str">
        <f t="shared" si="60"/>
        <v>Gabriel Cruz</v>
      </c>
      <c r="Y224">
        <f t="shared" si="61"/>
        <v>0.7142857142857143</v>
      </c>
      <c r="Z224">
        <f t="shared" si="62"/>
        <v>0.7142857142857143</v>
      </c>
      <c r="AA224">
        <f t="shared" si="63"/>
        <v>6918.8571428571431</v>
      </c>
      <c r="AB224" t="str">
        <f t="shared" si="64"/>
        <v>Gabriel Cruz</v>
      </c>
      <c r="AC224">
        <f t="shared" si="65"/>
        <v>1.1428571428571428</v>
      </c>
      <c r="AD224">
        <f t="shared" si="66"/>
        <v>1.1428571428571428</v>
      </c>
      <c r="AE224">
        <f t="shared" si="67"/>
        <v>11204.571428571428</v>
      </c>
      <c r="AF224" t="str">
        <f t="shared" si="68"/>
        <v>Gabriel Cruz</v>
      </c>
      <c r="AG224">
        <f t="shared" si="69"/>
        <v>1</v>
      </c>
      <c r="AH224">
        <f t="shared" si="70"/>
        <v>1</v>
      </c>
      <c r="AI224">
        <f t="shared" si="71"/>
        <v>9776</v>
      </c>
      <c r="AJ224" t="str">
        <f t="shared" si="72"/>
        <v>Gabriel Cruz</v>
      </c>
      <c r="AK224">
        <f t="shared" si="73"/>
        <v>3</v>
      </c>
      <c r="AL224">
        <f t="shared" si="74"/>
        <v>3</v>
      </c>
      <c r="AM224">
        <f t="shared" si="75"/>
        <v>29776</v>
      </c>
      <c r="AN224" t="str">
        <f t="shared" si="76"/>
        <v>Gabriel Cruz</v>
      </c>
      <c r="AO224">
        <f t="shared" si="77"/>
        <v>5</v>
      </c>
      <c r="AP224">
        <f t="shared" si="78"/>
        <v>5</v>
      </c>
      <c r="AQ224">
        <f t="shared" si="79"/>
        <v>49776</v>
      </c>
      <c r="AR224" t="str">
        <f>A224</f>
        <v>Gabriel Cruz</v>
      </c>
      <c r="AS224">
        <f>M224</f>
        <v>0</v>
      </c>
      <c r="AT224">
        <f>AS224</f>
        <v>0</v>
      </c>
      <c r="AU224">
        <f>AT224*10000-ROW()</f>
        <v>-224</v>
      </c>
      <c r="AV224" t="str">
        <f>A224</f>
        <v>Gabriel Cruz</v>
      </c>
      <c r="AW224">
        <f>E224</f>
        <v>3</v>
      </c>
      <c r="AX224">
        <f>AW224</f>
        <v>3</v>
      </c>
      <c r="AY224">
        <f>AX224*10000-ROW()</f>
        <v>29776</v>
      </c>
    </row>
    <row r="225" spans="1:51" x14ac:dyDescent="0.3">
      <c r="A225" s="9" t="str">
        <f>equipo9!A54</f>
        <v>Gabriel Ortiz</v>
      </c>
      <c r="B225" s="9">
        <f>equipo9!B54</f>
        <v>18</v>
      </c>
      <c r="C225" s="9" t="str">
        <f>equipo9!$A$6</f>
        <v>Equipo 9</v>
      </c>
      <c r="D225" s="9">
        <f>equipo9!C54</f>
        <v>7</v>
      </c>
      <c r="E225" s="9">
        <f>equipo9!D54</f>
        <v>7</v>
      </c>
      <c r="F225" s="9">
        <f>equipo9!E54</f>
        <v>6</v>
      </c>
      <c r="G225" s="9">
        <f>equipo9!F54</f>
        <v>0</v>
      </c>
      <c r="H225" s="9">
        <f>equipo9!G54</f>
        <v>0</v>
      </c>
      <c r="I225" s="9">
        <f>equipo9!H54</f>
        <v>1</v>
      </c>
      <c r="J225" s="9">
        <f>equipo9!I54</f>
        <v>4</v>
      </c>
      <c r="K225" s="9">
        <f>equipo9!J54</f>
        <v>1</v>
      </c>
      <c r="L225" s="9">
        <f>equipo9!K54</f>
        <v>2</v>
      </c>
      <c r="M225" s="9">
        <f>equipo9!L54</f>
        <v>1</v>
      </c>
      <c r="N225" s="9">
        <f>equipo9!M54</f>
        <v>0</v>
      </c>
      <c r="O225" s="9">
        <f>equipo9!N54</f>
        <v>1</v>
      </c>
      <c r="P225" s="9">
        <f>equipo9!O54</f>
        <v>1</v>
      </c>
      <c r="Q225" s="9">
        <f>equipo9!P54</f>
        <v>0</v>
      </c>
      <c r="R225" s="9">
        <f>equipo9!Q54</f>
        <v>9</v>
      </c>
      <c r="S225" s="9">
        <f>equipo9!R54</f>
        <v>11</v>
      </c>
      <c r="T225" s="9"/>
      <c r="U225" s="11">
        <f>equipo9!T54</f>
        <v>0.8571428571428571</v>
      </c>
      <c r="V225" s="11">
        <f>equipo9!U54</f>
        <v>1.2857142857142858</v>
      </c>
      <c r="X225" t="str">
        <f t="shared" si="60"/>
        <v>Gabriel Ortiz</v>
      </c>
      <c r="Y225">
        <f t="shared" si="61"/>
        <v>0.8571428571428571</v>
      </c>
      <c r="Z225">
        <f t="shared" si="62"/>
        <v>0.8571428571428571</v>
      </c>
      <c r="AA225">
        <f t="shared" si="63"/>
        <v>8346.4285714285706</v>
      </c>
      <c r="AB225" t="str">
        <f t="shared" si="64"/>
        <v>Gabriel Ortiz</v>
      </c>
      <c r="AC225">
        <f t="shared" si="65"/>
        <v>1.2857142857142858</v>
      </c>
      <c r="AD225">
        <f t="shared" si="66"/>
        <v>1.2857142857142858</v>
      </c>
      <c r="AE225">
        <f t="shared" si="67"/>
        <v>12632.142857142859</v>
      </c>
      <c r="AF225" t="str">
        <f t="shared" si="68"/>
        <v>Gabriel Ortiz</v>
      </c>
      <c r="AG225">
        <f t="shared" si="69"/>
        <v>1</v>
      </c>
      <c r="AH225">
        <f t="shared" si="70"/>
        <v>1</v>
      </c>
      <c r="AI225">
        <f t="shared" si="71"/>
        <v>9775</v>
      </c>
      <c r="AJ225" t="str">
        <f t="shared" si="72"/>
        <v>Gabriel Ortiz</v>
      </c>
      <c r="AK225">
        <f t="shared" si="73"/>
        <v>4</v>
      </c>
      <c r="AL225">
        <f t="shared" si="74"/>
        <v>4</v>
      </c>
      <c r="AM225">
        <f t="shared" si="75"/>
        <v>39775</v>
      </c>
      <c r="AN225" t="str">
        <f t="shared" si="76"/>
        <v>Gabriel Ortiz</v>
      </c>
      <c r="AO225">
        <f t="shared" si="77"/>
        <v>6</v>
      </c>
      <c r="AP225">
        <f t="shared" si="78"/>
        <v>6</v>
      </c>
      <c r="AQ225">
        <f t="shared" si="79"/>
        <v>59775</v>
      </c>
      <c r="AR225" t="str">
        <f>A225</f>
        <v>Gabriel Ortiz</v>
      </c>
      <c r="AS225">
        <f>M225</f>
        <v>1</v>
      </c>
      <c r="AT225">
        <f>AS225</f>
        <v>1</v>
      </c>
      <c r="AU225">
        <f>AT225*10000-ROW()</f>
        <v>9775</v>
      </c>
      <c r="AV225" t="str">
        <f>A225</f>
        <v>Gabriel Ortiz</v>
      </c>
      <c r="AW225">
        <f>E225</f>
        <v>7</v>
      </c>
      <c r="AX225">
        <f>AW225</f>
        <v>7</v>
      </c>
      <c r="AY225">
        <f>AX225*10000-ROW()</f>
        <v>69775</v>
      </c>
    </row>
    <row r="226" spans="1:51" x14ac:dyDescent="0.3">
      <c r="A226" s="9" t="str">
        <f>equipo9!A55</f>
        <v>Gabriel Gutierrez</v>
      </c>
      <c r="B226" s="9">
        <f>equipo9!B55</f>
        <v>19</v>
      </c>
      <c r="C226" s="9" t="str">
        <f>equipo9!$A$6</f>
        <v>Equipo 9</v>
      </c>
      <c r="D226" s="9">
        <f>equipo9!C55</f>
        <v>6</v>
      </c>
      <c r="E226" s="9">
        <f>equipo9!D55</f>
        <v>3</v>
      </c>
      <c r="F226" s="9">
        <f>equipo9!E55</f>
        <v>5</v>
      </c>
      <c r="G226" s="9">
        <f>equipo9!F55</f>
        <v>1</v>
      </c>
      <c r="H226" s="9">
        <f>equipo9!G55</f>
        <v>0</v>
      </c>
      <c r="I226" s="9">
        <f>equipo9!H55</f>
        <v>0</v>
      </c>
      <c r="J226" s="9">
        <f>equipo9!I55</f>
        <v>0</v>
      </c>
      <c r="K226" s="9">
        <f>equipo9!J55</f>
        <v>2</v>
      </c>
      <c r="L226" s="9">
        <f>equipo9!K55</f>
        <v>2</v>
      </c>
      <c r="M226" s="9">
        <f>equipo9!L55</f>
        <v>0</v>
      </c>
      <c r="N226" s="9">
        <f>equipo9!M55</f>
        <v>1</v>
      </c>
      <c r="O226" s="9">
        <f>equipo9!N55</f>
        <v>2</v>
      </c>
      <c r="P226" s="9">
        <f>equipo9!O55</f>
        <v>1</v>
      </c>
      <c r="Q226" s="9">
        <f>equipo9!P55</f>
        <v>0</v>
      </c>
      <c r="R226" s="9">
        <f>equipo9!Q55</f>
        <v>6</v>
      </c>
      <c r="S226" s="9">
        <f>equipo9!R55</f>
        <v>12</v>
      </c>
      <c r="T226" s="9"/>
      <c r="U226" s="11">
        <f>equipo9!T55</f>
        <v>0.83333333333333337</v>
      </c>
      <c r="V226" s="11">
        <f>equipo9!U55</f>
        <v>1</v>
      </c>
      <c r="X226" t="str">
        <f t="shared" si="60"/>
        <v>Gabriel Gutierrez</v>
      </c>
      <c r="Y226">
        <f t="shared" si="61"/>
        <v>0.83333333333333337</v>
      </c>
      <c r="Z226">
        <f t="shared" si="62"/>
        <v>0.83333333333333337</v>
      </c>
      <c r="AA226">
        <f t="shared" si="63"/>
        <v>8107.3333333333339</v>
      </c>
      <c r="AB226" t="str">
        <f t="shared" si="64"/>
        <v>Gabriel Gutierrez</v>
      </c>
      <c r="AC226">
        <f t="shared" si="65"/>
        <v>1</v>
      </c>
      <c r="AD226">
        <f t="shared" si="66"/>
        <v>1</v>
      </c>
      <c r="AE226">
        <f t="shared" si="67"/>
        <v>9774</v>
      </c>
      <c r="AF226" t="str">
        <f t="shared" si="68"/>
        <v>Gabriel Gutierrez</v>
      </c>
      <c r="AG226">
        <f t="shared" si="69"/>
        <v>0</v>
      </c>
      <c r="AH226">
        <f t="shared" si="70"/>
        <v>0</v>
      </c>
      <c r="AI226">
        <f t="shared" si="71"/>
        <v>-226</v>
      </c>
      <c r="AJ226" t="str">
        <f t="shared" si="72"/>
        <v>Gabriel Gutierrez</v>
      </c>
      <c r="AK226">
        <f t="shared" si="73"/>
        <v>0</v>
      </c>
      <c r="AL226">
        <f t="shared" si="74"/>
        <v>0</v>
      </c>
      <c r="AM226">
        <f t="shared" si="75"/>
        <v>-226</v>
      </c>
      <c r="AN226" t="str">
        <f t="shared" si="76"/>
        <v>Gabriel Gutierrez</v>
      </c>
      <c r="AO226">
        <f t="shared" si="77"/>
        <v>5</v>
      </c>
      <c r="AP226">
        <f t="shared" si="78"/>
        <v>5</v>
      </c>
      <c r="AQ226">
        <f t="shared" si="79"/>
        <v>49774</v>
      </c>
      <c r="AR226" t="str">
        <f>A226</f>
        <v>Gabriel Gutierrez</v>
      </c>
      <c r="AS226">
        <f>M226</f>
        <v>0</v>
      </c>
      <c r="AT226">
        <f>AS226</f>
        <v>0</v>
      </c>
      <c r="AU226">
        <f>AT226*10000-ROW()</f>
        <v>-226</v>
      </c>
      <c r="AV226" t="str">
        <f>A226</f>
        <v>Gabriel Gutierrez</v>
      </c>
      <c r="AW226">
        <f>E226</f>
        <v>3</v>
      </c>
      <c r="AX226">
        <f>AW226</f>
        <v>3</v>
      </c>
      <c r="AY226">
        <f>AX226*10000-ROW()</f>
        <v>29774</v>
      </c>
    </row>
    <row r="227" spans="1:51" x14ac:dyDescent="0.3">
      <c r="A227" s="9" t="str">
        <f>equipo9!A56</f>
        <v>Gabriel Castillo</v>
      </c>
      <c r="B227" s="9">
        <f>equipo9!B56</f>
        <v>20</v>
      </c>
      <c r="C227" s="9" t="str">
        <f>equipo9!$A$6</f>
        <v>Equipo 9</v>
      </c>
      <c r="D227" s="9">
        <f>equipo9!C56</f>
        <v>6</v>
      </c>
      <c r="E227" s="9">
        <f>equipo9!D56</f>
        <v>3</v>
      </c>
      <c r="F227" s="9">
        <f>equipo9!E56</f>
        <v>5</v>
      </c>
      <c r="G227" s="9">
        <f>equipo9!F56</f>
        <v>0</v>
      </c>
      <c r="H227" s="9">
        <f>equipo9!G56</f>
        <v>0</v>
      </c>
      <c r="I227" s="9">
        <f>equipo9!H56</f>
        <v>0</v>
      </c>
      <c r="J227" s="9">
        <f>equipo9!I56</f>
        <v>1</v>
      </c>
      <c r="K227" s="9">
        <f>equipo9!J56</f>
        <v>4</v>
      </c>
      <c r="L227" s="9">
        <f>equipo9!K56</f>
        <v>3</v>
      </c>
      <c r="M227" s="9">
        <f>equipo9!L56</f>
        <v>1</v>
      </c>
      <c r="N227" s="9">
        <f>equipo9!M56</f>
        <v>0</v>
      </c>
      <c r="O227" s="9">
        <f>equipo9!N56</f>
        <v>0</v>
      </c>
      <c r="P227" s="9">
        <f>equipo9!O56</f>
        <v>1</v>
      </c>
      <c r="Q227" s="9">
        <f>equipo9!P56</f>
        <v>0</v>
      </c>
      <c r="R227" s="9">
        <f>equipo9!Q56</f>
        <v>5</v>
      </c>
      <c r="S227" s="9">
        <f>equipo9!R56</f>
        <v>10</v>
      </c>
      <c r="T227" s="9"/>
      <c r="U227" s="11">
        <f>equipo9!T56</f>
        <v>0.83333333333333337</v>
      </c>
      <c r="V227" s="11">
        <f>equipo9!U56</f>
        <v>0.83333333333333337</v>
      </c>
      <c r="X227" t="str">
        <f t="shared" si="60"/>
        <v>Gabriel Castillo</v>
      </c>
      <c r="Y227">
        <f t="shared" si="61"/>
        <v>0.83333333333333337</v>
      </c>
      <c r="Z227">
        <f t="shared" si="62"/>
        <v>0.83333333333333337</v>
      </c>
      <c r="AA227">
        <f t="shared" si="63"/>
        <v>8106.3333333333339</v>
      </c>
      <c r="AB227" t="str">
        <f t="shared" si="64"/>
        <v>Gabriel Castillo</v>
      </c>
      <c r="AC227">
        <f t="shared" si="65"/>
        <v>0.83333333333333337</v>
      </c>
      <c r="AD227">
        <f t="shared" si="66"/>
        <v>0.83333333333333337</v>
      </c>
      <c r="AE227">
        <f t="shared" si="67"/>
        <v>8106.3333333333339</v>
      </c>
      <c r="AF227" t="str">
        <f t="shared" si="68"/>
        <v>Gabriel Castillo</v>
      </c>
      <c r="AG227">
        <f t="shared" si="69"/>
        <v>0</v>
      </c>
      <c r="AH227">
        <f t="shared" si="70"/>
        <v>0</v>
      </c>
      <c r="AI227">
        <f t="shared" si="71"/>
        <v>-227</v>
      </c>
      <c r="AJ227" t="str">
        <f t="shared" si="72"/>
        <v>Gabriel Castillo</v>
      </c>
      <c r="AK227">
        <f t="shared" si="73"/>
        <v>1</v>
      </c>
      <c r="AL227">
        <f t="shared" si="74"/>
        <v>1</v>
      </c>
      <c r="AM227">
        <f t="shared" si="75"/>
        <v>9773</v>
      </c>
      <c r="AN227" t="str">
        <f t="shared" si="76"/>
        <v>Gabriel Castillo</v>
      </c>
      <c r="AO227">
        <f t="shared" si="77"/>
        <v>5</v>
      </c>
      <c r="AP227">
        <f t="shared" si="78"/>
        <v>5</v>
      </c>
      <c r="AQ227">
        <f t="shared" si="79"/>
        <v>49773</v>
      </c>
      <c r="AR227" t="str">
        <f>A227</f>
        <v>Gabriel Castillo</v>
      </c>
      <c r="AS227">
        <f>M227</f>
        <v>1</v>
      </c>
      <c r="AT227">
        <f>AS227</f>
        <v>1</v>
      </c>
      <c r="AU227">
        <f>AT227*10000-ROW()</f>
        <v>9773</v>
      </c>
      <c r="AV227" t="str">
        <f>A227</f>
        <v>Gabriel Castillo</v>
      </c>
      <c r="AW227">
        <f>E227</f>
        <v>3</v>
      </c>
      <c r="AX227">
        <f>AW227</f>
        <v>3</v>
      </c>
      <c r="AY227">
        <f>AX227*10000-ROW()</f>
        <v>29773</v>
      </c>
    </row>
    <row r="228" spans="1:51" x14ac:dyDescent="0.3">
      <c r="A228" s="9" t="str">
        <f>equipo9!A57</f>
        <v>Ricardo Garcia</v>
      </c>
      <c r="B228" s="9">
        <f>equipo9!B57</f>
        <v>21</v>
      </c>
      <c r="C228" s="9" t="str">
        <f>equipo9!$A$6</f>
        <v>Equipo 9</v>
      </c>
      <c r="D228" s="9">
        <f>equipo9!C57</f>
        <v>9</v>
      </c>
      <c r="E228" s="9">
        <f>equipo9!D57</f>
        <v>5</v>
      </c>
      <c r="F228" s="9">
        <f>equipo9!E57</f>
        <v>8</v>
      </c>
      <c r="G228" s="9">
        <f>equipo9!F57</f>
        <v>1</v>
      </c>
      <c r="H228" s="9">
        <f>equipo9!G57</f>
        <v>0</v>
      </c>
      <c r="I228" s="9">
        <f>equipo9!H57</f>
        <v>0</v>
      </c>
      <c r="J228" s="9">
        <f>equipo9!I57</f>
        <v>2</v>
      </c>
      <c r="K228" s="9">
        <f>equipo9!J57</f>
        <v>0</v>
      </c>
      <c r="L228" s="9">
        <f>equipo9!K57</f>
        <v>1</v>
      </c>
      <c r="M228" s="9">
        <f>equipo9!L57</f>
        <v>1</v>
      </c>
      <c r="N228" s="9">
        <f>equipo9!M57</f>
        <v>1</v>
      </c>
      <c r="O228" s="9">
        <f>equipo9!N57</f>
        <v>0</v>
      </c>
      <c r="P228" s="9">
        <f>equipo9!O57</f>
        <v>2</v>
      </c>
      <c r="Q228" s="9">
        <f>equipo9!P57</f>
        <v>0</v>
      </c>
      <c r="R228" s="9">
        <f>equipo9!Q57</f>
        <v>9</v>
      </c>
      <c r="S228" s="9">
        <f>equipo9!R57</f>
        <v>13</v>
      </c>
      <c r="T228" s="9"/>
      <c r="U228" s="11">
        <f>equipo9!T57</f>
        <v>0.88888888888888884</v>
      </c>
      <c r="V228" s="11">
        <f>equipo9!U57</f>
        <v>1</v>
      </c>
      <c r="X228" t="str">
        <f t="shared" si="60"/>
        <v>Ricardo Garcia</v>
      </c>
      <c r="Y228">
        <f t="shared" si="61"/>
        <v>0.88888888888888884</v>
      </c>
      <c r="Z228">
        <f t="shared" si="62"/>
        <v>0.88888888888888884</v>
      </c>
      <c r="AA228">
        <f t="shared" si="63"/>
        <v>8660.8888888888887</v>
      </c>
      <c r="AB228" t="str">
        <f t="shared" si="64"/>
        <v>Ricardo Garcia</v>
      </c>
      <c r="AC228">
        <f t="shared" si="65"/>
        <v>1</v>
      </c>
      <c r="AD228">
        <f t="shared" si="66"/>
        <v>1</v>
      </c>
      <c r="AE228">
        <f t="shared" si="67"/>
        <v>9772</v>
      </c>
      <c r="AF228" t="str">
        <f t="shared" si="68"/>
        <v>Ricardo Garcia</v>
      </c>
      <c r="AG228">
        <f t="shared" si="69"/>
        <v>0</v>
      </c>
      <c r="AH228">
        <f t="shared" si="70"/>
        <v>0</v>
      </c>
      <c r="AI228">
        <f t="shared" si="71"/>
        <v>-228</v>
      </c>
      <c r="AJ228" t="str">
        <f t="shared" si="72"/>
        <v>Ricardo Garcia</v>
      </c>
      <c r="AK228">
        <f t="shared" si="73"/>
        <v>2</v>
      </c>
      <c r="AL228">
        <f t="shared" si="74"/>
        <v>2</v>
      </c>
      <c r="AM228">
        <f t="shared" si="75"/>
        <v>19772</v>
      </c>
      <c r="AN228" t="str">
        <f t="shared" si="76"/>
        <v>Ricardo Garcia</v>
      </c>
      <c r="AO228">
        <f t="shared" si="77"/>
        <v>8</v>
      </c>
      <c r="AP228">
        <f t="shared" si="78"/>
        <v>8</v>
      </c>
      <c r="AQ228">
        <f t="shared" si="79"/>
        <v>79772</v>
      </c>
      <c r="AR228" t="str">
        <f>A228</f>
        <v>Ricardo Garcia</v>
      </c>
      <c r="AS228">
        <f>M228</f>
        <v>1</v>
      </c>
      <c r="AT228">
        <f>AS228</f>
        <v>1</v>
      </c>
      <c r="AU228">
        <f>AT228*10000-ROW()</f>
        <v>9772</v>
      </c>
      <c r="AV228" t="str">
        <f>A228</f>
        <v>Ricardo Garcia</v>
      </c>
      <c r="AW228">
        <f>E228</f>
        <v>5</v>
      </c>
      <c r="AX228">
        <f>AW228</f>
        <v>5</v>
      </c>
      <c r="AY228">
        <f>AX228*10000-ROW()</f>
        <v>49772</v>
      </c>
    </row>
    <row r="229" spans="1:51" x14ac:dyDescent="0.3">
      <c r="A229" s="9" t="str">
        <f>equipo9!A58</f>
        <v>Ricardo Rodriguez</v>
      </c>
      <c r="B229" s="9">
        <f>equipo9!B58</f>
        <v>22</v>
      </c>
      <c r="C229" s="9" t="str">
        <f>equipo9!$A$6</f>
        <v>Equipo 9</v>
      </c>
      <c r="D229" s="9">
        <f>equipo9!C58</f>
        <v>5</v>
      </c>
      <c r="E229" s="9">
        <f>equipo9!D58</f>
        <v>4</v>
      </c>
      <c r="F229" s="9">
        <f>equipo9!E58</f>
        <v>3</v>
      </c>
      <c r="G229" s="9">
        <f>equipo9!F58</f>
        <v>1</v>
      </c>
      <c r="H229" s="9">
        <f>equipo9!G58</f>
        <v>0</v>
      </c>
      <c r="I229" s="9">
        <f>equipo9!H58</f>
        <v>1</v>
      </c>
      <c r="J229" s="9">
        <f>equipo9!I58</f>
        <v>0</v>
      </c>
      <c r="K229" s="9">
        <f>equipo9!J58</f>
        <v>3</v>
      </c>
      <c r="L229" s="9">
        <f>equipo9!K58</f>
        <v>3</v>
      </c>
      <c r="M229" s="9">
        <f>equipo9!L58</f>
        <v>1</v>
      </c>
      <c r="N229" s="9">
        <f>equipo9!M58</f>
        <v>1</v>
      </c>
      <c r="O229" s="9">
        <f>equipo9!N58</f>
        <v>1</v>
      </c>
      <c r="P229" s="9">
        <f>equipo9!O58</f>
        <v>1</v>
      </c>
      <c r="Q229" s="9">
        <f>equipo9!P58</f>
        <v>0</v>
      </c>
      <c r="R229" s="9">
        <f>equipo9!Q58</f>
        <v>7</v>
      </c>
      <c r="S229" s="9">
        <f>equipo9!R58</f>
        <v>11</v>
      </c>
      <c r="T229" s="9"/>
      <c r="U229" s="11">
        <f>equipo9!T58</f>
        <v>0.6</v>
      </c>
      <c r="V229" s="11">
        <f>equipo9!U58</f>
        <v>1.4</v>
      </c>
      <c r="X229" t="str">
        <f t="shared" si="60"/>
        <v>Ricardo Rodriguez</v>
      </c>
      <c r="Y229">
        <f t="shared" si="61"/>
        <v>0.6</v>
      </c>
      <c r="Z229">
        <f t="shared" si="62"/>
        <v>0.6</v>
      </c>
      <c r="AA229">
        <f t="shared" si="63"/>
        <v>5771</v>
      </c>
      <c r="AB229" t="str">
        <f t="shared" si="64"/>
        <v>Ricardo Rodriguez</v>
      </c>
      <c r="AC229">
        <f t="shared" si="65"/>
        <v>1.4</v>
      </c>
      <c r="AD229">
        <f t="shared" si="66"/>
        <v>1.4</v>
      </c>
      <c r="AE229">
        <f t="shared" si="67"/>
        <v>13771</v>
      </c>
      <c r="AF229" t="str">
        <f t="shared" si="68"/>
        <v>Ricardo Rodriguez</v>
      </c>
      <c r="AG229">
        <f t="shared" si="69"/>
        <v>1</v>
      </c>
      <c r="AH229">
        <f t="shared" si="70"/>
        <v>1</v>
      </c>
      <c r="AI229">
        <f t="shared" si="71"/>
        <v>9771</v>
      </c>
      <c r="AJ229" t="str">
        <f t="shared" si="72"/>
        <v>Ricardo Rodriguez</v>
      </c>
      <c r="AK229">
        <f t="shared" si="73"/>
        <v>0</v>
      </c>
      <c r="AL229">
        <f t="shared" si="74"/>
        <v>0</v>
      </c>
      <c r="AM229">
        <f t="shared" si="75"/>
        <v>-229</v>
      </c>
      <c r="AN229" t="str">
        <f t="shared" si="76"/>
        <v>Ricardo Rodriguez</v>
      </c>
      <c r="AO229">
        <f t="shared" si="77"/>
        <v>3</v>
      </c>
      <c r="AP229">
        <f t="shared" si="78"/>
        <v>3</v>
      </c>
      <c r="AQ229">
        <f t="shared" si="79"/>
        <v>29771</v>
      </c>
      <c r="AR229" t="str">
        <f>A229</f>
        <v>Ricardo Rodriguez</v>
      </c>
      <c r="AS229">
        <f>M229</f>
        <v>1</v>
      </c>
      <c r="AT229">
        <f>AS229</f>
        <v>1</v>
      </c>
      <c r="AU229">
        <f>AT229*10000-ROW()</f>
        <v>9771</v>
      </c>
      <c r="AV229" t="str">
        <f>A229</f>
        <v>Ricardo Rodriguez</v>
      </c>
      <c r="AW229">
        <f>E229</f>
        <v>4</v>
      </c>
      <c r="AX229">
        <f>AW229</f>
        <v>4</v>
      </c>
      <c r="AY229">
        <f>AX229*10000-ROW()</f>
        <v>39771</v>
      </c>
    </row>
    <row r="230" spans="1:51" x14ac:dyDescent="0.3">
      <c r="A230" s="9" t="str">
        <f>equipo9!A59</f>
        <v>Ricardo Martinez</v>
      </c>
      <c r="B230" s="9">
        <f>equipo9!B59</f>
        <v>23</v>
      </c>
      <c r="C230" s="9" t="str">
        <f>equipo9!$A$6</f>
        <v>Equipo 9</v>
      </c>
      <c r="D230" s="9">
        <f>equipo9!C59</f>
        <v>9</v>
      </c>
      <c r="E230" s="9">
        <f>equipo9!D59</f>
        <v>3</v>
      </c>
      <c r="F230" s="9">
        <f>equipo9!E59</f>
        <v>2</v>
      </c>
      <c r="G230" s="9">
        <f>equipo9!F59</f>
        <v>0</v>
      </c>
      <c r="H230" s="9">
        <f>equipo9!G59</f>
        <v>0</v>
      </c>
      <c r="I230" s="9">
        <f>equipo9!H59</f>
        <v>0</v>
      </c>
      <c r="J230" s="9">
        <f>equipo9!I59</f>
        <v>1</v>
      </c>
      <c r="K230" s="9">
        <f>equipo9!J59</f>
        <v>2</v>
      </c>
      <c r="L230" s="9">
        <f>equipo9!K59</f>
        <v>0</v>
      </c>
      <c r="M230" s="9">
        <f>equipo9!L59</f>
        <v>2</v>
      </c>
      <c r="N230" s="9">
        <f>equipo9!M59</f>
        <v>1</v>
      </c>
      <c r="O230" s="9">
        <f>equipo9!N59</f>
        <v>1</v>
      </c>
      <c r="P230" s="9">
        <f>equipo9!O59</f>
        <v>0</v>
      </c>
      <c r="Q230" s="9">
        <f>equipo9!P59</f>
        <v>0</v>
      </c>
      <c r="R230" s="9">
        <f>equipo9!Q59</f>
        <v>2</v>
      </c>
      <c r="S230" s="9">
        <f>equipo9!R59</f>
        <v>11</v>
      </c>
      <c r="T230" s="9"/>
      <c r="U230" s="11">
        <f>equipo9!T59</f>
        <v>0.22222222222222221</v>
      </c>
      <c r="V230" s="11">
        <f>equipo9!U59</f>
        <v>0.22222222222222221</v>
      </c>
      <c r="X230" t="str">
        <f t="shared" si="60"/>
        <v>Ricardo Martinez</v>
      </c>
      <c r="Y230">
        <f t="shared" si="61"/>
        <v>0.22222222222222221</v>
      </c>
      <c r="Z230">
        <f t="shared" si="62"/>
        <v>0.22222222222222221</v>
      </c>
      <c r="AA230">
        <f t="shared" si="63"/>
        <v>1992.2222222222222</v>
      </c>
      <c r="AB230" t="str">
        <f t="shared" si="64"/>
        <v>Ricardo Martinez</v>
      </c>
      <c r="AC230">
        <f t="shared" si="65"/>
        <v>0.22222222222222221</v>
      </c>
      <c r="AD230">
        <f t="shared" si="66"/>
        <v>0.22222222222222221</v>
      </c>
      <c r="AE230">
        <f t="shared" si="67"/>
        <v>1992.2222222222222</v>
      </c>
      <c r="AF230" t="str">
        <f t="shared" si="68"/>
        <v>Ricardo Martinez</v>
      </c>
      <c r="AG230">
        <f t="shared" si="69"/>
        <v>0</v>
      </c>
      <c r="AH230">
        <f t="shared" si="70"/>
        <v>0</v>
      </c>
      <c r="AI230">
        <f t="shared" si="71"/>
        <v>-230</v>
      </c>
      <c r="AJ230" t="str">
        <f t="shared" si="72"/>
        <v>Ricardo Martinez</v>
      </c>
      <c r="AK230">
        <f t="shared" si="73"/>
        <v>1</v>
      </c>
      <c r="AL230">
        <f t="shared" si="74"/>
        <v>1</v>
      </c>
      <c r="AM230">
        <f t="shared" si="75"/>
        <v>9770</v>
      </c>
      <c r="AN230" t="str">
        <f t="shared" si="76"/>
        <v>Ricardo Martinez</v>
      </c>
      <c r="AO230">
        <f t="shared" si="77"/>
        <v>2</v>
      </c>
      <c r="AP230">
        <f t="shared" si="78"/>
        <v>2</v>
      </c>
      <c r="AQ230">
        <f t="shared" si="79"/>
        <v>19770</v>
      </c>
      <c r="AR230" t="str">
        <f>A230</f>
        <v>Ricardo Martinez</v>
      </c>
      <c r="AS230">
        <f>M230</f>
        <v>2</v>
      </c>
      <c r="AT230">
        <f>AS230</f>
        <v>2</v>
      </c>
      <c r="AU230">
        <f>AT230*10000-ROW()</f>
        <v>19770</v>
      </c>
      <c r="AV230" t="str">
        <f>A230</f>
        <v>Ricardo Martinez</v>
      </c>
      <c r="AW230">
        <f>E230</f>
        <v>3</v>
      </c>
      <c r="AX230">
        <f>AW230</f>
        <v>3</v>
      </c>
      <c r="AY230">
        <f>AX230*10000-ROW()</f>
        <v>29770</v>
      </c>
    </row>
    <row r="231" spans="1:51" x14ac:dyDescent="0.3">
      <c r="A231" s="9" t="str">
        <f>equipo9!A60</f>
        <v>Ricardo Hernandez</v>
      </c>
      <c r="B231" s="9">
        <f>equipo9!B60</f>
        <v>24</v>
      </c>
      <c r="C231" s="9" t="str">
        <f>equipo9!$A$6</f>
        <v>Equipo 9</v>
      </c>
      <c r="D231" s="9">
        <f>equipo9!C60</f>
        <v>9</v>
      </c>
      <c r="E231" s="9">
        <f>equipo9!D60</f>
        <v>1</v>
      </c>
      <c r="F231" s="9">
        <f>equipo9!E60</f>
        <v>4</v>
      </c>
      <c r="G231" s="9">
        <f>equipo9!F60</f>
        <v>0</v>
      </c>
      <c r="H231" s="9">
        <f>equipo9!G60</f>
        <v>0</v>
      </c>
      <c r="I231" s="9">
        <f>equipo9!H60</f>
        <v>0</v>
      </c>
      <c r="J231" s="9">
        <f>equipo9!I60</f>
        <v>3</v>
      </c>
      <c r="K231" s="9">
        <f>equipo9!J60</f>
        <v>2</v>
      </c>
      <c r="L231" s="9">
        <f>equipo9!K60</f>
        <v>2</v>
      </c>
      <c r="M231" s="9">
        <f>equipo9!L60</f>
        <v>1</v>
      </c>
      <c r="N231" s="9">
        <f>equipo9!M60</f>
        <v>2</v>
      </c>
      <c r="O231" s="9">
        <f>equipo9!N60</f>
        <v>0</v>
      </c>
      <c r="P231" s="9">
        <f>equipo9!O60</f>
        <v>2</v>
      </c>
      <c r="Q231" s="9">
        <f>equipo9!P60</f>
        <v>0</v>
      </c>
      <c r="R231" s="9">
        <f>equipo9!Q60</f>
        <v>4</v>
      </c>
      <c r="S231" s="9">
        <f>equipo9!R60</f>
        <v>15</v>
      </c>
      <c r="T231" s="9"/>
      <c r="U231" s="11">
        <f>equipo9!T60</f>
        <v>0.44444444444444442</v>
      </c>
      <c r="V231" s="11">
        <f>equipo9!U60</f>
        <v>0.44444444444444442</v>
      </c>
      <c r="X231" t="str">
        <f t="shared" si="60"/>
        <v>Ricardo Hernandez</v>
      </c>
      <c r="Y231">
        <f t="shared" si="61"/>
        <v>0.44444444444444442</v>
      </c>
      <c r="Z231">
        <f t="shared" si="62"/>
        <v>0.44444444444444442</v>
      </c>
      <c r="AA231">
        <f t="shared" si="63"/>
        <v>4213.4444444444443</v>
      </c>
      <c r="AB231" t="str">
        <f t="shared" si="64"/>
        <v>Ricardo Hernandez</v>
      </c>
      <c r="AC231">
        <f t="shared" si="65"/>
        <v>0.44444444444444442</v>
      </c>
      <c r="AD231">
        <f t="shared" si="66"/>
        <v>0.44444444444444442</v>
      </c>
      <c r="AE231">
        <f t="shared" si="67"/>
        <v>4213.4444444444443</v>
      </c>
      <c r="AF231" t="str">
        <f t="shared" si="68"/>
        <v>Ricardo Hernandez</v>
      </c>
      <c r="AG231">
        <f t="shared" si="69"/>
        <v>0</v>
      </c>
      <c r="AH231">
        <f t="shared" si="70"/>
        <v>0</v>
      </c>
      <c r="AI231">
        <f t="shared" si="71"/>
        <v>-231</v>
      </c>
      <c r="AJ231" t="str">
        <f t="shared" si="72"/>
        <v>Ricardo Hernandez</v>
      </c>
      <c r="AK231">
        <f t="shared" si="73"/>
        <v>3</v>
      </c>
      <c r="AL231">
        <f t="shared" si="74"/>
        <v>3</v>
      </c>
      <c r="AM231">
        <f t="shared" si="75"/>
        <v>29769</v>
      </c>
      <c r="AN231" t="str">
        <f t="shared" si="76"/>
        <v>Ricardo Hernandez</v>
      </c>
      <c r="AO231">
        <f t="shared" si="77"/>
        <v>4</v>
      </c>
      <c r="AP231">
        <f t="shared" si="78"/>
        <v>4</v>
      </c>
      <c r="AQ231">
        <f t="shared" si="79"/>
        <v>39769</v>
      </c>
      <c r="AR231" t="str">
        <f>A231</f>
        <v>Ricardo Hernandez</v>
      </c>
      <c r="AS231">
        <f>M231</f>
        <v>1</v>
      </c>
      <c r="AT231">
        <f>AS231</f>
        <v>1</v>
      </c>
      <c r="AU231">
        <f>AT231*10000-ROW()</f>
        <v>9769</v>
      </c>
      <c r="AV231" t="str">
        <f>A231</f>
        <v>Ricardo Hernandez</v>
      </c>
      <c r="AW231">
        <f>E231</f>
        <v>1</v>
      </c>
      <c r="AX231">
        <f>AW231</f>
        <v>1</v>
      </c>
      <c r="AY231">
        <f>AX231*10000-ROW()</f>
        <v>9769</v>
      </c>
    </row>
    <row r="232" spans="1:51" x14ac:dyDescent="0.3">
      <c r="A232" s="9" t="str">
        <f>equipo9!A61</f>
        <v>Ricardo Lopez</v>
      </c>
      <c r="B232" s="9">
        <f>equipo9!B61</f>
        <v>25</v>
      </c>
      <c r="C232" s="9" t="str">
        <f>equipo9!$A$6</f>
        <v>Equipo 9</v>
      </c>
      <c r="D232" s="9">
        <f>equipo9!C61</f>
        <v>10</v>
      </c>
      <c r="E232" s="9">
        <f>equipo9!D61</f>
        <v>5</v>
      </c>
      <c r="F232" s="9">
        <f>equipo9!E61</f>
        <v>2</v>
      </c>
      <c r="G232" s="9">
        <f>equipo9!F61</f>
        <v>1</v>
      </c>
      <c r="H232" s="9">
        <f>equipo9!G61</f>
        <v>0</v>
      </c>
      <c r="I232" s="9">
        <f>equipo9!H61</f>
        <v>0</v>
      </c>
      <c r="J232" s="9">
        <f>equipo9!I61</f>
        <v>1</v>
      </c>
      <c r="K232" s="9">
        <f>equipo9!J61</f>
        <v>2</v>
      </c>
      <c r="L232" s="9">
        <f>equipo9!K61</f>
        <v>2</v>
      </c>
      <c r="M232" s="9">
        <f>equipo9!L61</f>
        <v>2</v>
      </c>
      <c r="N232" s="9">
        <f>equipo9!M61</f>
        <v>1</v>
      </c>
      <c r="O232" s="9">
        <f>equipo9!N61</f>
        <v>0</v>
      </c>
      <c r="P232" s="9">
        <f>equipo9!O61</f>
        <v>1</v>
      </c>
      <c r="Q232" s="9">
        <f>equipo9!P61</f>
        <v>0</v>
      </c>
      <c r="R232" s="9">
        <f>equipo9!Q61</f>
        <v>3</v>
      </c>
      <c r="S232" s="9">
        <f>equipo9!R61</f>
        <v>14</v>
      </c>
      <c r="T232" s="9"/>
      <c r="U232" s="11">
        <f>equipo9!T61</f>
        <v>0.2</v>
      </c>
      <c r="V232" s="11">
        <f>equipo9!U61</f>
        <v>0.3</v>
      </c>
      <c r="X232" t="str">
        <f t="shared" si="60"/>
        <v>Ricardo Lopez</v>
      </c>
      <c r="Y232">
        <f t="shared" si="61"/>
        <v>0.2</v>
      </c>
      <c r="Z232">
        <f t="shared" si="62"/>
        <v>0.2</v>
      </c>
      <c r="AA232">
        <f t="shared" si="63"/>
        <v>1768</v>
      </c>
      <c r="AB232" t="str">
        <f t="shared" si="64"/>
        <v>Ricardo Lopez</v>
      </c>
      <c r="AC232">
        <f t="shared" si="65"/>
        <v>0.3</v>
      </c>
      <c r="AD232">
        <f t="shared" si="66"/>
        <v>0.3</v>
      </c>
      <c r="AE232">
        <f t="shared" si="67"/>
        <v>2768</v>
      </c>
      <c r="AF232" t="str">
        <f t="shared" si="68"/>
        <v>Ricardo Lopez</v>
      </c>
      <c r="AG232">
        <f t="shared" si="69"/>
        <v>0</v>
      </c>
      <c r="AH232">
        <f t="shared" si="70"/>
        <v>0</v>
      </c>
      <c r="AI232">
        <f t="shared" si="71"/>
        <v>-232</v>
      </c>
      <c r="AJ232" t="str">
        <f t="shared" si="72"/>
        <v>Ricardo Lopez</v>
      </c>
      <c r="AK232">
        <f t="shared" si="73"/>
        <v>1</v>
      </c>
      <c r="AL232">
        <f t="shared" si="74"/>
        <v>1</v>
      </c>
      <c r="AM232">
        <f t="shared" si="75"/>
        <v>9768</v>
      </c>
      <c r="AN232" t="str">
        <f t="shared" si="76"/>
        <v>Ricardo Lopez</v>
      </c>
      <c r="AO232">
        <f t="shared" si="77"/>
        <v>2</v>
      </c>
      <c r="AP232">
        <f t="shared" si="78"/>
        <v>2</v>
      </c>
      <c r="AQ232">
        <f t="shared" si="79"/>
        <v>19768</v>
      </c>
      <c r="AR232" t="str">
        <f>A232</f>
        <v>Ricardo Lopez</v>
      </c>
      <c r="AS232">
        <f>M232</f>
        <v>2</v>
      </c>
      <c r="AT232">
        <f>AS232</f>
        <v>2</v>
      </c>
      <c r="AU232">
        <f>AT232*10000-ROW()</f>
        <v>19768</v>
      </c>
      <c r="AV232" t="str">
        <f>A232</f>
        <v>Ricardo Lopez</v>
      </c>
      <c r="AW232">
        <f>E232</f>
        <v>5</v>
      </c>
      <c r="AX232">
        <f>AW232</f>
        <v>5</v>
      </c>
      <c r="AY232">
        <f>AX232*10000-ROW()</f>
        <v>49768</v>
      </c>
    </row>
    <row r="233" spans="1:51" x14ac:dyDescent="0.3">
      <c r="A233" s="9" t="str">
        <f>equipo10!A37</f>
        <v>Ricardo Gonzalez</v>
      </c>
      <c r="B233" s="9">
        <f>equipo10!B37</f>
        <v>1</v>
      </c>
      <c r="C233" s="9" t="str">
        <f>equipo10!$A$6</f>
        <v>Equipo 10</v>
      </c>
      <c r="D233" s="9">
        <f>equipo10!C37</f>
        <v>7</v>
      </c>
      <c r="E233" s="9">
        <f>equipo10!D37</f>
        <v>6</v>
      </c>
      <c r="F233" s="9">
        <f>equipo10!E37</f>
        <v>3</v>
      </c>
      <c r="G233" s="9">
        <f>equipo10!F37</f>
        <v>0</v>
      </c>
      <c r="H233" s="9">
        <f>equipo10!G37</f>
        <v>0</v>
      </c>
      <c r="I233" s="9">
        <f>equipo10!H37</f>
        <v>0</v>
      </c>
      <c r="J233" s="9">
        <f>equipo10!I37</f>
        <v>2</v>
      </c>
      <c r="K233" s="9">
        <f>equipo10!J37</f>
        <v>4</v>
      </c>
      <c r="L233" s="9">
        <f>equipo10!K37</f>
        <v>1</v>
      </c>
      <c r="M233" s="9">
        <f>equipo10!L37</f>
        <v>1</v>
      </c>
      <c r="N233" s="9">
        <f>equipo10!M37</f>
        <v>0</v>
      </c>
      <c r="O233" s="9">
        <f>equipo10!N37</f>
        <v>0</v>
      </c>
      <c r="P233" s="9">
        <f>equipo10!O37</f>
        <v>1</v>
      </c>
      <c r="Q233" s="9">
        <f>equipo10!P37</f>
        <v>0</v>
      </c>
      <c r="R233" s="9">
        <f>equipo10!Q37</f>
        <v>3</v>
      </c>
      <c r="S233" s="9">
        <f>equipo10!R37</f>
        <v>9</v>
      </c>
      <c r="T233" s="9"/>
      <c r="U233" s="11">
        <f>equipo10!T37</f>
        <v>0.42857142857142855</v>
      </c>
      <c r="V233" s="11">
        <f>equipo10!U37</f>
        <v>0.42857142857142855</v>
      </c>
      <c r="X233" t="str">
        <f t="shared" si="60"/>
        <v>Ricardo Gonzalez</v>
      </c>
      <c r="Y233">
        <f t="shared" si="61"/>
        <v>0.42857142857142855</v>
      </c>
      <c r="Z233">
        <f t="shared" si="62"/>
        <v>0.42857142857142855</v>
      </c>
      <c r="AA233">
        <f t="shared" si="63"/>
        <v>4052.7142857142853</v>
      </c>
      <c r="AB233" t="str">
        <f t="shared" si="64"/>
        <v>Ricardo Gonzalez</v>
      </c>
      <c r="AC233">
        <f t="shared" si="65"/>
        <v>0.42857142857142855</v>
      </c>
      <c r="AD233">
        <f t="shared" si="66"/>
        <v>0.42857142857142855</v>
      </c>
      <c r="AE233">
        <f t="shared" si="67"/>
        <v>4052.7142857142853</v>
      </c>
      <c r="AF233" t="str">
        <f t="shared" si="68"/>
        <v>Ricardo Gonzalez</v>
      </c>
      <c r="AG233">
        <f t="shared" si="69"/>
        <v>0</v>
      </c>
      <c r="AH233">
        <f t="shared" si="70"/>
        <v>0</v>
      </c>
      <c r="AI233">
        <f t="shared" si="71"/>
        <v>-233</v>
      </c>
      <c r="AJ233" t="str">
        <f t="shared" si="72"/>
        <v>Ricardo Gonzalez</v>
      </c>
      <c r="AK233">
        <f t="shared" si="73"/>
        <v>2</v>
      </c>
      <c r="AL233">
        <f t="shared" si="74"/>
        <v>2</v>
      </c>
      <c r="AM233">
        <f t="shared" si="75"/>
        <v>19767</v>
      </c>
      <c r="AN233" t="str">
        <f t="shared" si="76"/>
        <v>Ricardo Gonzalez</v>
      </c>
      <c r="AO233">
        <f t="shared" si="77"/>
        <v>3</v>
      </c>
      <c r="AP233">
        <f t="shared" si="78"/>
        <v>3</v>
      </c>
      <c r="AQ233">
        <f t="shared" si="79"/>
        <v>29767</v>
      </c>
      <c r="AR233" t="str">
        <f>A233</f>
        <v>Ricardo Gonzalez</v>
      </c>
      <c r="AS233">
        <f>M233</f>
        <v>1</v>
      </c>
      <c r="AT233">
        <f>AS233</f>
        <v>1</v>
      </c>
      <c r="AU233">
        <f>AT233*10000-ROW()</f>
        <v>9767</v>
      </c>
      <c r="AV233" t="str">
        <f>A233</f>
        <v>Ricardo Gonzalez</v>
      </c>
      <c r="AW233">
        <f>E233</f>
        <v>6</v>
      </c>
      <c r="AX233">
        <f>AW233</f>
        <v>6</v>
      </c>
      <c r="AY233">
        <f>AX233*10000-ROW()</f>
        <v>59767</v>
      </c>
    </row>
    <row r="234" spans="1:51" x14ac:dyDescent="0.3">
      <c r="A234" s="9" t="str">
        <f>equipo10!A38</f>
        <v>Ricardo Perez</v>
      </c>
      <c r="B234" s="9">
        <f>equipo10!B38</f>
        <v>2</v>
      </c>
      <c r="C234" s="9" t="str">
        <f>equipo10!$A$6</f>
        <v>Equipo 10</v>
      </c>
      <c r="D234" s="9">
        <f>equipo10!C38</f>
        <v>8</v>
      </c>
      <c r="E234" s="9">
        <f>equipo10!D38</f>
        <v>3</v>
      </c>
      <c r="F234" s="9">
        <f>equipo10!E38</f>
        <v>1</v>
      </c>
      <c r="G234" s="9">
        <f>equipo10!F38</f>
        <v>0</v>
      </c>
      <c r="H234" s="9">
        <f>equipo10!G38</f>
        <v>0</v>
      </c>
      <c r="I234" s="9">
        <f>equipo10!H38</f>
        <v>0</v>
      </c>
      <c r="J234" s="9">
        <f>equipo10!I38</f>
        <v>3</v>
      </c>
      <c r="K234" s="9">
        <f>equipo10!J38</f>
        <v>2</v>
      </c>
      <c r="L234" s="9">
        <f>equipo10!K38</f>
        <v>2</v>
      </c>
      <c r="M234" s="9">
        <f>equipo10!L38</f>
        <v>1</v>
      </c>
      <c r="N234" s="9">
        <f>equipo10!M38</f>
        <v>1</v>
      </c>
      <c r="O234" s="9">
        <f>equipo10!N38</f>
        <v>0</v>
      </c>
      <c r="P234" s="9">
        <f>equipo10!O38</f>
        <v>0</v>
      </c>
      <c r="Q234" s="9">
        <f>equipo10!P38</f>
        <v>0</v>
      </c>
      <c r="R234" s="9">
        <f>equipo10!Q38</f>
        <v>1</v>
      </c>
      <c r="S234" s="9">
        <f>equipo10!R38</f>
        <v>11</v>
      </c>
      <c r="T234" s="9"/>
      <c r="U234" s="11">
        <f>equipo10!T38</f>
        <v>0.125</v>
      </c>
      <c r="V234" s="11">
        <f>equipo10!U38</f>
        <v>0.125</v>
      </c>
      <c r="X234" t="str">
        <f t="shared" si="60"/>
        <v>Ricardo Perez</v>
      </c>
      <c r="Y234">
        <f t="shared" si="61"/>
        <v>0.125</v>
      </c>
      <c r="Z234">
        <f t="shared" si="62"/>
        <v>0.125</v>
      </c>
      <c r="AA234">
        <f t="shared" si="63"/>
        <v>1016</v>
      </c>
      <c r="AB234" t="str">
        <f t="shared" si="64"/>
        <v>Ricardo Perez</v>
      </c>
      <c r="AC234">
        <f t="shared" si="65"/>
        <v>0.125</v>
      </c>
      <c r="AD234">
        <f t="shared" si="66"/>
        <v>0.125</v>
      </c>
      <c r="AE234">
        <f t="shared" si="67"/>
        <v>1016</v>
      </c>
      <c r="AF234" t="str">
        <f t="shared" si="68"/>
        <v>Ricardo Perez</v>
      </c>
      <c r="AG234">
        <f t="shared" si="69"/>
        <v>0</v>
      </c>
      <c r="AH234">
        <f t="shared" si="70"/>
        <v>0</v>
      </c>
      <c r="AI234">
        <f t="shared" si="71"/>
        <v>-234</v>
      </c>
      <c r="AJ234" t="str">
        <f t="shared" si="72"/>
        <v>Ricardo Perez</v>
      </c>
      <c r="AK234">
        <f t="shared" si="73"/>
        <v>3</v>
      </c>
      <c r="AL234">
        <f t="shared" si="74"/>
        <v>3</v>
      </c>
      <c r="AM234">
        <f t="shared" si="75"/>
        <v>29766</v>
      </c>
      <c r="AN234" t="str">
        <f t="shared" si="76"/>
        <v>Ricardo Perez</v>
      </c>
      <c r="AO234">
        <f t="shared" si="77"/>
        <v>1</v>
      </c>
      <c r="AP234">
        <f t="shared" si="78"/>
        <v>1</v>
      </c>
      <c r="AQ234">
        <f t="shared" si="79"/>
        <v>9766</v>
      </c>
      <c r="AR234" t="str">
        <f>A234</f>
        <v>Ricardo Perez</v>
      </c>
      <c r="AS234">
        <f>M234</f>
        <v>1</v>
      </c>
      <c r="AT234">
        <f>AS234</f>
        <v>1</v>
      </c>
      <c r="AU234">
        <f>AT234*10000-ROW()</f>
        <v>9766</v>
      </c>
      <c r="AV234" t="str">
        <f>A234</f>
        <v>Ricardo Perez</v>
      </c>
      <c r="AW234">
        <f>E234</f>
        <v>3</v>
      </c>
      <c r="AX234">
        <f>AW234</f>
        <v>3</v>
      </c>
      <c r="AY234">
        <f>AX234*10000-ROW()</f>
        <v>29766</v>
      </c>
    </row>
    <row r="235" spans="1:51" x14ac:dyDescent="0.3">
      <c r="A235" s="9" t="str">
        <f>equipo10!A39</f>
        <v>Ricardo Sanchez</v>
      </c>
      <c r="B235" s="9">
        <f>equipo10!B39</f>
        <v>3</v>
      </c>
      <c r="C235" s="9" t="str">
        <f>equipo10!$A$6</f>
        <v>Equipo 10</v>
      </c>
      <c r="D235" s="9">
        <f>equipo10!C39</f>
        <v>8</v>
      </c>
      <c r="E235" s="9">
        <f>equipo10!D39</f>
        <v>6</v>
      </c>
      <c r="F235" s="9">
        <f>equipo10!E39</f>
        <v>1</v>
      </c>
      <c r="G235" s="9">
        <f>equipo10!F39</f>
        <v>0</v>
      </c>
      <c r="H235" s="9">
        <f>equipo10!G39</f>
        <v>0</v>
      </c>
      <c r="I235" s="9">
        <f>equipo10!H39</f>
        <v>0</v>
      </c>
      <c r="J235" s="9">
        <f>equipo10!I39</f>
        <v>1</v>
      </c>
      <c r="K235" s="9">
        <f>equipo10!J39</f>
        <v>3</v>
      </c>
      <c r="L235" s="9">
        <f>equipo10!K39</f>
        <v>0</v>
      </c>
      <c r="M235" s="9">
        <f>equipo10!L39</f>
        <v>1</v>
      </c>
      <c r="N235" s="9">
        <f>equipo10!M39</f>
        <v>1</v>
      </c>
      <c r="O235" s="9">
        <f>equipo10!N39</f>
        <v>0</v>
      </c>
      <c r="P235" s="9">
        <f>equipo10!O39</f>
        <v>1</v>
      </c>
      <c r="Q235" s="9">
        <f>equipo10!P39</f>
        <v>0</v>
      </c>
      <c r="R235" s="9">
        <f>equipo10!Q39</f>
        <v>1</v>
      </c>
      <c r="S235" s="9">
        <f>equipo10!R39</f>
        <v>10</v>
      </c>
      <c r="T235" s="9"/>
      <c r="U235" s="11">
        <f>equipo10!T39</f>
        <v>0.125</v>
      </c>
      <c r="V235" s="11">
        <f>equipo10!U39</f>
        <v>0.125</v>
      </c>
      <c r="X235" t="str">
        <f t="shared" si="60"/>
        <v>Ricardo Sanchez</v>
      </c>
      <c r="Y235">
        <f t="shared" si="61"/>
        <v>0.125</v>
      </c>
      <c r="Z235">
        <f t="shared" si="62"/>
        <v>0.125</v>
      </c>
      <c r="AA235">
        <f t="shared" si="63"/>
        <v>1015</v>
      </c>
      <c r="AB235" t="str">
        <f t="shared" si="64"/>
        <v>Ricardo Sanchez</v>
      </c>
      <c r="AC235">
        <f t="shared" si="65"/>
        <v>0.125</v>
      </c>
      <c r="AD235">
        <f t="shared" si="66"/>
        <v>0.125</v>
      </c>
      <c r="AE235">
        <f t="shared" si="67"/>
        <v>1015</v>
      </c>
      <c r="AF235" t="str">
        <f t="shared" si="68"/>
        <v>Ricardo Sanchez</v>
      </c>
      <c r="AG235">
        <f t="shared" si="69"/>
        <v>0</v>
      </c>
      <c r="AH235">
        <f t="shared" si="70"/>
        <v>0</v>
      </c>
      <c r="AI235">
        <f t="shared" si="71"/>
        <v>-235</v>
      </c>
      <c r="AJ235" t="str">
        <f t="shared" si="72"/>
        <v>Ricardo Sanchez</v>
      </c>
      <c r="AK235">
        <f t="shared" si="73"/>
        <v>1</v>
      </c>
      <c r="AL235">
        <f t="shared" si="74"/>
        <v>1</v>
      </c>
      <c r="AM235">
        <f t="shared" si="75"/>
        <v>9765</v>
      </c>
      <c r="AN235" t="str">
        <f t="shared" si="76"/>
        <v>Ricardo Sanchez</v>
      </c>
      <c r="AO235">
        <f t="shared" si="77"/>
        <v>1</v>
      </c>
      <c r="AP235">
        <f t="shared" si="78"/>
        <v>1</v>
      </c>
      <c r="AQ235">
        <f t="shared" si="79"/>
        <v>9765</v>
      </c>
      <c r="AR235" t="str">
        <f>A235</f>
        <v>Ricardo Sanchez</v>
      </c>
      <c r="AS235">
        <f>M235</f>
        <v>1</v>
      </c>
      <c r="AT235">
        <f>AS235</f>
        <v>1</v>
      </c>
      <c r="AU235">
        <f>AT235*10000-ROW()</f>
        <v>9765</v>
      </c>
      <c r="AV235" t="str">
        <f>A235</f>
        <v>Ricardo Sanchez</v>
      </c>
      <c r="AW235">
        <f>E235</f>
        <v>6</v>
      </c>
      <c r="AX235">
        <f>AW235</f>
        <v>6</v>
      </c>
      <c r="AY235">
        <f>AX235*10000-ROW()</f>
        <v>59765</v>
      </c>
    </row>
    <row r="236" spans="1:51" x14ac:dyDescent="0.3">
      <c r="A236" s="9" t="str">
        <f>equipo10!A40</f>
        <v>Ricardo Ramirez</v>
      </c>
      <c r="B236" s="9">
        <f>equipo10!B40</f>
        <v>4</v>
      </c>
      <c r="C236" s="9" t="str">
        <f>equipo10!$A$6</f>
        <v>Equipo 10</v>
      </c>
      <c r="D236" s="9">
        <f>equipo10!C40</f>
        <v>7</v>
      </c>
      <c r="E236" s="9">
        <f>equipo10!D40</f>
        <v>3</v>
      </c>
      <c r="F236" s="9">
        <f>equipo10!E40</f>
        <v>4</v>
      </c>
      <c r="G236" s="9">
        <f>equipo10!F40</f>
        <v>0</v>
      </c>
      <c r="H236" s="9">
        <f>equipo10!G40</f>
        <v>0</v>
      </c>
      <c r="I236" s="9">
        <f>equipo10!H40</f>
        <v>0</v>
      </c>
      <c r="J236" s="9">
        <f>equipo10!I40</f>
        <v>1</v>
      </c>
      <c r="K236" s="9">
        <f>equipo10!J40</f>
        <v>2</v>
      </c>
      <c r="L236" s="9">
        <f>equipo10!K40</f>
        <v>2</v>
      </c>
      <c r="M236" s="9">
        <f>equipo10!L40</f>
        <v>0</v>
      </c>
      <c r="N236" s="9">
        <f>equipo10!M40</f>
        <v>0</v>
      </c>
      <c r="O236" s="9">
        <f>equipo10!N40</f>
        <v>1</v>
      </c>
      <c r="P236" s="9">
        <f>equipo10!O40</f>
        <v>0</v>
      </c>
      <c r="Q236" s="9">
        <f>equipo10!P40</f>
        <v>0</v>
      </c>
      <c r="R236" s="9">
        <f>equipo10!Q40</f>
        <v>4</v>
      </c>
      <c r="S236" s="9">
        <f>equipo10!R40</f>
        <v>10</v>
      </c>
      <c r="T236" s="9"/>
      <c r="U236" s="11">
        <f>equipo10!T40</f>
        <v>0.5714285714285714</v>
      </c>
      <c r="V236" s="11">
        <f>equipo10!U40</f>
        <v>0.5714285714285714</v>
      </c>
      <c r="X236" t="str">
        <f t="shared" si="60"/>
        <v>Ricardo Ramirez</v>
      </c>
      <c r="Y236">
        <f t="shared" si="61"/>
        <v>0.5714285714285714</v>
      </c>
      <c r="Z236">
        <f t="shared" si="62"/>
        <v>0.5714285714285714</v>
      </c>
      <c r="AA236">
        <f t="shared" si="63"/>
        <v>5478.2857142857138</v>
      </c>
      <c r="AB236" t="str">
        <f t="shared" si="64"/>
        <v>Ricardo Ramirez</v>
      </c>
      <c r="AC236">
        <f t="shared" si="65"/>
        <v>0.5714285714285714</v>
      </c>
      <c r="AD236">
        <f t="shared" si="66"/>
        <v>0.5714285714285714</v>
      </c>
      <c r="AE236">
        <f t="shared" si="67"/>
        <v>5478.2857142857138</v>
      </c>
      <c r="AF236" t="str">
        <f t="shared" si="68"/>
        <v>Ricardo Ramirez</v>
      </c>
      <c r="AG236">
        <f t="shared" si="69"/>
        <v>0</v>
      </c>
      <c r="AH236">
        <f t="shared" si="70"/>
        <v>0</v>
      </c>
      <c r="AI236">
        <f t="shared" si="71"/>
        <v>-236</v>
      </c>
      <c r="AJ236" t="str">
        <f t="shared" si="72"/>
        <v>Ricardo Ramirez</v>
      </c>
      <c r="AK236">
        <f t="shared" si="73"/>
        <v>1</v>
      </c>
      <c r="AL236">
        <f t="shared" si="74"/>
        <v>1</v>
      </c>
      <c r="AM236">
        <f t="shared" si="75"/>
        <v>9764</v>
      </c>
      <c r="AN236" t="str">
        <f t="shared" si="76"/>
        <v>Ricardo Ramirez</v>
      </c>
      <c r="AO236">
        <f t="shared" si="77"/>
        <v>4</v>
      </c>
      <c r="AP236">
        <f t="shared" si="78"/>
        <v>4</v>
      </c>
      <c r="AQ236">
        <f t="shared" si="79"/>
        <v>39764</v>
      </c>
      <c r="AR236" t="str">
        <f>A236</f>
        <v>Ricardo Ramirez</v>
      </c>
      <c r="AS236">
        <f>M236</f>
        <v>0</v>
      </c>
      <c r="AT236">
        <f>AS236</f>
        <v>0</v>
      </c>
      <c r="AU236">
        <f>AT236*10000-ROW()</f>
        <v>-236</v>
      </c>
      <c r="AV236" t="str">
        <f>A236</f>
        <v>Ricardo Ramirez</v>
      </c>
      <c r="AW236">
        <f>E236</f>
        <v>3</v>
      </c>
      <c r="AX236">
        <f>AW236</f>
        <v>3</v>
      </c>
      <c r="AY236">
        <f>AX236*10000-ROW()</f>
        <v>29764</v>
      </c>
    </row>
    <row r="237" spans="1:51" x14ac:dyDescent="0.3">
      <c r="A237" s="9" t="str">
        <f>equipo10!A41</f>
        <v>Ricardo Torres</v>
      </c>
      <c r="B237" s="9">
        <f>equipo10!B41</f>
        <v>5</v>
      </c>
      <c r="C237" s="9" t="str">
        <f>equipo10!$A$6</f>
        <v>Equipo 10</v>
      </c>
      <c r="D237" s="9">
        <f>equipo10!C41</f>
        <v>5</v>
      </c>
      <c r="E237" s="9">
        <f>equipo10!D41</f>
        <v>1</v>
      </c>
      <c r="F237" s="9">
        <f>equipo10!E41</f>
        <v>4</v>
      </c>
      <c r="G237" s="9">
        <f>equipo10!F41</f>
        <v>0</v>
      </c>
      <c r="H237" s="9">
        <f>equipo10!G41</f>
        <v>0</v>
      </c>
      <c r="I237" s="9">
        <f>equipo10!H41</f>
        <v>0</v>
      </c>
      <c r="J237" s="9">
        <f>equipo10!I41</f>
        <v>2</v>
      </c>
      <c r="K237" s="9">
        <f>equipo10!J41</f>
        <v>2</v>
      </c>
      <c r="L237" s="9">
        <f>equipo10!K41</f>
        <v>1</v>
      </c>
      <c r="M237" s="9">
        <f>equipo10!L41</f>
        <v>1</v>
      </c>
      <c r="N237" s="9">
        <f>equipo10!M41</f>
        <v>2</v>
      </c>
      <c r="O237" s="9">
        <f>equipo10!N41</f>
        <v>0</v>
      </c>
      <c r="P237" s="9">
        <f>equipo10!O41</f>
        <v>1</v>
      </c>
      <c r="Q237" s="9">
        <f>equipo10!P41</f>
        <v>0</v>
      </c>
      <c r="R237" s="9">
        <f>equipo10!Q41</f>
        <v>4</v>
      </c>
      <c r="S237" s="9">
        <f>equipo10!R41</f>
        <v>9</v>
      </c>
      <c r="T237" s="9"/>
      <c r="U237" s="11">
        <f>equipo10!T41</f>
        <v>0.8</v>
      </c>
      <c r="V237" s="11">
        <f>equipo10!U41</f>
        <v>0.8</v>
      </c>
      <c r="X237" t="str">
        <f t="shared" si="60"/>
        <v>Ricardo Torres</v>
      </c>
      <c r="Y237">
        <f t="shared" si="61"/>
        <v>0.8</v>
      </c>
      <c r="Z237">
        <f t="shared" si="62"/>
        <v>0.8</v>
      </c>
      <c r="AA237">
        <f t="shared" si="63"/>
        <v>7763</v>
      </c>
      <c r="AB237" t="str">
        <f t="shared" si="64"/>
        <v>Ricardo Torres</v>
      </c>
      <c r="AC237">
        <f t="shared" si="65"/>
        <v>0.8</v>
      </c>
      <c r="AD237">
        <f t="shared" si="66"/>
        <v>0.8</v>
      </c>
      <c r="AE237">
        <f t="shared" si="67"/>
        <v>7763</v>
      </c>
      <c r="AF237" t="str">
        <f t="shared" si="68"/>
        <v>Ricardo Torres</v>
      </c>
      <c r="AG237">
        <f t="shared" si="69"/>
        <v>0</v>
      </c>
      <c r="AH237">
        <f t="shared" si="70"/>
        <v>0</v>
      </c>
      <c r="AI237">
        <f t="shared" si="71"/>
        <v>-237</v>
      </c>
      <c r="AJ237" t="str">
        <f t="shared" si="72"/>
        <v>Ricardo Torres</v>
      </c>
      <c r="AK237">
        <f t="shared" si="73"/>
        <v>2</v>
      </c>
      <c r="AL237">
        <f t="shared" si="74"/>
        <v>2</v>
      </c>
      <c r="AM237">
        <f t="shared" si="75"/>
        <v>19763</v>
      </c>
      <c r="AN237" t="str">
        <f t="shared" si="76"/>
        <v>Ricardo Torres</v>
      </c>
      <c r="AO237">
        <f t="shared" si="77"/>
        <v>4</v>
      </c>
      <c r="AP237">
        <f t="shared" si="78"/>
        <v>4</v>
      </c>
      <c r="AQ237">
        <f t="shared" si="79"/>
        <v>39763</v>
      </c>
      <c r="AR237" t="str">
        <f>A237</f>
        <v>Ricardo Torres</v>
      </c>
      <c r="AS237">
        <f>M237</f>
        <v>1</v>
      </c>
      <c r="AT237">
        <f>AS237</f>
        <v>1</v>
      </c>
      <c r="AU237">
        <f>AT237*10000-ROW()</f>
        <v>9763</v>
      </c>
      <c r="AV237" t="str">
        <f>A237</f>
        <v>Ricardo Torres</v>
      </c>
      <c r="AW237">
        <f>E237</f>
        <v>1</v>
      </c>
      <c r="AX237">
        <f>AW237</f>
        <v>1</v>
      </c>
      <c r="AY237">
        <f>AX237*10000-ROW()</f>
        <v>9763</v>
      </c>
    </row>
    <row r="238" spans="1:51" x14ac:dyDescent="0.3">
      <c r="A238" s="9" t="str">
        <f>equipo10!A42</f>
        <v>Ricardo Flores</v>
      </c>
      <c r="B238" s="9">
        <f>equipo10!B42</f>
        <v>6</v>
      </c>
      <c r="C238" s="9" t="str">
        <f>equipo10!$A$6</f>
        <v>Equipo 10</v>
      </c>
      <c r="D238" s="9">
        <f>equipo10!C42</f>
        <v>4</v>
      </c>
      <c r="E238" s="9">
        <f>equipo10!D42</f>
        <v>1</v>
      </c>
      <c r="F238" s="9">
        <f>equipo10!E42</f>
        <v>3</v>
      </c>
      <c r="G238" s="9">
        <f>equipo10!F42</f>
        <v>0</v>
      </c>
      <c r="H238" s="9">
        <f>equipo10!G42</f>
        <v>0</v>
      </c>
      <c r="I238" s="9">
        <f>equipo10!H42</f>
        <v>0</v>
      </c>
      <c r="J238" s="9">
        <f>equipo10!I42</f>
        <v>4</v>
      </c>
      <c r="K238" s="9">
        <f>equipo10!J42</f>
        <v>3</v>
      </c>
      <c r="L238" s="9">
        <f>equipo10!K42</f>
        <v>3</v>
      </c>
      <c r="M238" s="9">
        <f>equipo10!L42</f>
        <v>1</v>
      </c>
      <c r="N238" s="9">
        <f>equipo10!M42</f>
        <v>0</v>
      </c>
      <c r="O238" s="9">
        <f>equipo10!N42</f>
        <v>1</v>
      </c>
      <c r="P238" s="9">
        <f>equipo10!O42</f>
        <v>1</v>
      </c>
      <c r="Q238" s="9">
        <f>equipo10!P42</f>
        <v>0</v>
      </c>
      <c r="R238" s="9">
        <f>equipo10!Q42</f>
        <v>3</v>
      </c>
      <c r="S238" s="9">
        <f>equipo10!R42</f>
        <v>9</v>
      </c>
      <c r="T238" s="9"/>
      <c r="U238" s="11">
        <f>equipo10!T42</f>
        <v>0.75</v>
      </c>
      <c r="V238" s="11">
        <f>equipo10!U42</f>
        <v>0.75</v>
      </c>
      <c r="X238" t="str">
        <f t="shared" si="60"/>
        <v>Ricardo Flores</v>
      </c>
      <c r="Y238">
        <f t="shared" si="61"/>
        <v>0.75</v>
      </c>
      <c r="Z238">
        <f t="shared" si="62"/>
        <v>0.75</v>
      </c>
      <c r="AA238">
        <f t="shared" si="63"/>
        <v>7262</v>
      </c>
      <c r="AB238" t="str">
        <f t="shared" si="64"/>
        <v>Ricardo Flores</v>
      </c>
      <c r="AC238">
        <f t="shared" si="65"/>
        <v>0.75</v>
      </c>
      <c r="AD238">
        <f t="shared" si="66"/>
        <v>0.75</v>
      </c>
      <c r="AE238">
        <f t="shared" si="67"/>
        <v>7262</v>
      </c>
      <c r="AF238" t="str">
        <f t="shared" si="68"/>
        <v>Ricardo Flores</v>
      </c>
      <c r="AG238">
        <f t="shared" si="69"/>
        <v>0</v>
      </c>
      <c r="AH238">
        <f t="shared" si="70"/>
        <v>0</v>
      </c>
      <c r="AI238">
        <f t="shared" si="71"/>
        <v>-238</v>
      </c>
      <c r="AJ238" t="str">
        <f t="shared" si="72"/>
        <v>Ricardo Flores</v>
      </c>
      <c r="AK238">
        <f t="shared" si="73"/>
        <v>4</v>
      </c>
      <c r="AL238">
        <f t="shared" si="74"/>
        <v>4</v>
      </c>
      <c r="AM238">
        <f t="shared" si="75"/>
        <v>39762</v>
      </c>
      <c r="AN238" t="str">
        <f t="shared" si="76"/>
        <v>Ricardo Flores</v>
      </c>
      <c r="AO238">
        <f t="shared" si="77"/>
        <v>3</v>
      </c>
      <c r="AP238">
        <f t="shared" si="78"/>
        <v>3</v>
      </c>
      <c r="AQ238">
        <f t="shared" si="79"/>
        <v>29762</v>
      </c>
      <c r="AR238" t="str">
        <f>A238</f>
        <v>Ricardo Flores</v>
      </c>
      <c r="AS238">
        <f>M238</f>
        <v>1</v>
      </c>
      <c r="AT238">
        <f>AS238</f>
        <v>1</v>
      </c>
      <c r="AU238">
        <f>AT238*10000-ROW()</f>
        <v>9762</v>
      </c>
      <c r="AV238" t="str">
        <f>A238</f>
        <v>Ricardo Flores</v>
      </c>
      <c r="AW238">
        <f>E238</f>
        <v>1</v>
      </c>
      <c r="AX238">
        <f>AW238</f>
        <v>1</v>
      </c>
      <c r="AY238">
        <f>AX238*10000-ROW()</f>
        <v>9762</v>
      </c>
    </row>
    <row r="239" spans="1:51" x14ac:dyDescent="0.3">
      <c r="A239" s="9" t="str">
        <f>equipo10!A43</f>
        <v>Ricardo Rivera</v>
      </c>
      <c r="B239" s="9">
        <f>equipo10!B43</f>
        <v>7</v>
      </c>
      <c r="C239" s="9" t="str">
        <f>equipo10!$A$6</f>
        <v>Equipo 10</v>
      </c>
      <c r="D239" s="9">
        <f>equipo10!C43</f>
        <v>6</v>
      </c>
      <c r="E239" s="9">
        <f>equipo10!D43</f>
        <v>2</v>
      </c>
      <c r="F239" s="9">
        <f>equipo10!E43</f>
        <v>5</v>
      </c>
      <c r="G239" s="9">
        <f>equipo10!F43</f>
        <v>0</v>
      </c>
      <c r="H239" s="9">
        <f>equipo10!G43</f>
        <v>0</v>
      </c>
      <c r="I239" s="9">
        <f>equipo10!H43</f>
        <v>0</v>
      </c>
      <c r="J239" s="9">
        <f>equipo10!I43</f>
        <v>2</v>
      </c>
      <c r="K239" s="9">
        <f>equipo10!J43</f>
        <v>2</v>
      </c>
      <c r="L239" s="9">
        <f>equipo10!K43</f>
        <v>1</v>
      </c>
      <c r="M239" s="9">
        <f>equipo10!L43</f>
        <v>1</v>
      </c>
      <c r="N239" s="9">
        <f>equipo10!M43</f>
        <v>2</v>
      </c>
      <c r="O239" s="9">
        <f>equipo10!N43</f>
        <v>2</v>
      </c>
      <c r="P239" s="9">
        <f>equipo10!O43</f>
        <v>0</v>
      </c>
      <c r="Q239" s="9">
        <f>equipo10!P43</f>
        <v>0</v>
      </c>
      <c r="R239" s="9">
        <f>equipo10!Q43</f>
        <v>5</v>
      </c>
      <c r="S239" s="9">
        <f>equipo10!R43</f>
        <v>11</v>
      </c>
      <c r="T239" s="9"/>
      <c r="U239" s="11">
        <f>equipo10!T43</f>
        <v>0.83333333333333337</v>
      </c>
      <c r="V239" s="11">
        <f>equipo10!U43</f>
        <v>0.83333333333333337</v>
      </c>
      <c r="X239" t="str">
        <f t="shared" si="60"/>
        <v>Ricardo Rivera</v>
      </c>
      <c r="Y239">
        <f t="shared" si="61"/>
        <v>0.83333333333333337</v>
      </c>
      <c r="Z239">
        <f t="shared" si="62"/>
        <v>0.83333333333333337</v>
      </c>
      <c r="AA239">
        <f t="shared" si="63"/>
        <v>8094.3333333333339</v>
      </c>
      <c r="AB239" t="str">
        <f t="shared" si="64"/>
        <v>Ricardo Rivera</v>
      </c>
      <c r="AC239">
        <f t="shared" si="65"/>
        <v>0.83333333333333337</v>
      </c>
      <c r="AD239">
        <f t="shared" si="66"/>
        <v>0.83333333333333337</v>
      </c>
      <c r="AE239">
        <f t="shared" si="67"/>
        <v>8094.3333333333339</v>
      </c>
      <c r="AF239" t="str">
        <f t="shared" si="68"/>
        <v>Ricardo Rivera</v>
      </c>
      <c r="AG239">
        <f t="shared" si="69"/>
        <v>0</v>
      </c>
      <c r="AH239">
        <f t="shared" si="70"/>
        <v>0</v>
      </c>
      <c r="AI239">
        <f t="shared" si="71"/>
        <v>-239</v>
      </c>
      <c r="AJ239" t="str">
        <f t="shared" si="72"/>
        <v>Ricardo Rivera</v>
      </c>
      <c r="AK239">
        <f t="shared" si="73"/>
        <v>2</v>
      </c>
      <c r="AL239">
        <f t="shared" si="74"/>
        <v>2</v>
      </c>
      <c r="AM239">
        <f t="shared" si="75"/>
        <v>19761</v>
      </c>
      <c r="AN239" t="str">
        <f t="shared" si="76"/>
        <v>Ricardo Rivera</v>
      </c>
      <c r="AO239">
        <f t="shared" si="77"/>
        <v>5</v>
      </c>
      <c r="AP239">
        <f t="shared" si="78"/>
        <v>5</v>
      </c>
      <c r="AQ239">
        <f t="shared" si="79"/>
        <v>49761</v>
      </c>
      <c r="AR239" t="str">
        <f>A239</f>
        <v>Ricardo Rivera</v>
      </c>
      <c r="AS239">
        <f>M239</f>
        <v>1</v>
      </c>
      <c r="AT239">
        <f>AS239</f>
        <v>1</v>
      </c>
      <c r="AU239">
        <f>AT239*10000-ROW()</f>
        <v>9761</v>
      </c>
      <c r="AV239" t="str">
        <f>A239</f>
        <v>Ricardo Rivera</v>
      </c>
      <c r="AW239">
        <f>E239</f>
        <v>2</v>
      </c>
      <c r="AX239">
        <f>AW239</f>
        <v>2</v>
      </c>
      <c r="AY239">
        <f>AX239*10000-ROW()</f>
        <v>19761</v>
      </c>
    </row>
    <row r="240" spans="1:51" x14ac:dyDescent="0.3">
      <c r="A240" s="9" t="str">
        <f>equipo10!A44</f>
        <v>Ricardo Gomez</v>
      </c>
      <c r="B240" s="9">
        <f>equipo10!B44</f>
        <v>8</v>
      </c>
      <c r="C240" s="9" t="str">
        <f>equipo10!$A$6</f>
        <v>Equipo 10</v>
      </c>
      <c r="D240" s="9">
        <f>equipo10!C44</f>
        <v>7</v>
      </c>
      <c r="E240" s="9">
        <f>equipo10!D44</f>
        <v>7</v>
      </c>
      <c r="F240" s="9">
        <f>equipo10!E44</f>
        <v>3</v>
      </c>
      <c r="G240" s="9">
        <f>equipo10!F44</f>
        <v>0</v>
      </c>
      <c r="H240" s="9">
        <f>equipo10!G44</f>
        <v>0</v>
      </c>
      <c r="I240" s="9">
        <f>equipo10!H44</f>
        <v>0</v>
      </c>
      <c r="J240" s="9">
        <f>equipo10!I44</f>
        <v>3</v>
      </c>
      <c r="K240" s="9">
        <f>equipo10!J44</f>
        <v>3</v>
      </c>
      <c r="L240" s="9">
        <f>equipo10!K44</f>
        <v>2</v>
      </c>
      <c r="M240" s="9">
        <f>equipo10!L44</f>
        <v>1</v>
      </c>
      <c r="N240" s="9">
        <f>equipo10!M44</f>
        <v>1</v>
      </c>
      <c r="O240" s="9">
        <f>equipo10!N44</f>
        <v>2</v>
      </c>
      <c r="P240" s="9">
        <f>equipo10!O44</f>
        <v>2</v>
      </c>
      <c r="Q240" s="9">
        <f>equipo10!P44</f>
        <v>0</v>
      </c>
      <c r="R240" s="9">
        <f>equipo10!Q44</f>
        <v>3</v>
      </c>
      <c r="S240" s="9">
        <f>equipo10!R44</f>
        <v>14</v>
      </c>
      <c r="T240" s="9"/>
      <c r="U240" s="11">
        <f>equipo10!T44</f>
        <v>0.42857142857142855</v>
      </c>
      <c r="V240" s="11">
        <f>equipo10!U44</f>
        <v>0.42857142857142855</v>
      </c>
      <c r="X240" t="str">
        <f t="shared" si="60"/>
        <v>Ricardo Gomez</v>
      </c>
      <c r="Y240">
        <f t="shared" si="61"/>
        <v>0.42857142857142855</v>
      </c>
      <c r="Z240">
        <f t="shared" si="62"/>
        <v>0.42857142857142855</v>
      </c>
      <c r="AA240">
        <f t="shared" si="63"/>
        <v>4045.7142857142853</v>
      </c>
      <c r="AB240" t="str">
        <f t="shared" si="64"/>
        <v>Ricardo Gomez</v>
      </c>
      <c r="AC240">
        <f t="shared" si="65"/>
        <v>0.42857142857142855</v>
      </c>
      <c r="AD240">
        <f t="shared" si="66"/>
        <v>0.42857142857142855</v>
      </c>
      <c r="AE240">
        <f t="shared" si="67"/>
        <v>4045.7142857142853</v>
      </c>
      <c r="AF240" t="str">
        <f t="shared" si="68"/>
        <v>Ricardo Gomez</v>
      </c>
      <c r="AG240">
        <f t="shared" si="69"/>
        <v>0</v>
      </c>
      <c r="AH240">
        <f t="shared" si="70"/>
        <v>0</v>
      </c>
      <c r="AI240">
        <f t="shared" si="71"/>
        <v>-240</v>
      </c>
      <c r="AJ240" t="str">
        <f t="shared" si="72"/>
        <v>Ricardo Gomez</v>
      </c>
      <c r="AK240">
        <f t="shared" si="73"/>
        <v>3</v>
      </c>
      <c r="AL240">
        <f t="shared" si="74"/>
        <v>3</v>
      </c>
      <c r="AM240">
        <f t="shared" si="75"/>
        <v>29760</v>
      </c>
      <c r="AN240" t="str">
        <f t="shared" si="76"/>
        <v>Ricardo Gomez</v>
      </c>
      <c r="AO240">
        <f t="shared" si="77"/>
        <v>3</v>
      </c>
      <c r="AP240">
        <f t="shared" si="78"/>
        <v>3</v>
      </c>
      <c r="AQ240">
        <f t="shared" si="79"/>
        <v>29760</v>
      </c>
      <c r="AR240" t="str">
        <f>A240</f>
        <v>Ricardo Gomez</v>
      </c>
      <c r="AS240">
        <f>M240</f>
        <v>1</v>
      </c>
      <c r="AT240">
        <f>AS240</f>
        <v>1</v>
      </c>
      <c r="AU240">
        <f>AT240*10000-ROW()</f>
        <v>9760</v>
      </c>
      <c r="AV240" t="str">
        <f>A240</f>
        <v>Ricardo Gomez</v>
      </c>
      <c r="AW240">
        <f>E240</f>
        <v>7</v>
      </c>
      <c r="AX240">
        <f>AW240</f>
        <v>7</v>
      </c>
      <c r="AY240">
        <f>AX240*10000-ROW()</f>
        <v>69760</v>
      </c>
    </row>
    <row r="241" spans="1:51" x14ac:dyDescent="0.3">
      <c r="A241" s="9" t="str">
        <f>equipo10!A45</f>
        <v>Ricardo Diaz</v>
      </c>
      <c r="B241" s="9">
        <f>equipo10!B45</f>
        <v>9</v>
      </c>
      <c r="C241" s="9" t="str">
        <f>equipo10!$A$6</f>
        <v>Equipo 10</v>
      </c>
      <c r="D241" s="9">
        <f>equipo10!C45</f>
        <v>6</v>
      </c>
      <c r="E241" s="9">
        <f>equipo10!D45</f>
        <v>6</v>
      </c>
      <c r="F241" s="9">
        <f>equipo10!E45</f>
        <v>0</v>
      </c>
      <c r="G241" s="9">
        <f>equipo10!F45</f>
        <v>0</v>
      </c>
      <c r="H241" s="9">
        <f>equipo10!G45</f>
        <v>0</v>
      </c>
      <c r="I241" s="9">
        <f>equipo10!H45</f>
        <v>0</v>
      </c>
      <c r="J241" s="9">
        <f>equipo10!I45</f>
        <v>1</v>
      </c>
      <c r="K241" s="9">
        <f>equipo10!J45</f>
        <v>0</v>
      </c>
      <c r="L241" s="9">
        <f>equipo10!K45</f>
        <v>2</v>
      </c>
      <c r="M241" s="9">
        <f>equipo10!L45</f>
        <v>0</v>
      </c>
      <c r="N241" s="9">
        <f>equipo10!M45</f>
        <v>1</v>
      </c>
      <c r="O241" s="9">
        <f>equipo10!N45</f>
        <v>2</v>
      </c>
      <c r="P241" s="9">
        <f>equipo10!O45</f>
        <v>2</v>
      </c>
      <c r="Q241" s="9">
        <f>equipo10!P45</f>
        <v>0</v>
      </c>
      <c r="R241" s="9">
        <f>equipo10!Q45</f>
        <v>0</v>
      </c>
      <c r="S241" s="9">
        <f>equipo10!R45</f>
        <v>13</v>
      </c>
      <c r="T241" s="9"/>
      <c r="U241" s="11">
        <f>equipo10!T45</f>
        <v>0</v>
      </c>
      <c r="V241" s="11">
        <f>equipo10!U45</f>
        <v>0</v>
      </c>
      <c r="X241" t="str">
        <f t="shared" si="60"/>
        <v>Ricardo Diaz</v>
      </c>
      <c r="Y241">
        <f t="shared" si="61"/>
        <v>0</v>
      </c>
      <c r="Z241">
        <f t="shared" si="62"/>
        <v>0</v>
      </c>
      <c r="AA241">
        <f t="shared" si="63"/>
        <v>-241</v>
      </c>
      <c r="AB241" t="str">
        <f t="shared" si="64"/>
        <v>Ricardo Diaz</v>
      </c>
      <c r="AC241">
        <f t="shared" si="65"/>
        <v>0</v>
      </c>
      <c r="AD241">
        <f t="shared" si="66"/>
        <v>0</v>
      </c>
      <c r="AE241">
        <f t="shared" si="67"/>
        <v>-241</v>
      </c>
      <c r="AF241" t="str">
        <f t="shared" si="68"/>
        <v>Ricardo Diaz</v>
      </c>
      <c r="AG241">
        <f t="shared" si="69"/>
        <v>0</v>
      </c>
      <c r="AH241">
        <f t="shared" si="70"/>
        <v>0</v>
      </c>
      <c r="AI241">
        <f t="shared" si="71"/>
        <v>-241</v>
      </c>
      <c r="AJ241" t="str">
        <f t="shared" si="72"/>
        <v>Ricardo Diaz</v>
      </c>
      <c r="AK241">
        <f t="shared" si="73"/>
        <v>1</v>
      </c>
      <c r="AL241">
        <f t="shared" si="74"/>
        <v>1</v>
      </c>
      <c r="AM241">
        <f t="shared" si="75"/>
        <v>9759</v>
      </c>
      <c r="AN241" t="str">
        <f t="shared" si="76"/>
        <v>Ricardo Diaz</v>
      </c>
      <c r="AO241">
        <f t="shared" si="77"/>
        <v>0</v>
      </c>
      <c r="AP241">
        <f t="shared" si="78"/>
        <v>0</v>
      </c>
      <c r="AQ241">
        <f t="shared" si="79"/>
        <v>-241</v>
      </c>
      <c r="AR241" t="str">
        <f>A241</f>
        <v>Ricardo Diaz</v>
      </c>
      <c r="AS241">
        <f>M241</f>
        <v>0</v>
      </c>
      <c r="AT241">
        <f>AS241</f>
        <v>0</v>
      </c>
      <c r="AU241">
        <f>AT241*10000-ROW()</f>
        <v>-241</v>
      </c>
      <c r="AV241" t="str">
        <f>A241</f>
        <v>Ricardo Diaz</v>
      </c>
      <c r="AW241">
        <f>E241</f>
        <v>6</v>
      </c>
      <c r="AX241">
        <f>AW241</f>
        <v>6</v>
      </c>
      <c r="AY241">
        <f>AX241*10000-ROW()</f>
        <v>59759</v>
      </c>
    </row>
    <row r="242" spans="1:51" x14ac:dyDescent="0.3">
      <c r="A242" s="9" t="str">
        <f>equipo10!A46</f>
        <v>Ricardo Reyes</v>
      </c>
      <c r="B242" s="9">
        <f>equipo10!B46</f>
        <v>10</v>
      </c>
      <c r="C242" s="9" t="str">
        <f>equipo10!$A$6</f>
        <v>Equipo 10</v>
      </c>
      <c r="D242" s="9">
        <f>equipo10!C46</f>
        <v>6</v>
      </c>
      <c r="E242" s="9">
        <f>equipo10!D46</f>
        <v>5</v>
      </c>
      <c r="F242" s="9">
        <f>equipo10!E46</f>
        <v>5</v>
      </c>
      <c r="G242" s="9">
        <f>equipo10!F46</f>
        <v>0</v>
      </c>
      <c r="H242" s="9">
        <f>equipo10!G46</f>
        <v>0</v>
      </c>
      <c r="I242" s="9">
        <f>equipo10!H46</f>
        <v>0</v>
      </c>
      <c r="J242" s="9">
        <f>equipo10!I46</f>
        <v>3</v>
      </c>
      <c r="K242" s="9">
        <f>equipo10!J46</f>
        <v>1</v>
      </c>
      <c r="L242" s="9">
        <f>equipo10!K46</f>
        <v>3</v>
      </c>
      <c r="M242" s="9">
        <f>equipo10!L46</f>
        <v>1</v>
      </c>
      <c r="N242" s="9">
        <f>equipo10!M46</f>
        <v>1</v>
      </c>
      <c r="O242" s="9">
        <f>equipo10!N46</f>
        <v>1</v>
      </c>
      <c r="P242" s="9">
        <f>equipo10!O46</f>
        <v>2</v>
      </c>
      <c r="Q242" s="9">
        <f>equipo10!P46</f>
        <v>0</v>
      </c>
      <c r="R242" s="9">
        <f>equipo10!Q46</f>
        <v>5</v>
      </c>
      <c r="S242" s="9">
        <f>equipo10!R46</f>
        <v>13</v>
      </c>
      <c r="T242" s="9"/>
      <c r="U242" s="11">
        <f>equipo10!T46</f>
        <v>0.83333333333333337</v>
      </c>
      <c r="V242" s="11">
        <f>equipo10!U46</f>
        <v>0.83333333333333337</v>
      </c>
      <c r="X242" t="str">
        <f t="shared" si="60"/>
        <v>Ricardo Reyes</v>
      </c>
      <c r="Y242">
        <f t="shared" si="61"/>
        <v>0.83333333333333337</v>
      </c>
      <c r="Z242">
        <f t="shared" si="62"/>
        <v>0.83333333333333337</v>
      </c>
      <c r="AA242">
        <f t="shared" si="63"/>
        <v>8091.3333333333339</v>
      </c>
      <c r="AB242" t="str">
        <f t="shared" si="64"/>
        <v>Ricardo Reyes</v>
      </c>
      <c r="AC242">
        <f t="shared" si="65"/>
        <v>0.83333333333333337</v>
      </c>
      <c r="AD242">
        <f t="shared" si="66"/>
        <v>0.83333333333333337</v>
      </c>
      <c r="AE242">
        <f t="shared" si="67"/>
        <v>8091.3333333333339</v>
      </c>
      <c r="AF242" t="str">
        <f t="shared" si="68"/>
        <v>Ricardo Reyes</v>
      </c>
      <c r="AG242">
        <f t="shared" si="69"/>
        <v>0</v>
      </c>
      <c r="AH242">
        <f t="shared" si="70"/>
        <v>0</v>
      </c>
      <c r="AI242">
        <f t="shared" si="71"/>
        <v>-242</v>
      </c>
      <c r="AJ242" t="str">
        <f t="shared" si="72"/>
        <v>Ricardo Reyes</v>
      </c>
      <c r="AK242">
        <f t="shared" si="73"/>
        <v>3</v>
      </c>
      <c r="AL242">
        <f t="shared" si="74"/>
        <v>3</v>
      </c>
      <c r="AM242">
        <f t="shared" si="75"/>
        <v>29758</v>
      </c>
      <c r="AN242" t="str">
        <f t="shared" si="76"/>
        <v>Ricardo Reyes</v>
      </c>
      <c r="AO242">
        <f t="shared" si="77"/>
        <v>5</v>
      </c>
      <c r="AP242">
        <f t="shared" si="78"/>
        <v>5</v>
      </c>
      <c r="AQ242">
        <f t="shared" si="79"/>
        <v>49758</v>
      </c>
      <c r="AR242" t="str">
        <f>A242</f>
        <v>Ricardo Reyes</v>
      </c>
      <c r="AS242">
        <f>M242</f>
        <v>1</v>
      </c>
      <c r="AT242">
        <f>AS242</f>
        <v>1</v>
      </c>
      <c r="AU242">
        <f>AT242*10000-ROW()</f>
        <v>9758</v>
      </c>
      <c r="AV242" t="str">
        <f>A242</f>
        <v>Ricardo Reyes</v>
      </c>
      <c r="AW242">
        <f>E242</f>
        <v>5</v>
      </c>
      <c r="AX242">
        <f>AW242</f>
        <v>5</v>
      </c>
      <c r="AY242">
        <f>AX242*10000-ROW()</f>
        <v>49758</v>
      </c>
    </row>
    <row r="243" spans="1:51" x14ac:dyDescent="0.3">
      <c r="A243" s="9" t="str">
        <f>equipo10!A47</f>
        <v>Ricardo Morales</v>
      </c>
      <c r="B243" s="9">
        <f>equipo10!B47</f>
        <v>11</v>
      </c>
      <c r="C243" s="9" t="str">
        <f>equipo10!$A$6</f>
        <v>Equipo 10</v>
      </c>
      <c r="D243" s="9">
        <f>equipo10!C47</f>
        <v>9</v>
      </c>
      <c r="E243" s="9">
        <f>equipo10!D47</f>
        <v>6</v>
      </c>
      <c r="F243" s="9">
        <f>equipo10!E47</f>
        <v>6</v>
      </c>
      <c r="G243" s="9">
        <f>equipo10!F47</f>
        <v>0</v>
      </c>
      <c r="H243" s="9">
        <f>equipo10!G47</f>
        <v>0</v>
      </c>
      <c r="I243" s="9">
        <f>equipo10!H47</f>
        <v>0</v>
      </c>
      <c r="J243" s="9">
        <f>equipo10!I47</f>
        <v>0</v>
      </c>
      <c r="K243" s="9">
        <f>equipo10!J47</f>
        <v>0</v>
      </c>
      <c r="L243" s="9">
        <f>equipo10!K47</f>
        <v>1</v>
      </c>
      <c r="M243" s="9">
        <f>equipo10!L47</f>
        <v>1</v>
      </c>
      <c r="N243" s="9">
        <f>equipo10!M47</f>
        <v>0</v>
      </c>
      <c r="O243" s="9">
        <f>equipo10!N47</f>
        <v>2</v>
      </c>
      <c r="P243" s="9">
        <f>equipo10!O47</f>
        <v>1</v>
      </c>
      <c r="Q243" s="9">
        <f>equipo10!P47</f>
        <v>0</v>
      </c>
      <c r="R243" s="9">
        <f>equipo10!Q47</f>
        <v>6</v>
      </c>
      <c r="S243" s="9">
        <f>equipo10!R47</f>
        <v>13</v>
      </c>
      <c r="T243" s="9"/>
      <c r="U243" s="11">
        <f>equipo10!T47</f>
        <v>0.66666666666666663</v>
      </c>
      <c r="V243" s="11">
        <f>equipo10!U47</f>
        <v>0.66666666666666663</v>
      </c>
      <c r="X243" t="str">
        <f t="shared" si="60"/>
        <v>Ricardo Morales</v>
      </c>
      <c r="Y243">
        <f t="shared" si="61"/>
        <v>0.66666666666666663</v>
      </c>
      <c r="Z243">
        <f t="shared" si="62"/>
        <v>0.66666666666666663</v>
      </c>
      <c r="AA243">
        <f t="shared" si="63"/>
        <v>6423.6666666666661</v>
      </c>
      <c r="AB243" t="str">
        <f t="shared" si="64"/>
        <v>Ricardo Morales</v>
      </c>
      <c r="AC243">
        <f t="shared" si="65"/>
        <v>0.66666666666666663</v>
      </c>
      <c r="AD243">
        <f t="shared" si="66"/>
        <v>0.66666666666666663</v>
      </c>
      <c r="AE243">
        <f t="shared" si="67"/>
        <v>6423.6666666666661</v>
      </c>
      <c r="AF243" t="str">
        <f t="shared" si="68"/>
        <v>Ricardo Morales</v>
      </c>
      <c r="AG243">
        <f t="shared" si="69"/>
        <v>0</v>
      </c>
      <c r="AH243">
        <f t="shared" si="70"/>
        <v>0</v>
      </c>
      <c r="AI243">
        <f t="shared" si="71"/>
        <v>-243</v>
      </c>
      <c r="AJ243" t="str">
        <f t="shared" si="72"/>
        <v>Ricardo Morales</v>
      </c>
      <c r="AK243">
        <f t="shared" si="73"/>
        <v>0</v>
      </c>
      <c r="AL243">
        <f t="shared" si="74"/>
        <v>0</v>
      </c>
      <c r="AM243">
        <f t="shared" si="75"/>
        <v>-243</v>
      </c>
      <c r="AN243" t="str">
        <f t="shared" si="76"/>
        <v>Ricardo Morales</v>
      </c>
      <c r="AO243">
        <f t="shared" si="77"/>
        <v>6</v>
      </c>
      <c r="AP243">
        <f t="shared" si="78"/>
        <v>6</v>
      </c>
      <c r="AQ243">
        <f t="shared" si="79"/>
        <v>59757</v>
      </c>
      <c r="AR243" t="str">
        <f>A243</f>
        <v>Ricardo Morales</v>
      </c>
      <c r="AS243">
        <f>M243</f>
        <v>1</v>
      </c>
      <c r="AT243">
        <f>AS243</f>
        <v>1</v>
      </c>
      <c r="AU243">
        <f>AT243*10000-ROW()</f>
        <v>9757</v>
      </c>
      <c r="AV243" t="str">
        <f>A243</f>
        <v>Ricardo Morales</v>
      </c>
      <c r="AW243">
        <f>E243</f>
        <v>6</v>
      </c>
      <c r="AX243">
        <f>AW243</f>
        <v>6</v>
      </c>
      <c r="AY243">
        <f>AX243*10000-ROW()</f>
        <v>59757</v>
      </c>
    </row>
    <row r="244" spans="1:51" x14ac:dyDescent="0.3">
      <c r="A244" s="9" t="str">
        <f>equipo10!A48</f>
        <v>Ricardo Cruz</v>
      </c>
      <c r="B244" s="9">
        <f>equipo10!B48</f>
        <v>12</v>
      </c>
      <c r="C244" s="9" t="str">
        <f>equipo10!$A$6</f>
        <v>Equipo 10</v>
      </c>
      <c r="D244" s="9">
        <f>equipo10!C48</f>
        <v>6</v>
      </c>
      <c r="E244" s="9">
        <f>equipo10!D48</f>
        <v>1</v>
      </c>
      <c r="F244" s="9">
        <f>equipo10!E48</f>
        <v>2</v>
      </c>
      <c r="G244" s="9">
        <f>equipo10!F48</f>
        <v>0</v>
      </c>
      <c r="H244" s="9">
        <f>equipo10!G48</f>
        <v>0</v>
      </c>
      <c r="I244" s="9">
        <f>equipo10!H48</f>
        <v>1</v>
      </c>
      <c r="J244" s="9">
        <f>equipo10!I48</f>
        <v>4</v>
      </c>
      <c r="K244" s="9">
        <f>equipo10!J48</f>
        <v>0</v>
      </c>
      <c r="L244" s="9">
        <f>equipo10!K48</f>
        <v>4</v>
      </c>
      <c r="M244" s="9">
        <f>equipo10!L48</f>
        <v>0</v>
      </c>
      <c r="N244" s="9">
        <f>equipo10!M48</f>
        <v>1</v>
      </c>
      <c r="O244" s="9">
        <f>equipo10!N48</f>
        <v>1</v>
      </c>
      <c r="P244" s="9">
        <f>equipo10!O48</f>
        <v>0</v>
      </c>
      <c r="Q244" s="9">
        <f>equipo10!P48</f>
        <v>0</v>
      </c>
      <c r="R244" s="9">
        <f>equipo10!Q48</f>
        <v>5</v>
      </c>
      <c r="S244" s="9">
        <f>equipo10!R48</f>
        <v>12</v>
      </c>
      <c r="T244" s="9"/>
      <c r="U244" s="11">
        <f>equipo10!T48</f>
        <v>0.33333333333333331</v>
      </c>
      <c r="V244" s="11">
        <f>equipo10!U48</f>
        <v>0.83333333333333337</v>
      </c>
      <c r="X244" t="str">
        <f t="shared" si="60"/>
        <v>Ricardo Cruz</v>
      </c>
      <c r="Y244">
        <f t="shared" si="61"/>
        <v>0.33333333333333331</v>
      </c>
      <c r="Z244">
        <f t="shared" si="62"/>
        <v>0.33333333333333331</v>
      </c>
      <c r="AA244">
        <f t="shared" si="63"/>
        <v>3089.333333333333</v>
      </c>
      <c r="AB244" t="str">
        <f t="shared" si="64"/>
        <v>Ricardo Cruz</v>
      </c>
      <c r="AC244">
        <f t="shared" si="65"/>
        <v>0.83333333333333337</v>
      </c>
      <c r="AD244">
        <f t="shared" si="66"/>
        <v>0.83333333333333337</v>
      </c>
      <c r="AE244">
        <f t="shared" si="67"/>
        <v>8089.3333333333339</v>
      </c>
      <c r="AF244" t="str">
        <f t="shared" si="68"/>
        <v>Ricardo Cruz</v>
      </c>
      <c r="AG244">
        <f t="shared" si="69"/>
        <v>1</v>
      </c>
      <c r="AH244">
        <f t="shared" si="70"/>
        <v>1</v>
      </c>
      <c r="AI244">
        <f t="shared" si="71"/>
        <v>9756</v>
      </c>
      <c r="AJ244" t="str">
        <f t="shared" si="72"/>
        <v>Ricardo Cruz</v>
      </c>
      <c r="AK244">
        <f t="shared" si="73"/>
        <v>4</v>
      </c>
      <c r="AL244">
        <f t="shared" si="74"/>
        <v>4</v>
      </c>
      <c r="AM244">
        <f t="shared" si="75"/>
        <v>39756</v>
      </c>
      <c r="AN244" t="str">
        <f t="shared" si="76"/>
        <v>Ricardo Cruz</v>
      </c>
      <c r="AO244">
        <f t="shared" si="77"/>
        <v>2</v>
      </c>
      <c r="AP244">
        <f t="shared" si="78"/>
        <v>2</v>
      </c>
      <c r="AQ244">
        <f t="shared" si="79"/>
        <v>19756</v>
      </c>
      <c r="AR244" t="str">
        <f>A244</f>
        <v>Ricardo Cruz</v>
      </c>
      <c r="AS244">
        <f>M244</f>
        <v>0</v>
      </c>
      <c r="AT244">
        <f>AS244</f>
        <v>0</v>
      </c>
      <c r="AU244">
        <f>AT244*10000-ROW()</f>
        <v>-244</v>
      </c>
      <c r="AV244" t="str">
        <f>A244</f>
        <v>Ricardo Cruz</v>
      </c>
      <c r="AW244">
        <f>E244</f>
        <v>1</v>
      </c>
      <c r="AX244">
        <f>AW244</f>
        <v>1</v>
      </c>
      <c r="AY244">
        <f>AX244*10000-ROW()</f>
        <v>9756</v>
      </c>
    </row>
    <row r="245" spans="1:51" x14ac:dyDescent="0.3">
      <c r="A245" s="9" t="str">
        <f>equipo10!A49</f>
        <v>Ricardo Ortiz</v>
      </c>
      <c r="B245" s="9">
        <f>equipo10!B49</f>
        <v>13</v>
      </c>
      <c r="C245" s="9" t="str">
        <f>equipo10!$A$6</f>
        <v>Equipo 10</v>
      </c>
      <c r="D245" s="9">
        <f>equipo10!C49</f>
        <v>9</v>
      </c>
      <c r="E245" s="9">
        <f>equipo10!D49</f>
        <v>5</v>
      </c>
      <c r="F245" s="9">
        <f>equipo10!E49</f>
        <v>2</v>
      </c>
      <c r="G245" s="9">
        <f>equipo10!F49</f>
        <v>0</v>
      </c>
      <c r="H245" s="9">
        <f>equipo10!G49</f>
        <v>0</v>
      </c>
      <c r="I245" s="9">
        <f>equipo10!H49</f>
        <v>0</v>
      </c>
      <c r="J245" s="9">
        <f>equipo10!I49</f>
        <v>2</v>
      </c>
      <c r="K245" s="9">
        <f>equipo10!J49</f>
        <v>1</v>
      </c>
      <c r="L245" s="9">
        <f>equipo10!K49</f>
        <v>1</v>
      </c>
      <c r="M245" s="9">
        <f>equipo10!L49</f>
        <v>1</v>
      </c>
      <c r="N245" s="9">
        <f>equipo10!M49</f>
        <v>1</v>
      </c>
      <c r="O245" s="9">
        <f>equipo10!N49</f>
        <v>1</v>
      </c>
      <c r="P245" s="9">
        <f>equipo10!O49</f>
        <v>2</v>
      </c>
      <c r="Q245" s="9">
        <f>equipo10!P49</f>
        <v>0</v>
      </c>
      <c r="R245" s="9">
        <f>equipo10!Q49</f>
        <v>2</v>
      </c>
      <c r="S245" s="9">
        <f>equipo10!R49</f>
        <v>14</v>
      </c>
      <c r="T245" s="9"/>
      <c r="U245" s="11">
        <f>equipo10!T49</f>
        <v>0.22222222222222221</v>
      </c>
      <c r="V245" s="11">
        <f>equipo10!U49</f>
        <v>0.22222222222222221</v>
      </c>
      <c r="X245" t="str">
        <f t="shared" si="60"/>
        <v>Ricardo Ortiz</v>
      </c>
      <c r="Y245">
        <f t="shared" si="61"/>
        <v>0.22222222222222221</v>
      </c>
      <c r="Z245">
        <f t="shared" si="62"/>
        <v>0.22222222222222221</v>
      </c>
      <c r="AA245">
        <f t="shared" si="63"/>
        <v>1977.2222222222222</v>
      </c>
      <c r="AB245" t="str">
        <f t="shared" si="64"/>
        <v>Ricardo Ortiz</v>
      </c>
      <c r="AC245">
        <f t="shared" si="65"/>
        <v>0.22222222222222221</v>
      </c>
      <c r="AD245">
        <f t="shared" si="66"/>
        <v>0.22222222222222221</v>
      </c>
      <c r="AE245">
        <f t="shared" si="67"/>
        <v>1977.2222222222222</v>
      </c>
      <c r="AF245" t="str">
        <f t="shared" si="68"/>
        <v>Ricardo Ortiz</v>
      </c>
      <c r="AG245">
        <f t="shared" si="69"/>
        <v>0</v>
      </c>
      <c r="AH245">
        <f t="shared" si="70"/>
        <v>0</v>
      </c>
      <c r="AI245">
        <f t="shared" si="71"/>
        <v>-245</v>
      </c>
      <c r="AJ245" t="str">
        <f t="shared" si="72"/>
        <v>Ricardo Ortiz</v>
      </c>
      <c r="AK245">
        <f t="shared" si="73"/>
        <v>2</v>
      </c>
      <c r="AL245">
        <f t="shared" si="74"/>
        <v>2</v>
      </c>
      <c r="AM245">
        <f t="shared" si="75"/>
        <v>19755</v>
      </c>
      <c r="AN245" t="str">
        <f t="shared" si="76"/>
        <v>Ricardo Ortiz</v>
      </c>
      <c r="AO245">
        <f t="shared" si="77"/>
        <v>2</v>
      </c>
      <c r="AP245">
        <f t="shared" si="78"/>
        <v>2</v>
      </c>
      <c r="AQ245">
        <f t="shared" si="79"/>
        <v>19755</v>
      </c>
      <c r="AR245" t="str">
        <f>A245</f>
        <v>Ricardo Ortiz</v>
      </c>
      <c r="AS245">
        <f>M245</f>
        <v>1</v>
      </c>
      <c r="AT245">
        <f>AS245</f>
        <v>1</v>
      </c>
      <c r="AU245">
        <f>AT245*10000-ROW()</f>
        <v>9755</v>
      </c>
      <c r="AV245" t="str">
        <f>A245</f>
        <v>Ricardo Ortiz</v>
      </c>
      <c r="AW245">
        <f>E245</f>
        <v>5</v>
      </c>
      <c r="AX245">
        <f>AW245</f>
        <v>5</v>
      </c>
      <c r="AY245">
        <f>AX245*10000-ROW()</f>
        <v>49755</v>
      </c>
    </row>
    <row r="246" spans="1:51" x14ac:dyDescent="0.3">
      <c r="A246" s="9" t="str">
        <f>equipo10!A50</f>
        <v>Ricardo Gutierrez</v>
      </c>
      <c r="B246" s="9">
        <f>equipo10!B50</f>
        <v>14</v>
      </c>
      <c r="C246" s="9" t="str">
        <f>equipo10!$A$6</f>
        <v>Equipo 10</v>
      </c>
      <c r="D246" s="9">
        <f>equipo10!C50</f>
        <v>8</v>
      </c>
      <c r="E246" s="9">
        <f>equipo10!D50</f>
        <v>2</v>
      </c>
      <c r="F246" s="9">
        <f>equipo10!E50</f>
        <v>4</v>
      </c>
      <c r="G246" s="9">
        <f>equipo10!F50</f>
        <v>0</v>
      </c>
      <c r="H246" s="9">
        <f>equipo10!G50</f>
        <v>0</v>
      </c>
      <c r="I246" s="9">
        <f>equipo10!H50</f>
        <v>0</v>
      </c>
      <c r="J246" s="9">
        <f>equipo10!I50</f>
        <v>1</v>
      </c>
      <c r="K246" s="9">
        <f>equipo10!J50</f>
        <v>3</v>
      </c>
      <c r="L246" s="9">
        <f>equipo10!K50</f>
        <v>0</v>
      </c>
      <c r="M246" s="9">
        <f>equipo10!L50</f>
        <v>1</v>
      </c>
      <c r="N246" s="9">
        <f>equipo10!M50</f>
        <v>1</v>
      </c>
      <c r="O246" s="9">
        <f>equipo10!N50</f>
        <v>1</v>
      </c>
      <c r="P246" s="9">
        <f>equipo10!O50</f>
        <v>2</v>
      </c>
      <c r="Q246" s="9">
        <f>equipo10!P50</f>
        <v>0</v>
      </c>
      <c r="R246" s="9">
        <f>equipo10!Q50</f>
        <v>4</v>
      </c>
      <c r="S246" s="9">
        <f>equipo10!R50</f>
        <v>12</v>
      </c>
      <c r="T246" s="9"/>
      <c r="U246" s="11">
        <f>equipo10!T50</f>
        <v>0.5</v>
      </c>
      <c r="V246" s="11">
        <f>equipo10!U50</f>
        <v>0.5</v>
      </c>
      <c r="X246" t="str">
        <f t="shared" si="60"/>
        <v>Ricardo Gutierrez</v>
      </c>
      <c r="Y246">
        <f t="shared" si="61"/>
        <v>0.5</v>
      </c>
      <c r="Z246">
        <f t="shared" si="62"/>
        <v>0.5</v>
      </c>
      <c r="AA246">
        <f t="shared" si="63"/>
        <v>4754</v>
      </c>
      <c r="AB246" t="str">
        <f t="shared" si="64"/>
        <v>Ricardo Gutierrez</v>
      </c>
      <c r="AC246">
        <f t="shared" si="65"/>
        <v>0.5</v>
      </c>
      <c r="AD246">
        <f t="shared" si="66"/>
        <v>0.5</v>
      </c>
      <c r="AE246">
        <f t="shared" si="67"/>
        <v>4754</v>
      </c>
      <c r="AF246" t="str">
        <f t="shared" si="68"/>
        <v>Ricardo Gutierrez</v>
      </c>
      <c r="AG246">
        <f t="shared" si="69"/>
        <v>0</v>
      </c>
      <c r="AH246">
        <f t="shared" si="70"/>
        <v>0</v>
      </c>
      <c r="AI246">
        <f t="shared" si="71"/>
        <v>-246</v>
      </c>
      <c r="AJ246" t="str">
        <f t="shared" si="72"/>
        <v>Ricardo Gutierrez</v>
      </c>
      <c r="AK246">
        <f t="shared" si="73"/>
        <v>1</v>
      </c>
      <c r="AL246">
        <f t="shared" si="74"/>
        <v>1</v>
      </c>
      <c r="AM246">
        <f t="shared" si="75"/>
        <v>9754</v>
      </c>
      <c r="AN246" t="str">
        <f t="shared" si="76"/>
        <v>Ricardo Gutierrez</v>
      </c>
      <c r="AO246">
        <f t="shared" si="77"/>
        <v>4</v>
      </c>
      <c r="AP246">
        <f t="shared" si="78"/>
        <v>4</v>
      </c>
      <c r="AQ246">
        <f t="shared" si="79"/>
        <v>39754</v>
      </c>
      <c r="AR246" t="str">
        <f>A246</f>
        <v>Ricardo Gutierrez</v>
      </c>
      <c r="AS246">
        <f>M246</f>
        <v>1</v>
      </c>
      <c r="AT246">
        <f>AS246</f>
        <v>1</v>
      </c>
      <c r="AU246">
        <f>AT246*10000-ROW()</f>
        <v>9754</v>
      </c>
      <c r="AV246" t="str">
        <f>A246</f>
        <v>Ricardo Gutierrez</v>
      </c>
      <c r="AW246">
        <f>E246</f>
        <v>2</v>
      </c>
      <c r="AX246">
        <f>AW246</f>
        <v>2</v>
      </c>
      <c r="AY246">
        <f>AX246*10000-ROW()</f>
        <v>19754</v>
      </c>
    </row>
    <row r="247" spans="1:51" x14ac:dyDescent="0.3">
      <c r="A247" s="9" t="str">
        <f>equipo10!A51</f>
        <v>Ricardo Castillo</v>
      </c>
      <c r="B247" s="9">
        <f>equipo10!B51</f>
        <v>15</v>
      </c>
      <c r="C247" s="9" t="str">
        <f>equipo10!$A$6</f>
        <v>Equipo 10</v>
      </c>
      <c r="D247" s="9">
        <f>equipo10!C51</f>
        <v>9</v>
      </c>
      <c r="E247" s="9">
        <f>equipo10!D51</f>
        <v>6</v>
      </c>
      <c r="F247" s="9">
        <f>equipo10!E51</f>
        <v>3</v>
      </c>
      <c r="G247" s="9">
        <f>equipo10!F51</f>
        <v>0</v>
      </c>
      <c r="H247" s="9">
        <f>equipo10!G51</f>
        <v>0</v>
      </c>
      <c r="I247" s="9">
        <f>equipo10!H51</f>
        <v>0</v>
      </c>
      <c r="J247" s="9">
        <f>equipo10!I51</f>
        <v>2</v>
      </c>
      <c r="K247" s="9">
        <f>equipo10!J51</f>
        <v>0</v>
      </c>
      <c r="L247" s="9">
        <f>equipo10!K51</f>
        <v>3</v>
      </c>
      <c r="M247" s="9">
        <f>equipo10!L51</f>
        <v>0</v>
      </c>
      <c r="N247" s="9">
        <f>equipo10!M51</f>
        <v>1</v>
      </c>
      <c r="O247" s="9">
        <f>equipo10!N51</f>
        <v>1</v>
      </c>
      <c r="P247" s="9">
        <f>equipo10!O51</f>
        <v>1</v>
      </c>
      <c r="Q247" s="9">
        <f>equipo10!P51</f>
        <v>0</v>
      </c>
      <c r="R247" s="9">
        <f>equipo10!Q51</f>
        <v>3</v>
      </c>
      <c r="S247" s="9">
        <f>equipo10!R51</f>
        <v>15</v>
      </c>
      <c r="T247" s="9"/>
      <c r="U247" s="11">
        <f>equipo10!T51</f>
        <v>0.33333333333333331</v>
      </c>
      <c r="V247" s="11">
        <f>equipo10!U51</f>
        <v>0.33333333333333331</v>
      </c>
      <c r="X247" t="str">
        <f t="shared" si="60"/>
        <v>Ricardo Castillo</v>
      </c>
      <c r="Y247">
        <f t="shared" si="61"/>
        <v>0.33333333333333331</v>
      </c>
      <c r="Z247">
        <f t="shared" si="62"/>
        <v>0.33333333333333331</v>
      </c>
      <c r="AA247">
        <f t="shared" si="63"/>
        <v>3086.333333333333</v>
      </c>
      <c r="AB247" t="str">
        <f t="shared" si="64"/>
        <v>Ricardo Castillo</v>
      </c>
      <c r="AC247">
        <f t="shared" si="65"/>
        <v>0.33333333333333331</v>
      </c>
      <c r="AD247">
        <f t="shared" si="66"/>
        <v>0.33333333333333331</v>
      </c>
      <c r="AE247">
        <f t="shared" si="67"/>
        <v>3086.333333333333</v>
      </c>
      <c r="AF247" t="str">
        <f t="shared" si="68"/>
        <v>Ricardo Castillo</v>
      </c>
      <c r="AG247">
        <f t="shared" si="69"/>
        <v>0</v>
      </c>
      <c r="AH247">
        <f t="shared" si="70"/>
        <v>0</v>
      </c>
      <c r="AI247">
        <f t="shared" si="71"/>
        <v>-247</v>
      </c>
      <c r="AJ247" t="str">
        <f t="shared" si="72"/>
        <v>Ricardo Castillo</v>
      </c>
      <c r="AK247">
        <f t="shared" si="73"/>
        <v>2</v>
      </c>
      <c r="AL247">
        <f t="shared" si="74"/>
        <v>2</v>
      </c>
      <c r="AM247">
        <f t="shared" si="75"/>
        <v>19753</v>
      </c>
      <c r="AN247" t="str">
        <f t="shared" si="76"/>
        <v>Ricardo Castillo</v>
      </c>
      <c r="AO247">
        <f t="shared" si="77"/>
        <v>3</v>
      </c>
      <c r="AP247">
        <f t="shared" si="78"/>
        <v>3</v>
      </c>
      <c r="AQ247">
        <f t="shared" si="79"/>
        <v>29753</v>
      </c>
      <c r="AR247" t="str">
        <f>A247</f>
        <v>Ricardo Castillo</v>
      </c>
      <c r="AS247">
        <f>M247</f>
        <v>0</v>
      </c>
      <c r="AT247">
        <f>AS247</f>
        <v>0</v>
      </c>
      <c r="AU247">
        <f>AT247*10000-ROW()</f>
        <v>-247</v>
      </c>
      <c r="AV247" t="str">
        <f>A247</f>
        <v>Ricardo Castillo</v>
      </c>
      <c r="AW247">
        <f>E247</f>
        <v>6</v>
      </c>
      <c r="AX247">
        <f>AW247</f>
        <v>6</v>
      </c>
      <c r="AY247">
        <f>AX247*10000-ROW()</f>
        <v>59753</v>
      </c>
    </row>
    <row r="248" spans="1:51" x14ac:dyDescent="0.3">
      <c r="A248" s="9" t="str">
        <f>equipo10!A52</f>
        <v>Samuel Garcia</v>
      </c>
      <c r="B248" s="9">
        <f>equipo10!B52</f>
        <v>16</v>
      </c>
      <c r="C248" s="9" t="str">
        <f>equipo10!$A$6</f>
        <v>Equipo 10</v>
      </c>
      <c r="D248" s="9">
        <f>equipo10!C52</f>
        <v>6</v>
      </c>
      <c r="E248" s="9">
        <f>equipo10!D52</f>
        <v>2</v>
      </c>
      <c r="F248" s="9">
        <f>equipo10!E52</f>
        <v>3</v>
      </c>
      <c r="G248" s="9">
        <f>equipo10!F52</f>
        <v>0</v>
      </c>
      <c r="H248" s="9">
        <f>equipo10!G52</f>
        <v>0</v>
      </c>
      <c r="I248" s="9">
        <f>equipo10!H52</f>
        <v>0</v>
      </c>
      <c r="J248" s="9">
        <f>equipo10!I52</f>
        <v>1</v>
      </c>
      <c r="K248" s="9">
        <f>equipo10!J52</f>
        <v>2</v>
      </c>
      <c r="L248" s="9">
        <f>equipo10!K52</f>
        <v>2</v>
      </c>
      <c r="M248" s="9">
        <f>equipo10!L52</f>
        <v>1</v>
      </c>
      <c r="N248" s="9">
        <f>equipo10!M52</f>
        <v>0</v>
      </c>
      <c r="O248" s="9">
        <f>equipo10!N52</f>
        <v>0</v>
      </c>
      <c r="P248" s="9">
        <f>equipo10!O52</f>
        <v>2</v>
      </c>
      <c r="Q248" s="9">
        <f>equipo10!P52</f>
        <v>0</v>
      </c>
      <c r="R248" s="9">
        <f>equipo10!Q52</f>
        <v>3</v>
      </c>
      <c r="S248" s="9">
        <f>equipo10!R52</f>
        <v>10</v>
      </c>
      <c r="T248" s="9"/>
      <c r="U248" s="11">
        <f>equipo10!T52</f>
        <v>0.5</v>
      </c>
      <c r="V248" s="11">
        <f>equipo10!U52</f>
        <v>0.5</v>
      </c>
      <c r="X248" t="str">
        <f t="shared" si="60"/>
        <v>Samuel Garcia</v>
      </c>
      <c r="Y248">
        <f t="shared" si="61"/>
        <v>0.5</v>
      </c>
      <c r="Z248">
        <f t="shared" si="62"/>
        <v>0.5</v>
      </c>
      <c r="AA248">
        <f t="shared" si="63"/>
        <v>4752</v>
      </c>
      <c r="AB248" t="str">
        <f t="shared" si="64"/>
        <v>Samuel Garcia</v>
      </c>
      <c r="AC248">
        <f t="shared" si="65"/>
        <v>0.5</v>
      </c>
      <c r="AD248">
        <f t="shared" si="66"/>
        <v>0.5</v>
      </c>
      <c r="AE248">
        <f t="shared" si="67"/>
        <v>4752</v>
      </c>
      <c r="AF248" t="str">
        <f t="shared" si="68"/>
        <v>Samuel Garcia</v>
      </c>
      <c r="AG248">
        <f t="shared" si="69"/>
        <v>0</v>
      </c>
      <c r="AH248">
        <f t="shared" si="70"/>
        <v>0</v>
      </c>
      <c r="AI248">
        <f t="shared" si="71"/>
        <v>-248</v>
      </c>
      <c r="AJ248" t="str">
        <f t="shared" si="72"/>
        <v>Samuel Garcia</v>
      </c>
      <c r="AK248">
        <f t="shared" si="73"/>
        <v>1</v>
      </c>
      <c r="AL248">
        <f t="shared" si="74"/>
        <v>1</v>
      </c>
      <c r="AM248">
        <f t="shared" si="75"/>
        <v>9752</v>
      </c>
      <c r="AN248" t="str">
        <f t="shared" si="76"/>
        <v>Samuel Garcia</v>
      </c>
      <c r="AO248">
        <f t="shared" si="77"/>
        <v>3</v>
      </c>
      <c r="AP248">
        <f t="shared" si="78"/>
        <v>3</v>
      </c>
      <c r="AQ248">
        <f t="shared" si="79"/>
        <v>29752</v>
      </c>
      <c r="AR248" t="str">
        <f>A248</f>
        <v>Samuel Garcia</v>
      </c>
      <c r="AS248">
        <f>M248</f>
        <v>1</v>
      </c>
      <c r="AT248">
        <f>AS248</f>
        <v>1</v>
      </c>
      <c r="AU248">
        <f>AT248*10000-ROW()</f>
        <v>9752</v>
      </c>
      <c r="AV248" t="str">
        <f>A248</f>
        <v>Samuel Garcia</v>
      </c>
      <c r="AW248">
        <f>E248</f>
        <v>2</v>
      </c>
      <c r="AX248">
        <f>AW248</f>
        <v>2</v>
      </c>
      <c r="AY248">
        <f>AX248*10000-ROW()</f>
        <v>19752</v>
      </c>
    </row>
    <row r="249" spans="1:51" x14ac:dyDescent="0.3">
      <c r="A249" s="9" t="str">
        <f>equipo10!A53</f>
        <v>Samuel Rodriguez</v>
      </c>
      <c r="B249" s="9">
        <f>equipo10!B53</f>
        <v>17</v>
      </c>
      <c r="C249" s="9" t="str">
        <f>equipo10!$A$6</f>
        <v>Equipo 10</v>
      </c>
      <c r="D249" s="9">
        <f>equipo10!C53</f>
        <v>6</v>
      </c>
      <c r="E249" s="9">
        <f>equipo10!D53</f>
        <v>4</v>
      </c>
      <c r="F249" s="9">
        <f>equipo10!E53</f>
        <v>2</v>
      </c>
      <c r="G249" s="9">
        <f>equipo10!F53</f>
        <v>1</v>
      </c>
      <c r="H249" s="9">
        <f>equipo10!G53</f>
        <v>0</v>
      </c>
      <c r="I249" s="9">
        <f>equipo10!H53</f>
        <v>0</v>
      </c>
      <c r="J249" s="9">
        <f>equipo10!I53</f>
        <v>4</v>
      </c>
      <c r="K249" s="9">
        <f>equipo10!J53</f>
        <v>2</v>
      </c>
      <c r="L249" s="9">
        <f>equipo10!K53</f>
        <v>1</v>
      </c>
      <c r="M249" s="9">
        <f>equipo10!L53</f>
        <v>2</v>
      </c>
      <c r="N249" s="9">
        <f>equipo10!M53</f>
        <v>0</v>
      </c>
      <c r="O249" s="9">
        <f>equipo10!N53</f>
        <v>2</v>
      </c>
      <c r="P249" s="9">
        <f>equipo10!O53</f>
        <v>1</v>
      </c>
      <c r="Q249" s="9">
        <f>equipo10!P53</f>
        <v>0</v>
      </c>
      <c r="R249" s="9">
        <f>equipo10!Q53</f>
        <v>3</v>
      </c>
      <c r="S249" s="9">
        <f>equipo10!R53</f>
        <v>10</v>
      </c>
      <c r="T249" s="9"/>
      <c r="U249" s="11">
        <f>equipo10!T53</f>
        <v>0.33333333333333331</v>
      </c>
      <c r="V249" s="11">
        <f>equipo10!U53</f>
        <v>0.5</v>
      </c>
      <c r="X249" t="str">
        <f t="shared" si="60"/>
        <v>Samuel Rodriguez</v>
      </c>
      <c r="Y249">
        <f t="shared" si="61"/>
        <v>0.33333333333333331</v>
      </c>
      <c r="Z249">
        <f t="shared" si="62"/>
        <v>0.33333333333333331</v>
      </c>
      <c r="AA249">
        <f t="shared" si="63"/>
        <v>3084.333333333333</v>
      </c>
      <c r="AB249" t="str">
        <f t="shared" si="64"/>
        <v>Samuel Rodriguez</v>
      </c>
      <c r="AC249">
        <f t="shared" si="65"/>
        <v>0.5</v>
      </c>
      <c r="AD249">
        <f t="shared" si="66"/>
        <v>0.5</v>
      </c>
      <c r="AE249">
        <f t="shared" si="67"/>
        <v>4751</v>
      </c>
      <c r="AF249" t="str">
        <f t="shared" si="68"/>
        <v>Samuel Rodriguez</v>
      </c>
      <c r="AG249">
        <f t="shared" si="69"/>
        <v>0</v>
      </c>
      <c r="AH249">
        <f t="shared" si="70"/>
        <v>0</v>
      </c>
      <c r="AI249">
        <f t="shared" si="71"/>
        <v>-249</v>
      </c>
      <c r="AJ249" t="str">
        <f t="shared" si="72"/>
        <v>Samuel Rodriguez</v>
      </c>
      <c r="AK249">
        <f t="shared" si="73"/>
        <v>4</v>
      </c>
      <c r="AL249">
        <f t="shared" si="74"/>
        <v>4</v>
      </c>
      <c r="AM249">
        <f t="shared" si="75"/>
        <v>39751</v>
      </c>
      <c r="AN249" t="str">
        <f t="shared" si="76"/>
        <v>Samuel Rodriguez</v>
      </c>
      <c r="AO249">
        <f t="shared" si="77"/>
        <v>2</v>
      </c>
      <c r="AP249">
        <f t="shared" si="78"/>
        <v>2</v>
      </c>
      <c r="AQ249">
        <f t="shared" si="79"/>
        <v>19751</v>
      </c>
      <c r="AR249" t="str">
        <f>A249</f>
        <v>Samuel Rodriguez</v>
      </c>
      <c r="AS249">
        <f>M249</f>
        <v>2</v>
      </c>
      <c r="AT249">
        <f>AS249</f>
        <v>2</v>
      </c>
      <c r="AU249">
        <f>AT249*10000-ROW()</f>
        <v>19751</v>
      </c>
      <c r="AV249" t="str">
        <f>A249</f>
        <v>Samuel Rodriguez</v>
      </c>
      <c r="AW249">
        <f>E249</f>
        <v>4</v>
      </c>
      <c r="AX249">
        <f>AW249</f>
        <v>4</v>
      </c>
      <c r="AY249">
        <f>AX249*10000-ROW()</f>
        <v>39751</v>
      </c>
    </row>
    <row r="250" spans="1:51" x14ac:dyDescent="0.3">
      <c r="A250" s="9" t="str">
        <f>equipo10!A54</f>
        <v>Samuel Martinez</v>
      </c>
      <c r="B250" s="9">
        <f>equipo10!B54</f>
        <v>18</v>
      </c>
      <c r="C250" s="9" t="str">
        <f>equipo10!$A$6</f>
        <v>Equipo 10</v>
      </c>
      <c r="D250" s="9">
        <f>equipo10!C54</f>
        <v>7</v>
      </c>
      <c r="E250" s="9">
        <f>equipo10!D54</f>
        <v>2</v>
      </c>
      <c r="F250" s="9">
        <f>equipo10!E54</f>
        <v>2</v>
      </c>
      <c r="G250" s="9">
        <f>equipo10!F54</f>
        <v>0</v>
      </c>
      <c r="H250" s="9">
        <f>equipo10!G54</f>
        <v>0</v>
      </c>
      <c r="I250" s="9">
        <f>equipo10!H54</f>
        <v>0</v>
      </c>
      <c r="J250" s="9">
        <f>equipo10!I54</f>
        <v>0</v>
      </c>
      <c r="K250" s="9">
        <f>equipo10!J54</f>
        <v>0</v>
      </c>
      <c r="L250" s="9">
        <f>equipo10!K54</f>
        <v>2</v>
      </c>
      <c r="M250" s="9">
        <f>equipo10!L54</f>
        <v>2</v>
      </c>
      <c r="N250" s="9">
        <f>equipo10!M54</f>
        <v>2</v>
      </c>
      <c r="O250" s="9">
        <f>equipo10!N54</f>
        <v>2</v>
      </c>
      <c r="P250" s="9">
        <f>equipo10!O54</f>
        <v>1</v>
      </c>
      <c r="Q250" s="9">
        <f>equipo10!P54</f>
        <v>0</v>
      </c>
      <c r="R250" s="9">
        <f>equipo10!Q54</f>
        <v>2</v>
      </c>
      <c r="S250" s="9">
        <f>equipo10!R54</f>
        <v>14</v>
      </c>
      <c r="T250" s="9"/>
      <c r="U250" s="11">
        <f>equipo10!T54</f>
        <v>0.2857142857142857</v>
      </c>
      <c r="V250" s="11">
        <f>equipo10!U54</f>
        <v>0.2857142857142857</v>
      </c>
      <c r="X250" t="str">
        <f t="shared" si="60"/>
        <v>Samuel Martinez</v>
      </c>
      <c r="Y250">
        <f t="shared" si="61"/>
        <v>0.2857142857142857</v>
      </c>
      <c r="Z250">
        <f t="shared" si="62"/>
        <v>0.2857142857142857</v>
      </c>
      <c r="AA250">
        <f t="shared" si="63"/>
        <v>2607.1428571428569</v>
      </c>
      <c r="AB250" t="str">
        <f t="shared" si="64"/>
        <v>Samuel Martinez</v>
      </c>
      <c r="AC250">
        <f t="shared" si="65"/>
        <v>0.2857142857142857</v>
      </c>
      <c r="AD250">
        <f t="shared" si="66"/>
        <v>0.2857142857142857</v>
      </c>
      <c r="AE250">
        <f t="shared" si="67"/>
        <v>2607.1428571428569</v>
      </c>
      <c r="AF250" t="str">
        <f t="shared" si="68"/>
        <v>Samuel Martinez</v>
      </c>
      <c r="AG250">
        <f t="shared" si="69"/>
        <v>0</v>
      </c>
      <c r="AH250">
        <f t="shared" si="70"/>
        <v>0</v>
      </c>
      <c r="AI250">
        <f t="shared" si="71"/>
        <v>-250</v>
      </c>
      <c r="AJ250" t="str">
        <f t="shared" si="72"/>
        <v>Samuel Martinez</v>
      </c>
      <c r="AK250">
        <f t="shared" si="73"/>
        <v>0</v>
      </c>
      <c r="AL250">
        <f t="shared" si="74"/>
        <v>0</v>
      </c>
      <c r="AM250">
        <f t="shared" si="75"/>
        <v>-250</v>
      </c>
      <c r="AN250" t="str">
        <f t="shared" si="76"/>
        <v>Samuel Martinez</v>
      </c>
      <c r="AO250">
        <f t="shared" si="77"/>
        <v>2</v>
      </c>
      <c r="AP250">
        <f t="shared" si="78"/>
        <v>2</v>
      </c>
      <c r="AQ250">
        <f t="shared" si="79"/>
        <v>19750</v>
      </c>
      <c r="AR250" t="str">
        <f>A250</f>
        <v>Samuel Martinez</v>
      </c>
      <c r="AS250">
        <f>M250</f>
        <v>2</v>
      </c>
      <c r="AT250">
        <f>AS250</f>
        <v>2</v>
      </c>
      <c r="AU250">
        <f>AT250*10000-ROW()</f>
        <v>19750</v>
      </c>
      <c r="AV250" t="str">
        <f>A250</f>
        <v>Samuel Martinez</v>
      </c>
      <c r="AW250">
        <f>E250</f>
        <v>2</v>
      </c>
      <c r="AX250">
        <f>AW250</f>
        <v>2</v>
      </c>
      <c r="AY250">
        <f>AX250*10000-ROW()</f>
        <v>19750</v>
      </c>
    </row>
    <row r="251" spans="1:51" x14ac:dyDescent="0.3">
      <c r="A251" s="9" t="str">
        <f>equipo10!A55</f>
        <v>Samuel Hernandez</v>
      </c>
      <c r="B251" s="9">
        <f>equipo10!B55</f>
        <v>19</v>
      </c>
      <c r="C251" s="9" t="str">
        <f>equipo10!$A$6</f>
        <v>Equipo 10</v>
      </c>
      <c r="D251" s="9">
        <f>equipo10!C55</f>
        <v>7</v>
      </c>
      <c r="E251" s="9">
        <f>equipo10!D55</f>
        <v>0</v>
      </c>
      <c r="F251" s="9">
        <f>equipo10!E55</f>
        <v>3</v>
      </c>
      <c r="G251" s="9">
        <f>equipo10!F55</f>
        <v>0</v>
      </c>
      <c r="H251" s="9">
        <f>equipo10!G55</f>
        <v>0</v>
      </c>
      <c r="I251" s="9">
        <f>equipo10!H55</f>
        <v>1</v>
      </c>
      <c r="J251" s="9">
        <f>equipo10!I55</f>
        <v>3</v>
      </c>
      <c r="K251" s="9">
        <f>equipo10!J55</f>
        <v>1</v>
      </c>
      <c r="L251" s="9">
        <f>equipo10!K55</f>
        <v>4</v>
      </c>
      <c r="M251" s="9">
        <f>equipo10!L55</f>
        <v>1</v>
      </c>
      <c r="N251" s="9">
        <f>equipo10!M55</f>
        <v>0</v>
      </c>
      <c r="O251" s="9">
        <f>equipo10!N55</f>
        <v>0</v>
      </c>
      <c r="P251" s="9">
        <f>equipo10!O55</f>
        <v>2</v>
      </c>
      <c r="Q251" s="9">
        <f>equipo10!P55</f>
        <v>0</v>
      </c>
      <c r="R251" s="9">
        <f>equipo10!Q55</f>
        <v>6</v>
      </c>
      <c r="S251" s="9">
        <f>equipo10!R55</f>
        <v>13</v>
      </c>
      <c r="T251" s="9"/>
      <c r="U251" s="11">
        <f>equipo10!T55</f>
        <v>0.42857142857142855</v>
      </c>
      <c r="V251" s="11">
        <f>equipo10!U55</f>
        <v>0.8571428571428571</v>
      </c>
      <c r="X251" t="str">
        <f t="shared" si="60"/>
        <v>Samuel Hernandez</v>
      </c>
      <c r="Y251">
        <f t="shared" si="61"/>
        <v>0.42857142857142855</v>
      </c>
      <c r="Z251">
        <f t="shared" si="62"/>
        <v>0.42857142857142855</v>
      </c>
      <c r="AA251">
        <f t="shared" si="63"/>
        <v>4034.7142857142853</v>
      </c>
      <c r="AB251" t="str">
        <f t="shared" si="64"/>
        <v>Samuel Hernandez</v>
      </c>
      <c r="AC251">
        <f t="shared" si="65"/>
        <v>0.8571428571428571</v>
      </c>
      <c r="AD251">
        <f t="shared" si="66"/>
        <v>0.8571428571428571</v>
      </c>
      <c r="AE251">
        <f t="shared" si="67"/>
        <v>8320.4285714285706</v>
      </c>
      <c r="AF251" t="str">
        <f t="shared" si="68"/>
        <v>Samuel Hernandez</v>
      </c>
      <c r="AG251">
        <f t="shared" si="69"/>
        <v>1</v>
      </c>
      <c r="AH251">
        <f t="shared" si="70"/>
        <v>1</v>
      </c>
      <c r="AI251">
        <f t="shared" si="71"/>
        <v>9749</v>
      </c>
      <c r="AJ251" t="str">
        <f t="shared" si="72"/>
        <v>Samuel Hernandez</v>
      </c>
      <c r="AK251">
        <f t="shared" si="73"/>
        <v>3</v>
      </c>
      <c r="AL251">
        <f t="shared" si="74"/>
        <v>3</v>
      </c>
      <c r="AM251">
        <f t="shared" si="75"/>
        <v>29749</v>
      </c>
      <c r="AN251" t="str">
        <f t="shared" si="76"/>
        <v>Samuel Hernandez</v>
      </c>
      <c r="AO251">
        <f t="shared" si="77"/>
        <v>3</v>
      </c>
      <c r="AP251">
        <f t="shared" si="78"/>
        <v>3</v>
      </c>
      <c r="AQ251">
        <f t="shared" si="79"/>
        <v>29749</v>
      </c>
      <c r="AR251" t="str">
        <f>A251</f>
        <v>Samuel Hernandez</v>
      </c>
      <c r="AS251">
        <f>M251</f>
        <v>1</v>
      </c>
      <c r="AT251">
        <f>AS251</f>
        <v>1</v>
      </c>
      <c r="AU251">
        <f>AT251*10000-ROW()</f>
        <v>9749</v>
      </c>
      <c r="AV251" t="str">
        <f>A251</f>
        <v>Samuel Hernandez</v>
      </c>
      <c r="AW251">
        <f>E251</f>
        <v>0</v>
      </c>
      <c r="AX251">
        <f>AW251</f>
        <v>0</v>
      </c>
      <c r="AY251">
        <f>AX251*10000-ROW()</f>
        <v>-251</v>
      </c>
    </row>
    <row r="252" spans="1:51" x14ac:dyDescent="0.3">
      <c r="A252" s="9" t="str">
        <f>equipo10!A56</f>
        <v>Samuel Lopez</v>
      </c>
      <c r="B252" s="9">
        <f>equipo10!B56</f>
        <v>20</v>
      </c>
      <c r="C252" s="9" t="str">
        <f>equipo10!$A$6</f>
        <v>Equipo 10</v>
      </c>
      <c r="D252" s="9">
        <f>equipo10!C56</f>
        <v>4</v>
      </c>
      <c r="E252" s="9">
        <f>equipo10!D56</f>
        <v>1</v>
      </c>
      <c r="F252" s="9">
        <f>equipo10!E56</f>
        <v>3</v>
      </c>
      <c r="G252" s="9">
        <f>equipo10!F56</f>
        <v>0</v>
      </c>
      <c r="H252" s="9">
        <f>equipo10!G56</f>
        <v>1</v>
      </c>
      <c r="I252" s="9">
        <f>equipo10!H56</f>
        <v>1</v>
      </c>
      <c r="J252" s="9">
        <f>equipo10!I56</f>
        <v>2</v>
      </c>
      <c r="K252" s="9">
        <f>equipo10!J56</f>
        <v>3</v>
      </c>
      <c r="L252" s="9">
        <f>equipo10!K56</f>
        <v>3</v>
      </c>
      <c r="M252" s="9">
        <f>equipo10!L56</f>
        <v>1</v>
      </c>
      <c r="N252" s="9">
        <f>equipo10!M56</f>
        <v>1</v>
      </c>
      <c r="O252" s="9">
        <f>equipo10!N56</f>
        <v>1</v>
      </c>
      <c r="P252" s="9">
        <f>equipo10!O56</f>
        <v>0</v>
      </c>
      <c r="Q252" s="9">
        <f>equipo10!P56</f>
        <v>0</v>
      </c>
      <c r="R252" s="9">
        <f>equipo10!Q56</f>
        <v>8</v>
      </c>
      <c r="S252" s="9">
        <f>equipo10!R56</f>
        <v>9</v>
      </c>
      <c r="T252" s="9"/>
      <c r="U252" s="11">
        <f>equipo10!T56</f>
        <v>0.75</v>
      </c>
      <c r="V252" s="11">
        <f>equipo10!U56</f>
        <v>2</v>
      </c>
      <c r="X252" t="str">
        <f t="shared" si="60"/>
        <v>Samuel Lopez</v>
      </c>
      <c r="Y252">
        <f t="shared" si="61"/>
        <v>0.75</v>
      </c>
      <c r="Z252">
        <f t="shared" si="62"/>
        <v>0.75</v>
      </c>
      <c r="AA252">
        <f t="shared" si="63"/>
        <v>7248</v>
      </c>
      <c r="AB252" t="str">
        <f t="shared" si="64"/>
        <v>Samuel Lopez</v>
      </c>
      <c r="AC252">
        <f t="shared" si="65"/>
        <v>2</v>
      </c>
      <c r="AD252">
        <f t="shared" si="66"/>
        <v>2</v>
      </c>
      <c r="AE252">
        <f t="shared" si="67"/>
        <v>19748</v>
      </c>
      <c r="AF252" t="str">
        <f t="shared" si="68"/>
        <v>Samuel Lopez</v>
      </c>
      <c r="AG252">
        <f t="shared" si="69"/>
        <v>1</v>
      </c>
      <c r="AH252">
        <f t="shared" si="70"/>
        <v>1</v>
      </c>
      <c r="AI252">
        <f t="shared" si="71"/>
        <v>9748</v>
      </c>
      <c r="AJ252" t="str">
        <f t="shared" si="72"/>
        <v>Samuel Lopez</v>
      </c>
      <c r="AK252">
        <f t="shared" si="73"/>
        <v>2</v>
      </c>
      <c r="AL252">
        <f t="shared" si="74"/>
        <v>2</v>
      </c>
      <c r="AM252">
        <f t="shared" si="75"/>
        <v>19748</v>
      </c>
      <c r="AN252" t="str">
        <f t="shared" si="76"/>
        <v>Samuel Lopez</v>
      </c>
      <c r="AO252">
        <f t="shared" si="77"/>
        <v>3</v>
      </c>
      <c r="AP252">
        <f t="shared" si="78"/>
        <v>3</v>
      </c>
      <c r="AQ252">
        <f t="shared" si="79"/>
        <v>29748</v>
      </c>
      <c r="AR252" t="str">
        <f>A252</f>
        <v>Samuel Lopez</v>
      </c>
      <c r="AS252">
        <f>M252</f>
        <v>1</v>
      </c>
      <c r="AT252">
        <f>AS252</f>
        <v>1</v>
      </c>
      <c r="AU252">
        <f>AT252*10000-ROW()</f>
        <v>9748</v>
      </c>
      <c r="AV252" t="str">
        <f>A252</f>
        <v>Samuel Lopez</v>
      </c>
      <c r="AW252">
        <f>E252</f>
        <v>1</v>
      </c>
      <c r="AX252">
        <f>AW252</f>
        <v>1</v>
      </c>
      <c r="AY252">
        <f>AX252*10000-ROW()</f>
        <v>9748</v>
      </c>
    </row>
    <row r="253" spans="1:51" x14ac:dyDescent="0.3">
      <c r="A253" s="9" t="str">
        <f>equipo10!A57</f>
        <v>Samuel Gonzalez</v>
      </c>
      <c r="B253" s="9">
        <f>equipo10!B57</f>
        <v>21</v>
      </c>
      <c r="C253" s="9" t="str">
        <f>equipo10!$A$6</f>
        <v>Equipo 10</v>
      </c>
      <c r="D253" s="9">
        <f>equipo10!C57</f>
        <v>10</v>
      </c>
      <c r="E253" s="9">
        <f>equipo10!D57</f>
        <v>5</v>
      </c>
      <c r="F253" s="9">
        <f>equipo10!E57</f>
        <v>6</v>
      </c>
      <c r="G253" s="9">
        <f>equipo10!F57</f>
        <v>2</v>
      </c>
      <c r="H253" s="9">
        <f>equipo10!G57</f>
        <v>0</v>
      </c>
      <c r="I253" s="9">
        <f>equipo10!H57</f>
        <v>0</v>
      </c>
      <c r="J253" s="9">
        <f>equipo10!I57</f>
        <v>6</v>
      </c>
      <c r="K253" s="9">
        <f>equipo10!J57</f>
        <v>2</v>
      </c>
      <c r="L253" s="9">
        <f>equipo10!K57</f>
        <v>3</v>
      </c>
      <c r="M253" s="9">
        <f>equipo10!L57</f>
        <v>1</v>
      </c>
      <c r="N253" s="9">
        <f>equipo10!M57</f>
        <v>2</v>
      </c>
      <c r="O253" s="9">
        <f>equipo10!N57</f>
        <v>1</v>
      </c>
      <c r="P253" s="9">
        <f>equipo10!O57</f>
        <v>2</v>
      </c>
      <c r="Q253" s="9">
        <f>equipo10!P57</f>
        <v>0</v>
      </c>
      <c r="R253" s="9">
        <f>equipo10!Q57</f>
        <v>8</v>
      </c>
      <c r="S253" s="9">
        <f>equipo10!R57</f>
        <v>18</v>
      </c>
      <c r="T253" s="9"/>
      <c r="U253" s="11">
        <f>equipo10!T57</f>
        <v>0.6</v>
      </c>
      <c r="V253" s="11">
        <f>equipo10!U57</f>
        <v>0.8</v>
      </c>
      <c r="X253" t="str">
        <f t="shared" si="60"/>
        <v>Samuel Gonzalez</v>
      </c>
      <c r="Y253">
        <f t="shared" si="61"/>
        <v>0.6</v>
      </c>
      <c r="Z253">
        <f t="shared" si="62"/>
        <v>0.6</v>
      </c>
      <c r="AA253">
        <f t="shared" si="63"/>
        <v>5747</v>
      </c>
      <c r="AB253" t="str">
        <f t="shared" si="64"/>
        <v>Samuel Gonzalez</v>
      </c>
      <c r="AC253">
        <f t="shared" si="65"/>
        <v>0.8</v>
      </c>
      <c r="AD253">
        <f t="shared" si="66"/>
        <v>0.8</v>
      </c>
      <c r="AE253">
        <f t="shared" si="67"/>
        <v>7747</v>
      </c>
      <c r="AF253" t="str">
        <f t="shared" si="68"/>
        <v>Samuel Gonzalez</v>
      </c>
      <c r="AG253">
        <f t="shared" si="69"/>
        <v>0</v>
      </c>
      <c r="AH253">
        <f t="shared" si="70"/>
        <v>0</v>
      </c>
      <c r="AI253">
        <f t="shared" si="71"/>
        <v>-253</v>
      </c>
      <c r="AJ253" t="str">
        <f t="shared" si="72"/>
        <v>Samuel Gonzalez</v>
      </c>
      <c r="AK253">
        <f t="shared" si="73"/>
        <v>6</v>
      </c>
      <c r="AL253">
        <f t="shared" si="74"/>
        <v>6</v>
      </c>
      <c r="AM253">
        <f t="shared" si="75"/>
        <v>59747</v>
      </c>
      <c r="AN253" t="str">
        <f t="shared" si="76"/>
        <v>Samuel Gonzalez</v>
      </c>
      <c r="AO253">
        <f t="shared" si="77"/>
        <v>6</v>
      </c>
      <c r="AP253">
        <f t="shared" si="78"/>
        <v>6</v>
      </c>
      <c r="AQ253">
        <f t="shared" si="79"/>
        <v>59747</v>
      </c>
      <c r="AR253" t="str">
        <f>A253</f>
        <v>Samuel Gonzalez</v>
      </c>
      <c r="AS253">
        <f>M253</f>
        <v>1</v>
      </c>
      <c r="AT253">
        <f>AS253</f>
        <v>1</v>
      </c>
      <c r="AU253">
        <f>AT253*10000-ROW()</f>
        <v>9747</v>
      </c>
      <c r="AV253" t="str">
        <f>A253</f>
        <v>Samuel Gonzalez</v>
      </c>
      <c r="AW253">
        <f>E253</f>
        <v>5</v>
      </c>
      <c r="AX253">
        <f>AW253</f>
        <v>5</v>
      </c>
      <c r="AY253">
        <f>AX253*10000-ROW()</f>
        <v>49747</v>
      </c>
    </row>
    <row r="254" spans="1:51" x14ac:dyDescent="0.3">
      <c r="A254" s="9" t="str">
        <f>equipo10!A58</f>
        <v>Samuel Perez</v>
      </c>
      <c r="B254" s="9">
        <f>equipo10!B58</f>
        <v>22</v>
      </c>
      <c r="C254" s="9" t="str">
        <f>equipo10!$A$6</f>
        <v>Equipo 10</v>
      </c>
      <c r="D254" s="9">
        <f>equipo10!C58</f>
        <v>7</v>
      </c>
      <c r="E254" s="9">
        <f>equipo10!D58</f>
        <v>2</v>
      </c>
      <c r="F254" s="9">
        <f>equipo10!E58</f>
        <v>5</v>
      </c>
      <c r="G254" s="9">
        <f>equipo10!F58</f>
        <v>0</v>
      </c>
      <c r="H254" s="9">
        <f>equipo10!G58</f>
        <v>0</v>
      </c>
      <c r="I254" s="9">
        <f>equipo10!H58</f>
        <v>0</v>
      </c>
      <c r="J254" s="9">
        <f>equipo10!I58</f>
        <v>6</v>
      </c>
      <c r="K254" s="9">
        <f>equipo10!J58</f>
        <v>1</v>
      </c>
      <c r="L254" s="9">
        <f>equipo10!K58</f>
        <v>1</v>
      </c>
      <c r="M254" s="9">
        <f>equipo10!L58</f>
        <v>1</v>
      </c>
      <c r="N254" s="9">
        <f>equipo10!M58</f>
        <v>0</v>
      </c>
      <c r="O254" s="9">
        <f>equipo10!N58</f>
        <v>0</v>
      </c>
      <c r="P254" s="9">
        <f>equipo10!O58</f>
        <v>2</v>
      </c>
      <c r="Q254" s="9">
        <f>equipo10!P58</f>
        <v>0</v>
      </c>
      <c r="R254" s="9">
        <f>equipo10!Q58</f>
        <v>5</v>
      </c>
      <c r="S254" s="9">
        <f>equipo10!R58</f>
        <v>10</v>
      </c>
      <c r="T254" s="9"/>
      <c r="U254" s="11">
        <f>equipo10!T58</f>
        <v>0.7142857142857143</v>
      </c>
      <c r="V254" s="11">
        <f>equipo10!U58</f>
        <v>0.7142857142857143</v>
      </c>
      <c r="X254" t="str">
        <f t="shared" si="60"/>
        <v>Samuel Perez</v>
      </c>
      <c r="Y254">
        <f t="shared" si="61"/>
        <v>0.7142857142857143</v>
      </c>
      <c r="Z254">
        <f t="shared" si="62"/>
        <v>0.7142857142857143</v>
      </c>
      <c r="AA254">
        <f t="shared" si="63"/>
        <v>6888.8571428571431</v>
      </c>
      <c r="AB254" t="str">
        <f t="shared" si="64"/>
        <v>Samuel Perez</v>
      </c>
      <c r="AC254">
        <f t="shared" si="65"/>
        <v>0.7142857142857143</v>
      </c>
      <c r="AD254">
        <f t="shared" si="66"/>
        <v>0.7142857142857143</v>
      </c>
      <c r="AE254">
        <f t="shared" si="67"/>
        <v>6888.8571428571431</v>
      </c>
      <c r="AF254" t="str">
        <f t="shared" si="68"/>
        <v>Samuel Perez</v>
      </c>
      <c r="AG254">
        <f t="shared" si="69"/>
        <v>0</v>
      </c>
      <c r="AH254">
        <f t="shared" si="70"/>
        <v>0</v>
      </c>
      <c r="AI254">
        <f t="shared" si="71"/>
        <v>-254</v>
      </c>
      <c r="AJ254" t="str">
        <f t="shared" si="72"/>
        <v>Samuel Perez</v>
      </c>
      <c r="AK254">
        <f t="shared" si="73"/>
        <v>6</v>
      </c>
      <c r="AL254">
        <f t="shared" si="74"/>
        <v>6</v>
      </c>
      <c r="AM254">
        <f t="shared" si="75"/>
        <v>59746</v>
      </c>
      <c r="AN254" t="str">
        <f t="shared" si="76"/>
        <v>Samuel Perez</v>
      </c>
      <c r="AO254">
        <f t="shared" si="77"/>
        <v>5</v>
      </c>
      <c r="AP254">
        <f t="shared" si="78"/>
        <v>5</v>
      </c>
      <c r="AQ254">
        <f t="shared" si="79"/>
        <v>49746</v>
      </c>
      <c r="AR254" t="str">
        <f>A254</f>
        <v>Samuel Perez</v>
      </c>
      <c r="AS254">
        <f>M254</f>
        <v>1</v>
      </c>
      <c r="AT254">
        <f>AS254</f>
        <v>1</v>
      </c>
      <c r="AU254">
        <f>AT254*10000-ROW()</f>
        <v>9746</v>
      </c>
      <c r="AV254" t="str">
        <f>A254</f>
        <v>Samuel Perez</v>
      </c>
      <c r="AW254">
        <f>E254</f>
        <v>2</v>
      </c>
      <c r="AX254">
        <f>AW254</f>
        <v>2</v>
      </c>
      <c r="AY254">
        <f>AX254*10000-ROW()</f>
        <v>19746</v>
      </c>
    </row>
    <row r="255" spans="1:51" x14ac:dyDescent="0.3">
      <c r="A255" s="9" t="str">
        <f>equipo10!A59</f>
        <v>Samuel Sanchez</v>
      </c>
      <c r="B255" s="9">
        <f>equipo10!B59</f>
        <v>23</v>
      </c>
      <c r="C255" s="9" t="str">
        <f>equipo10!$A$6</f>
        <v>Equipo 10</v>
      </c>
      <c r="D255" s="9">
        <f>equipo10!C59</f>
        <v>9</v>
      </c>
      <c r="E255" s="9">
        <f>equipo10!D59</f>
        <v>1</v>
      </c>
      <c r="F255" s="9">
        <f>equipo10!E59</f>
        <v>2</v>
      </c>
      <c r="G255" s="9">
        <f>equipo10!F59</f>
        <v>0</v>
      </c>
      <c r="H255" s="9">
        <f>equipo10!G59</f>
        <v>0</v>
      </c>
      <c r="I255" s="9">
        <f>equipo10!H59</f>
        <v>0</v>
      </c>
      <c r="J255" s="9">
        <f>equipo10!I59</f>
        <v>2</v>
      </c>
      <c r="K255" s="9">
        <f>equipo10!J59</f>
        <v>2</v>
      </c>
      <c r="L255" s="9">
        <f>equipo10!K59</f>
        <v>0</v>
      </c>
      <c r="M255" s="9">
        <f>equipo10!L59</f>
        <v>1</v>
      </c>
      <c r="N255" s="9">
        <f>equipo10!M59</f>
        <v>1</v>
      </c>
      <c r="O255" s="9">
        <f>equipo10!N59</f>
        <v>0</v>
      </c>
      <c r="P255" s="9">
        <f>equipo10!O59</f>
        <v>1</v>
      </c>
      <c r="Q255" s="9">
        <f>equipo10!P59</f>
        <v>0</v>
      </c>
      <c r="R255" s="9">
        <f>equipo10!Q59</f>
        <v>2</v>
      </c>
      <c r="S255" s="9">
        <f>equipo10!R59</f>
        <v>11</v>
      </c>
      <c r="T255" s="9"/>
      <c r="U255" s="11">
        <f>equipo10!T59</f>
        <v>0.22222222222222221</v>
      </c>
      <c r="V255" s="11">
        <f>equipo10!U59</f>
        <v>0.22222222222222221</v>
      </c>
      <c r="X255" t="str">
        <f t="shared" si="60"/>
        <v>Samuel Sanchez</v>
      </c>
      <c r="Y255">
        <f t="shared" si="61"/>
        <v>0.22222222222222221</v>
      </c>
      <c r="Z255">
        <f t="shared" si="62"/>
        <v>0.22222222222222221</v>
      </c>
      <c r="AA255">
        <f t="shared" si="63"/>
        <v>1967.2222222222222</v>
      </c>
      <c r="AB255" t="str">
        <f t="shared" si="64"/>
        <v>Samuel Sanchez</v>
      </c>
      <c r="AC255">
        <f t="shared" si="65"/>
        <v>0.22222222222222221</v>
      </c>
      <c r="AD255">
        <f t="shared" si="66"/>
        <v>0.22222222222222221</v>
      </c>
      <c r="AE255">
        <f t="shared" si="67"/>
        <v>1967.2222222222222</v>
      </c>
      <c r="AF255" t="str">
        <f t="shared" si="68"/>
        <v>Samuel Sanchez</v>
      </c>
      <c r="AG255">
        <f t="shared" si="69"/>
        <v>0</v>
      </c>
      <c r="AH255">
        <f t="shared" si="70"/>
        <v>0</v>
      </c>
      <c r="AI255">
        <f t="shared" si="71"/>
        <v>-255</v>
      </c>
      <c r="AJ255" t="str">
        <f t="shared" si="72"/>
        <v>Samuel Sanchez</v>
      </c>
      <c r="AK255">
        <f t="shared" si="73"/>
        <v>2</v>
      </c>
      <c r="AL255">
        <f t="shared" si="74"/>
        <v>2</v>
      </c>
      <c r="AM255">
        <f t="shared" si="75"/>
        <v>19745</v>
      </c>
      <c r="AN255" t="str">
        <f t="shared" si="76"/>
        <v>Samuel Sanchez</v>
      </c>
      <c r="AO255">
        <f t="shared" si="77"/>
        <v>2</v>
      </c>
      <c r="AP255">
        <f t="shared" si="78"/>
        <v>2</v>
      </c>
      <c r="AQ255">
        <f t="shared" si="79"/>
        <v>19745</v>
      </c>
      <c r="AR255" t="str">
        <f>A255</f>
        <v>Samuel Sanchez</v>
      </c>
      <c r="AS255">
        <f>M255</f>
        <v>1</v>
      </c>
      <c r="AT255">
        <f>AS255</f>
        <v>1</v>
      </c>
      <c r="AU255">
        <f>AT255*10000-ROW()</f>
        <v>9745</v>
      </c>
      <c r="AV255" t="str">
        <f>A255</f>
        <v>Samuel Sanchez</v>
      </c>
      <c r="AW255">
        <f>E255</f>
        <v>1</v>
      </c>
      <c r="AX255">
        <f>AW255</f>
        <v>1</v>
      </c>
      <c r="AY255">
        <f>AX255*10000-ROW()</f>
        <v>9745</v>
      </c>
    </row>
    <row r="256" spans="1:51" x14ac:dyDescent="0.3">
      <c r="A256" s="9" t="str">
        <f>equipo10!A60</f>
        <v>Samuel Ramirez</v>
      </c>
      <c r="B256" s="9">
        <f>equipo10!B60</f>
        <v>24</v>
      </c>
      <c r="C256" s="9" t="str">
        <f>equipo10!$A$6</f>
        <v>Equipo 10</v>
      </c>
      <c r="D256" s="9">
        <f>equipo10!C60</f>
        <v>7</v>
      </c>
      <c r="E256" s="9">
        <f>equipo10!D60</f>
        <v>5</v>
      </c>
      <c r="F256" s="9">
        <f>equipo10!E60</f>
        <v>5</v>
      </c>
      <c r="G256" s="9">
        <f>equipo10!F60</f>
        <v>1</v>
      </c>
      <c r="H256" s="9">
        <f>equipo10!G60</f>
        <v>0</v>
      </c>
      <c r="I256" s="9">
        <f>equipo10!H60</f>
        <v>2</v>
      </c>
      <c r="J256" s="9">
        <f>equipo10!I60</f>
        <v>1</v>
      </c>
      <c r="K256" s="9">
        <f>equipo10!J60</f>
        <v>2</v>
      </c>
      <c r="L256" s="9">
        <f>equipo10!K60</f>
        <v>2</v>
      </c>
      <c r="M256" s="9">
        <f>equipo10!L60</f>
        <v>1</v>
      </c>
      <c r="N256" s="9">
        <f>equipo10!M60</f>
        <v>0</v>
      </c>
      <c r="O256" s="9">
        <f>equipo10!N60</f>
        <v>0</v>
      </c>
      <c r="P256" s="9">
        <f>equipo10!O60</f>
        <v>1</v>
      </c>
      <c r="Q256" s="9">
        <f>equipo10!P60</f>
        <v>0</v>
      </c>
      <c r="R256" s="9">
        <f>equipo10!Q60</f>
        <v>12</v>
      </c>
      <c r="S256" s="9">
        <f>equipo10!R60</f>
        <v>10</v>
      </c>
      <c r="T256" s="9"/>
      <c r="U256" s="11">
        <f>equipo10!T60</f>
        <v>0.7142857142857143</v>
      </c>
      <c r="V256" s="11">
        <f>equipo10!U60</f>
        <v>1.7142857142857142</v>
      </c>
      <c r="X256" t="str">
        <f t="shared" si="60"/>
        <v>Samuel Ramirez</v>
      </c>
      <c r="Y256">
        <f t="shared" si="61"/>
        <v>0.7142857142857143</v>
      </c>
      <c r="Z256">
        <f t="shared" si="62"/>
        <v>0.7142857142857143</v>
      </c>
      <c r="AA256">
        <f t="shared" si="63"/>
        <v>6886.8571428571431</v>
      </c>
      <c r="AB256" t="str">
        <f t="shared" si="64"/>
        <v>Samuel Ramirez</v>
      </c>
      <c r="AC256">
        <f t="shared" si="65"/>
        <v>1.7142857142857142</v>
      </c>
      <c r="AD256">
        <f t="shared" si="66"/>
        <v>1.7142857142857142</v>
      </c>
      <c r="AE256">
        <f t="shared" si="67"/>
        <v>16886.857142857141</v>
      </c>
      <c r="AF256" t="str">
        <f t="shared" si="68"/>
        <v>Samuel Ramirez</v>
      </c>
      <c r="AG256">
        <f t="shared" si="69"/>
        <v>2</v>
      </c>
      <c r="AH256">
        <f t="shared" si="70"/>
        <v>2</v>
      </c>
      <c r="AI256">
        <f t="shared" si="71"/>
        <v>19744</v>
      </c>
      <c r="AJ256" t="str">
        <f t="shared" si="72"/>
        <v>Samuel Ramirez</v>
      </c>
      <c r="AK256">
        <f t="shared" si="73"/>
        <v>1</v>
      </c>
      <c r="AL256">
        <f t="shared" si="74"/>
        <v>1</v>
      </c>
      <c r="AM256">
        <f t="shared" si="75"/>
        <v>9744</v>
      </c>
      <c r="AN256" t="str">
        <f t="shared" si="76"/>
        <v>Samuel Ramirez</v>
      </c>
      <c r="AO256">
        <f t="shared" si="77"/>
        <v>5</v>
      </c>
      <c r="AP256">
        <f t="shared" si="78"/>
        <v>5</v>
      </c>
      <c r="AQ256">
        <f t="shared" si="79"/>
        <v>49744</v>
      </c>
      <c r="AR256" t="str">
        <f>A256</f>
        <v>Samuel Ramirez</v>
      </c>
      <c r="AS256">
        <f>M256</f>
        <v>1</v>
      </c>
      <c r="AT256">
        <f>AS256</f>
        <v>1</v>
      </c>
      <c r="AU256">
        <f>AT256*10000-ROW()</f>
        <v>9744</v>
      </c>
      <c r="AV256" t="str">
        <f>A256</f>
        <v>Samuel Ramirez</v>
      </c>
      <c r="AW256">
        <f>E256</f>
        <v>5</v>
      </c>
      <c r="AX256">
        <f>AW256</f>
        <v>5</v>
      </c>
      <c r="AY256">
        <f>AX256*10000-ROW()</f>
        <v>49744</v>
      </c>
    </row>
    <row r="257" spans="1:51" x14ac:dyDescent="0.3">
      <c r="A257" s="9" t="str">
        <f>equipo10!A61</f>
        <v>Samuel Torres</v>
      </c>
      <c r="B257" s="9">
        <f>equipo10!B61</f>
        <v>25</v>
      </c>
      <c r="C257" s="9" t="str">
        <f>equipo10!$A$6</f>
        <v>Equipo 10</v>
      </c>
      <c r="D257" s="9">
        <f>equipo10!C61</f>
        <v>6</v>
      </c>
      <c r="E257" s="9">
        <f>equipo10!D61</f>
        <v>1</v>
      </c>
      <c r="F257" s="9">
        <f>equipo10!E61</f>
        <v>2</v>
      </c>
      <c r="G257" s="9">
        <f>equipo10!F61</f>
        <v>0</v>
      </c>
      <c r="H257" s="9">
        <f>equipo10!G61</f>
        <v>0</v>
      </c>
      <c r="I257" s="9">
        <f>equipo10!H61</f>
        <v>0</v>
      </c>
      <c r="J257" s="9">
        <f>equipo10!I61</f>
        <v>1</v>
      </c>
      <c r="K257" s="9">
        <f>equipo10!J61</f>
        <v>1</v>
      </c>
      <c r="L257" s="9">
        <f>equipo10!K61</f>
        <v>2</v>
      </c>
      <c r="M257" s="9">
        <f>equipo10!L61</f>
        <v>2</v>
      </c>
      <c r="N257" s="9">
        <f>equipo10!M61</f>
        <v>2</v>
      </c>
      <c r="O257" s="9">
        <f>equipo10!N61</f>
        <v>1</v>
      </c>
      <c r="P257" s="9">
        <f>equipo10!O61</f>
        <v>1</v>
      </c>
      <c r="Q257" s="9">
        <f>equipo10!P61</f>
        <v>0</v>
      </c>
      <c r="R257" s="9">
        <f>equipo10!Q61</f>
        <v>2</v>
      </c>
      <c r="S257" s="9">
        <f>equipo10!R61</f>
        <v>12</v>
      </c>
      <c r="T257" s="9"/>
      <c r="U257" s="11">
        <f>equipo10!T61</f>
        <v>0.33333333333333331</v>
      </c>
      <c r="V257" s="11">
        <f>equipo10!U61</f>
        <v>0.33333333333333331</v>
      </c>
      <c r="X257" t="str">
        <f t="shared" si="60"/>
        <v>Samuel Torres</v>
      </c>
      <c r="Y257">
        <f t="shared" si="61"/>
        <v>0.33333333333333331</v>
      </c>
      <c r="Z257">
        <f t="shared" si="62"/>
        <v>0.33333333333333331</v>
      </c>
      <c r="AA257">
        <f t="shared" si="63"/>
        <v>3076.333333333333</v>
      </c>
      <c r="AB257" t="str">
        <f t="shared" si="64"/>
        <v>Samuel Torres</v>
      </c>
      <c r="AC257">
        <f t="shared" si="65"/>
        <v>0.33333333333333331</v>
      </c>
      <c r="AD257">
        <f t="shared" si="66"/>
        <v>0.33333333333333331</v>
      </c>
      <c r="AE257">
        <f t="shared" si="67"/>
        <v>3076.333333333333</v>
      </c>
      <c r="AF257" t="str">
        <f t="shared" si="68"/>
        <v>Samuel Torres</v>
      </c>
      <c r="AG257">
        <f t="shared" si="69"/>
        <v>0</v>
      </c>
      <c r="AH257">
        <f t="shared" si="70"/>
        <v>0</v>
      </c>
      <c r="AI257">
        <f t="shared" si="71"/>
        <v>-257</v>
      </c>
      <c r="AJ257" t="str">
        <f t="shared" si="72"/>
        <v>Samuel Torres</v>
      </c>
      <c r="AK257">
        <f t="shared" si="73"/>
        <v>1</v>
      </c>
      <c r="AL257">
        <f t="shared" si="74"/>
        <v>1</v>
      </c>
      <c r="AM257">
        <f t="shared" si="75"/>
        <v>9743</v>
      </c>
      <c r="AN257" t="str">
        <f t="shared" si="76"/>
        <v>Samuel Torres</v>
      </c>
      <c r="AO257">
        <f t="shared" si="77"/>
        <v>2</v>
      </c>
      <c r="AP257">
        <f t="shared" si="78"/>
        <v>2</v>
      </c>
      <c r="AQ257">
        <f t="shared" si="79"/>
        <v>19743</v>
      </c>
      <c r="AR257" t="str">
        <f>A257</f>
        <v>Samuel Torres</v>
      </c>
      <c r="AS257">
        <f>M257</f>
        <v>2</v>
      </c>
      <c r="AT257">
        <f>AS257</f>
        <v>2</v>
      </c>
      <c r="AU257">
        <f>AT257*10000-ROW()</f>
        <v>19743</v>
      </c>
      <c r="AV257" t="str">
        <f>A257</f>
        <v>Samuel Torres</v>
      </c>
      <c r="AW257">
        <f>E257</f>
        <v>1</v>
      </c>
      <c r="AX257">
        <f>AW257</f>
        <v>1</v>
      </c>
      <c r="AY257">
        <f>AX257*10000-ROW()</f>
        <v>9743</v>
      </c>
    </row>
    <row r="258" spans="1:51" x14ac:dyDescent="0.3">
      <c r="A258" s="9" t="str">
        <f>equipo11!A37</f>
        <v>Samuel Flores</v>
      </c>
      <c r="B258" s="9">
        <f>equipo11!B37</f>
        <v>1</v>
      </c>
      <c r="C258" s="9" t="str">
        <f>equipo11!$A$6</f>
        <v>Equipo 11</v>
      </c>
      <c r="D258" s="9">
        <f>equipo11!C37</f>
        <v>9</v>
      </c>
      <c r="E258" s="9">
        <f>equipo11!D37</f>
        <v>5</v>
      </c>
      <c r="F258" s="9">
        <f>equipo11!E37</f>
        <v>1</v>
      </c>
      <c r="G258" s="9">
        <f>equipo11!F37</f>
        <v>0</v>
      </c>
      <c r="H258" s="9">
        <f>equipo11!G37</f>
        <v>0</v>
      </c>
      <c r="I258" s="9">
        <f>equipo11!H37</f>
        <v>0</v>
      </c>
      <c r="J258" s="9">
        <f>equipo11!I37</f>
        <v>1</v>
      </c>
      <c r="K258" s="9">
        <f>equipo11!J37</f>
        <v>3</v>
      </c>
      <c r="L258" s="9">
        <f>equipo11!K37</f>
        <v>0</v>
      </c>
      <c r="M258" s="9">
        <f>equipo11!L37</f>
        <v>1</v>
      </c>
      <c r="N258" s="9">
        <f>equipo11!M37</f>
        <v>1</v>
      </c>
      <c r="O258" s="9">
        <f>equipo11!N37</f>
        <v>1</v>
      </c>
      <c r="P258" s="9">
        <f>equipo11!O37</f>
        <v>0</v>
      </c>
      <c r="Q258" s="9">
        <f>equipo11!P37</f>
        <v>0</v>
      </c>
      <c r="R258" s="9">
        <f>equipo11!Q37</f>
        <v>1</v>
      </c>
      <c r="S258" s="9">
        <f>equipo11!R37</f>
        <v>11</v>
      </c>
      <c r="T258" s="9"/>
      <c r="U258" s="11">
        <f>equipo11!T37</f>
        <v>0.1111111111111111</v>
      </c>
      <c r="V258" s="11">
        <f>equipo11!U37</f>
        <v>0.1111111111111111</v>
      </c>
      <c r="X258" t="str">
        <f t="shared" si="60"/>
        <v>Samuel Flores</v>
      </c>
      <c r="Y258">
        <f t="shared" si="61"/>
        <v>0.1111111111111111</v>
      </c>
      <c r="Z258">
        <f t="shared" si="62"/>
        <v>0.1111111111111111</v>
      </c>
      <c r="AA258">
        <f t="shared" si="63"/>
        <v>853.11111111111109</v>
      </c>
      <c r="AB258" t="str">
        <f t="shared" si="64"/>
        <v>Samuel Flores</v>
      </c>
      <c r="AC258">
        <f t="shared" si="65"/>
        <v>0.1111111111111111</v>
      </c>
      <c r="AD258">
        <f t="shared" si="66"/>
        <v>0.1111111111111111</v>
      </c>
      <c r="AE258">
        <f t="shared" si="67"/>
        <v>853.11111111111109</v>
      </c>
      <c r="AF258" t="str">
        <f t="shared" si="68"/>
        <v>Samuel Flores</v>
      </c>
      <c r="AG258">
        <f t="shared" si="69"/>
        <v>0</v>
      </c>
      <c r="AH258">
        <f t="shared" si="70"/>
        <v>0</v>
      </c>
      <c r="AI258">
        <f t="shared" si="71"/>
        <v>-258</v>
      </c>
      <c r="AJ258" t="str">
        <f t="shared" si="72"/>
        <v>Samuel Flores</v>
      </c>
      <c r="AK258">
        <f t="shared" si="73"/>
        <v>1</v>
      </c>
      <c r="AL258">
        <f t="shared" si="74"/>
        <v>1</v>
      </c>
      <c r="AM258">
        <f t="shared" si="75"/>
        <v>9742</v>
      </c>
      <c r="AN258" t="str">
        <f t="shared" si="76"/>
        <v>Samuel Flores</v>
      </c>
      <c r="AO258">
        <f t="shared" si="77"/>
        <v>1</v>
      </c>
      <c r="AP258">
        <f t="shared" si="78"/>
        <v>1</v>
      </c>
      <c r="AQ258">
        <f t="shared" si="79"/>
        <v>9742</v>
      </c>
      <c r="AR258" t="str">
        <f>A258</f>
        <v>Samuel Flores</v>
      </c>
      <c r="AS258">
        <f>M258</f>
        <v>1</v>
      </c>
      <c r="AT258">
        <f>AS258</f>
        <v>1</v>
      </c>
      <c r="AU258">
        <f>AT258*10000-ROW()</f>
        <v>9742</v>
      </c>
      <c r="AV258" t="str">
        <f>A258</f>
        <v>Samuel Flores</v>
      </c>
      <c r="AW258">
        <f>E258</f>
        <v>5</v>
      </c>
      <c r="AX258">
        <f>AW258</f>
        <v>5</v>
      </c>
      <c r="AY258">
        <f>AX258*10000-ROW()</f>
        <v>49742</v>
      </c>
    </row>
    <row r="259" spans="1:51" x14ac:dyDescent="0.3">
      <c r="A259" s="9" t="str">
        <f>equipo11!A38</f>
        <v>Samuel Rivera</v>
      </c>
      <c r="B259" s="9">
        <f>equipo11!B38</f>
        <v>2</v>
      </c>
      <c r="C259" s="9" t="str">
        <f>equipo11!$A$6</f>
        <v>Equipo 11</v>
      </c>
      <c r="D259" s="9">
        <f>equipo11!C38</f>
        <v>10</v>
      </c>
      <c r="E259" s="9">
        <f>equipo11!D38</f>
        <v>6</v>
      </c>
      <c r="F259" s="9">
        <f>equipo11!E38</f>
        <v>7</v>
      </c>
      <c r="G259" s="9">
        <f>equipo11!F38</f>
        <v>0</v>
      </c>
      <c r="H259" s="9">
        <f>equipo11!G38</f>
        <v>1</v>
      </c>
      <c r="I259" s="9">
        <f>equipo11!H38</f>
        <v>0</v>
      </c>
      <c r="J259" s="9">
        <f>equipo11!I38</f>
        <v>1</v>
      </c>
      <c r="K259" s="9">
        <f>equipo11!J38</f>
        <v>4</v>
      </c>
      <c r="L259" s="9">
        <f>equipo11!K38</f>
        <v>2</v>
      </c>
      <c r="M259" s="9">
        <f>equipo11!L38</f>
        <v>2</v>
      </c>
      <c r="N259" s="9">
        <f>equipo11!M38</f>
        <v>2</v>
      </c>
      <c r="O259" s="9">
        <f>equipo11!N38</f>
        <v>2</v>
      </c>
      <c r="P259" s="9">
        <f>equipo11!O38</f>
        <v>0</v>
      </c>
      <c r="Q259" s="9">
        <f>equipo11!P38</f>
        <v>0</v>
      </c>
      <c r="R259" s="9">
        <f>equipo11!Q38</f>
        <v>9</v>
      </c>
      <c r="S259" s="9">
        <f>equipo11!R38</f>
        <v>16</v>
      </c>
      <c r="T259" s="9"/>
      <c r="U259" s="11">
        <f>equipo11!T38</f>
        <v>0.7</v>
      </c>
      <c r="V259" s="11">
        <f>equipo11!U38</f>
        <v>0.9</v>
      </c>
      <c r="X259" t="str">
        <f t="shared" si="60"/>
        <v>Samuel Rivera</v>
      </c>
      <c r="Y259">
        <f t="shared" si="61"/>
        <v>0.7</v>
      </c>
      <c r="Z259">
        <f t="shared" si="62"/>
        <v>0.7</v>
      </c>
      <c r="AA259">
        <f t="shared" si="63"/>
        <v>6741</v>
      </c>
      <c r="AB259" t="str">
        <f t="shared" si="64"/>
        <v>Samuel Rivera</v>
      </c>
      <c r="AC259">
        <f t="shared" si="65"/>
        <v>0.9</v>
      </c>
      <c r="AD259">
        <f t="shared" si="66"/>
        <v>0.9</v>
      </c>
      <c r="AE259">
        <f t="shared" si="67"/>
        <v>8741</v>
      </c>
      <c r="AF259" t="str">
        <f t="shared" si="68"/>
        <v>Samuel Rivera</v>
      </c>
      <c r="AG259">
        <f t="shared" si="69"/>
        <v>0</v>
      </c>
      <c r="AH259">
        <f t="shared" si="70"/>
        <v>0</v>
      </c>
      <c r="AI259">
        <f t="shared" si="71"/>
        <v>-259</v>
      </c>
      <c r="AJ259" t="str">
        <f t="shared" si="72"/>
        <v>Samuel Rivera</v>
      </c>
      <c r="AK259">
        <f t="shared" si="73"/>
        <v>1</v>
      </c>
      <c r="AL259">
        <f t="shared" si="74"/>
        <v>1</v>
      </c>
      <c r="AM259">
        <f t="shared" si="75"/>
        <v>9741</v>
      </c>
      <c r="AN259" t="str">
        <f t="shared" si="76"/>
        <v>Samuel Rivera</v>
      </c>
      <c r="AO259">
        <f t="shared" si="77"/>
        <v>7</v>
      </c>
      <c r="AP259">
        <f t="shared" si="78"/>
        <v>7</v>
      </c>
      <c r="AQ259">
        <f t="shared" si="79"/>
        <v>69741</v>
      </c>
      <c r="AR259" t="str">
        <f>A259</f>
        <v>Samuel Rivera</v>
      </c>
      <c r="AS259">
        <f>M259</f>
        <v>2</v>
      </c>
      <c r="AT259">
        <f>AS259</f>
        <v>2</v>
      </c>
      <c r="AU259">
        <f>AT259*10000-ROW()</f>
        <v>19741</v>
      </c>
      <c r="AV259" t="str">
        <f>A259</f>
        <v>Samuel Rivera</v>
      </c>
      <c r="AW259">
        <f>E259</f>
        <v>6</v>
      </c>
      <c r="AX259">
        <f>AW259</f>
        <v>6</v>
      </c>
      <c r="AY259">
        <f>AX259*10000-ROW()</f>
        <v>59741</v>
      </c>
    </row>
    <row r="260" spans="1:51" x14ac:dyDescent="0.3">
      <c r="A260" s="9" t="str">
        <f>equipo11!A39</f>
        <v>Samuel Gomez</v>
      </c>
      <c r="B260" s="9">
        <f>equipo11!B39</f>
        <v>3</v>
      </c>
      <c r="C260" s="9" t="str">
        <f>equipo11!$A$6</f>
        <v>Equipo 11</v>
      </c>
      <c r="D260" s="9">
        <f>equipo11!C39</f>
        <v>9</v>
      </c>
      <c r="E260" s="9">
        <f>equipo11!D39</f>
        <v>5</v>
      </c>
      <c r="F260" s="9">
        <f>equipo11!E39</f>
        <v>6</v>
      </c>
      <c r="G260" s="9">
        <f>equipo11!F39</f>
        <v>0</v>
      </c>
      <c r="H260" s="9">
        <f>equipo11!G39</f>
        <v>0</v>
      </c>
      <c r="I260" s="9">
        <f>equipo11!H39</f>
        <v>0</v>
      </c>
      <c r="J260" s="9">
        <f>equipo11!I39</f>
        <v>4</v>
      </c>
      <c r="K260" s="9">
        <f>equipo11!J39</f>
        <v>4</v>
      </c>
      <c r="L260" s="9">
        <f>equipo11!K39</f>
        <v>2</v>
      </c>
      <c r="M260" s="9">
        <f>equipo11!L39</f>
        <v>1</v>
      </c>
      <c r="N260" s="9">
        <f>equipo11!M39</f>
        <v>0</v>
      </c>
      <c r="O260" s="9">
        <f>equipo11!N39</f>
        <v>1</v>
      </c>
      <c r="P260" s="9">
        <f>equipo11!O39</f>
        <v>1</v>
      </c>
      <c r="Q260" s="9">
        <f>equipo11!P39</f>
        <v>0</v>
      </c>
      <c r="R260" s="9">
        <f>equipo11!Q39</f>
        <v>6</v>
      </c>
      <c r="S260" s="9">
        <f>equipo11!R39</f>
        <v>13</v>
      </c>
      <c r="T260" s="9"/>
      <c r="U260" s="11">
        <f>equipo11!T39</f>
        <v>0.66666666666666663</v>
      </c>
      <c r="V260" s="11">
        <f>equipo11!U39</f>
        <v>0.66666666666666663</v>
      </c>
      <c r="X260" t="str">
        <f t="shared" si="60"/>
        <v>Samuel Gomez</v>
      </c>
      <c r="Y260">
        <f t="shared" si="61"/>
        <v>0.66666666666666663</v>
      </c>
      <c r="Z260">
        <f t="shared" si="62"/>
        <v>0.66666666666666663</v>
      </c>
      <c r="AA260">
        <f t="shared" si="63"/>
        <v>6406.6666666666661</v>
      </c>
      <c r="AB260" t="str">
        <f t="shared" si="64"/>
        <v>Samuel Gomez</v>
      </c>
      <c r="AC260">
        <f t="shared" si="65"/>
        <v>0.66666666666666663</v>
      </c>
      <c r="AD260">
        <f t="shared" si="66"/>
        <v>0.66666666666666663</v>
      </c>
      <c r="AE260">
        <f t="shared" si="67"/>
        <v>6406.6666666666661</v>
      </c>
      <c r="AF260" t="str">
        <f t="shared" si="68"/>
        <v>Samuel Gomez</v>
      </c>
      <c r="AG260">
        <f t="shared" si="69"/>
        <v>0</v>
      </c>
      <c r="AH260">
        <f t="shared" si="70"/>
        <v>0</v>
      </c>
      <c r="AI260">
        <f t="shared" si="71"/>
        <v>-260</v>
      </c>
      <c r="AJ260" t="str">
        <f t="shared" si="72"/>
        <v>Samuel Gomez</v>
      </c>
      <c r="AK260">
        <f t="shared" si="73"/>
        <v>4</v>
      </c>
      <c r="AL260">
        <f t="shared" si="74"/>
        <v>4</v>
      </c>
      <c r="AM260">
        <f t="shared" si="75"/>
        <v>39740</v>
      </c>
      <c r="AN260" t="str">
        <f t="shared" si="76"/>
        <v>Samuel Gomez</v>
      </c>
      <c r="AO260">
        <f t="shared" si="77"/>
        <v>6</v>
      </c>
      <c r="AP260">
        <f t="shared" si="78"/>
        <v>6</v>
      </c>
      <c r="AQ260">
        <f t="shared" si="79"/>
        <v>59740</v>
      </c>
      <c r="AR260" t="str">
        <f>A260</f>
        <v>Samuel Gomez</v>
      </c>
      <c r="AS260">
        <f>M260</f>
        <v>1</v>
      </c>
      <c r="AT260">
        <f>AS260</f>
        <v>1</v>
      </c>
      <c r="AU260">
        <f>AT260*10000-ROW()</f>
        <v>9740</v>
      </c>
      <c r="AV260" t="str">
        <f>A260</f>
        <v>Samuel Gomez</v>
      </c>
      <c r="AW260">
        <f>E260</f>
        <v>5</v>
      </c>
      <c r="AX260">
        <f>AW260</f>
        <v>5</v>
      </c>
      <c r="AY260">
        <f>AX260*10000-ROW()</f>
        <v>49740</v>
      </c>
    </row>
    <row r="261" spans="1:51" x14ac:dyDescent="0.3">
      <c r="A261" s="9" t="str">
        <f>equipo11!A40</f>
        <v>Samuel Diaz</v>
      </c>
      <c r="B261" s="9">
        <f>equipo11!B40</f>
        <v>4</v>
      </c>
      <c r="C261" s="9" t="str">
        <f>equipo11!$A$6</f>
        <v>Equipo 11</v>
      </c>
      <c r="D261" s="9">
        <f>equipo11!C40</f>
        <v>8</v>
      </c>
      <c r="E261" s="9">
        <f>equipo11!D40</f>
        <v>4</v>
      </c>
      <c r="F261" s="9">
        <f>equipo11!E40</f>
        <v>4</v>
      </c>
      <c r="G261" s="9">
        <f>equipo11!F40</f>
        <v>0</v>
      </c>
      <c r="H261" s="9">
        <f>equipo11!G40</f>
        <v>0</v>
      </c>
      <c r="I261" s="9">
        <f>equipo11!H40</f>
        <v>0</v>
      </c>
      <c r="J261" s="9">
        <f>equipo11!I40</f>
        <v>0</v>
      </c>
      <c r="K261" s="9">
        <f>equipo11!J40</f>
        <v>0</v>
      </c>
      <c r="L261" s="9">
        <f>equipo11!K40</f>
        <v>1</v>
      </c>
      <c r="M261" s="9">
        <f>equipo11!L40</f>
        <v>1</v>
      </c>
      <c r="N261" s="9">
        <f>equipo11!M40</f>
        <v>1</v>
      </c>
      <c r="O261" s="9">
        <f>equipo11!N40</f>
        <v>0</v>
      </c>
      <c r="P261" s="9">
        <f>equipo11!O40</f>
        <v>1</v>
      </c>
      <c r="Q261" s="9">
        <f>equipo11!P40</f>
        <v>0</v>
      </c>
      <c r="R261" s="9">
        <f>equipo11!Q40</f>
        <v>4</v>
      </c>
      <c r="S261" s="9">
        <f>equipo11!R40</f>
        <v>11</v>
      </c>
      <c r="T261" s="9"/>
      <c r="U261" s="11">
        <f>equipo11!T40</f>
        <v>0.5</v>
      </c>
      <c r="V261" s="11">
        <f>equipo11!U40</f>
        <v>0.5</v>
      </c>
      <c r="X261" t="str">
        <f t="shared" si="60"/>
        <v>Samuel Diaz</v>
      </c>
      <c r="Y261">
        <f t="shared" si="61"/>
        <v>0.5</v>
      </c>
      <c r="Z261">
        <f t="shared" si="62"/>
        <v>0.5</v>
      </c>
      <c r="AA261">
        <f t="shared" si="63"/>
        <v>4739</v>
      </c>
      <c r="AB261" t="str">
        <f t="shared" si="64"/>
        <v>Samuel Diaz</v>
      </c>
      <c r="AC261">
        <f t="shared" si="65"/>
        <v>0.5</v>
      </c>
      <c r="AD261">
        <f t="shared" si="66"/>
        <v>0.5</v>
      </c>
      <c r="AE261">
        <f t="shared" si="67"/>
        <v>4739</v>
      </c>
      <c r="AF261" t="str">
        <f t="shared" si="68"/>
        <v>Samuel Diaz</v>
      </c>
      <c r="AG261">
        <f t="shared" si="69"/>
        <v>0</v>
      </c>
      <c r="AH261">
        <f t="shared" si="70"/>
        <v>0</v>
      </c>
      <c r="AI261">
        <f t="shared" si="71"/>
        <v>-261</v>
      </c>
      <c r="AJ261" t="str">
        <f t="shared" si="72"/>
        <v>Samuel Diaz</v>
      </c>
      <c r="AK261">
        <f t="shared" si="73"/>
        <v>0</v>
      </c>
      <c r="AL261">
        <f t="shared" si="74"/>
        <v>0</v>
      </c>
      <c r="AM261">
        <f t="shared" si="75"/>
        <v>-261</v>
      </c>
      <c r="AN261" t="str">
        <f t="shared" si="76"/>
        <v>Samuel Diaz</v>
      </c>
      <c r="AO261">
        <f t="shared" si="77"/>
        <v>4</v>
      </c>
      <c r="AP261">
        <f t="shared" si="78"/>
        <v>4</v>
      </c>
      <c r="AQ261">
        <f t="shared" si="79"/>
        <v>39739</v>
      </c>
      <c r="AR261" t="str">
        <f>A261</f>
        <v>Samuel Diaz</v>
      </c>
      <c r="AS261">
        <f>M261</f>
        <v>1</v>
      </c>
      <c r="AT261">
        <f>AS261</f>
        <v>1</v>
      </c>
      <c r="AU261">
        <f>AT261*10000-ROW()</f>
        <v>9739</v>
      </c>
      <c r="AV261" t="str">
        <f>A261</f>
        <v>Samuel Diaz</v>
      </c>
      <c r="AW261">
        <f>E261</f>
        <v>4</v>
      </c>
      <c r="AX261">
        <f>AW261</f>
        <v>4</v>
      </c>
      <c r="AY261">
        <f>AX261*10000-ROW()</f>
        <v>39739</v>
      </c>
    </row>
    <row r="262" spans="1:51" x14ac:dyDescent="0.3">
      <c r="A262" s="9" t="str">
        <f>equipo11!A41</f>
        <v>Samuel Reyes</v>
      </c>
      <c r="B262" s="9">
        <f>equipo11!B41</f>
        <v>5</v>
      </c>
      <c r="C262" s="9" t="str">
        <f>equipo11!$A$6</f>
        <v>Equipo 11</v>
      </c>
      <c r="D262" s="9">
        <f>equipo11!C41</f>
        <v>9</v>
      </c>
      <c r="E262" s="9">
        <f>equipo11!D41</f>
        <v>3</v>
      </c>
      <c r="F262" s="9">
        <f>equipo11!E41</f>
        <v>7</v>
      </c>
      <c r="G262" s="9">
        <f>equipo11!F41</f>
        <v>1</v>
      </c>
      <c r="H262" s="9">
        <f>equipo11!G41</f>
        <v>0</v>
      </c>
      <c r="I262" s="9">
        <f>equipo11!H41</f>
        <v>0</v>
      </c>
      <c r="J262" s="9">
        <f>equipo11!I41</f>
        <v>2</v>
      </c>
      <c r="K262" s="9">
        <f>equipo11!J41</f>
        <v>4</v>
      </c>
      <c r="L262" s="9">
        <f>equipo11!K41</f>
        <v>3</v>
      </c>
      <c r="M262" s="9">
        <f>equipo11!L41</f>
        <v>1</v>
      </c>
      <c r="N262" s="9">
        <f>equipo11!M41</f>
        <v>1</v>
      </c>
      <c r="O262" s="9">
        <f>equipo11!N41</f>
        <v>1</v>
      </c>
      <c r="P262" s="9">
        <f>equipo11!O41</f>
        <v>0</v>
      </c>
      <c r="Q262" s="9">
        <f>equipo11!P41</f>
        <v>0</v>
      </c>
      <c r="R262" s="9">
        <f>equipo11!Q41</f>
        <v>8</v>
      </c>
      <c r="S262" s="9">
        <f>equipo11!R41</f>
        <v>14</v>
      </c>
      <c r="T262" s="9"/>
      <c r="U262" s="11">
        <f>equipo11!T41</f>
        <v>0.77777777777777779</v>
      </c>
      <c r="V262" s="11">
        <f>equipo11!U41</f>
        <v>0.88888888888888884</v>
      </c>
      <c r="X262" t="str">
        <f t="shared" si="60"/>
        <v>Samuel Reyes</v>
      </c>
      <c r="Y262">
        <f t="shared" si="61"/>
        <v>0.77777777777777779</v>
      </c>
      <c r="Z262">
        <f t="shared" si="62"/>
        <v>0.77777777777777779</v>
      </c>
      <c r="AA262">
        <f t="shared" si="63"/>
        <v>7515.7777777777783</v>
      </c>
      <c r="AB262" t="str">
        <f t="shared" si="64"/>
        <v>Samuel Reyes</v>
      </c>
      <c r="AC262">
        <f t="shared" si="65"/>
        <v>0.88888888888888884</v>
      </c>
      <c r="AD262">
        <f t="shared" si="66"/>
        <v>0.88888888888888884</v>
      </c>
      <c r="AE262">
        <f t="shared" si="67"/>
        <v>8626.8888888888887</v>
      </c>
      <c r="AF262" t="str">
        <f t="shared" si="68"/>
        <v>Samuel Reyes</v>
      </c>
      <c r="AG262">
        <f t="shared" si="69"/>
        <v>0</v>
      </c>
      <c r="AH262">
        <f t="shared" si="70"/>
        <v>0</v>
      </c>
      <c r="AI262">
        <f t="shared" si="71"/>
        <v>-262</v>
      </c>
      <c r="AJ262" t="str">
        <f t="shared" si="72"/>
        <v>Samuel Reyes</v>
      </c>
      <c r="AK262">
        <f t="shared" si="73"/>
        <v>2</v>
      </c>
      <c r="AL262">
        <f t="shared" si="74"/>
        <v>2</v>
      </c>
      <c r="AM262">
        <f t="shared" si="75"/>
        <v>19738</v>
      </c>
      <c r="AN262" t="str">
        <f t="shared" si="76"/>
        <v>Samuel Reyes</v>
      </c>
      <c r="AO262">
        <f t="shared" si="77"/>
        <v>7</v>
      </c>
      <c r="AP262">
        <f t="shared" si="78"/>
        <v>7</v>
      </c>
      <c r="AQ262">
        <f t="shared" si="79"/>
        <v>69738</v>
      </c>
      <c r="AR262" t="str">
        <f>A262</f>
        <v>Samuel Reyes</v>
      </c>
      <c r="AS262">
        <f>M262</f>
        <v>1</v>
      </c>
      <c r="AT262">
        <f>AS262</f>
        <v>1</v>
      </c>
      <c r="AU262">
        <f>AT262*10000-ROW()</f>
        <v>9738</v>
      </c>
      <c r="AV262" t="str">
        <f>A262</f>
        <v>Samuel Reyes</v>
      </c>
      <c r="AW262">
        <f>E262</f>
        <v>3</v>
      </c>
      <c r="AX262">
        <f>AW262</f>
        <v>3</v>
      </c>
      <c r="AY262">
        <f>AX262*10000-ROW()</f>
        <v>29738</v>
      </c>
    </row>
    <row r="263" spans="1:51" x14ac:dyDescent="0.3">
      <c r="A263" s="9" t="str">
        <f>equipo11!A42</f>
        <v>Samuel Morales</v>
      </c>
      <c r="B263" s="9">
        <f>equipo11!B42</f>
        <v>6</v>
      </c>
      <c r="C263" s="9" t="str">
        <f>equipo11!$A$6</f>
        <v>Equipo 11</v>
      </c>
      <c r="D263" s="9">
        <f>equipo11!C42</f>
        <v>7</v>
      </c>
      <c r="E263" s="9">
        <f>equipo11!D42</f>
        <v>0</v>
      </c>
      <c r="F263" s="9">
        <f>equipo11!E42</f>
        <v>2</v>
      </c>
      <c r="G263" s="9">
        <f>equipo11!F42</f>
        <v>0</v>
      </c>
      <c r="H263" s="9">
        <f>equipo11!G42</f>
        <v>0</v>
      </c>
      <c r="I263" s="9">
        <f>equipo11!H42</f>
        <v>0</v>
      </c>
      <c r="J263" s="9">
        <f>equipo11!I42</f>
        <v>3</v>
      </c>
      <c r="K263" s="9">
        <f>equipo11!J42</f>
        <v>1</v>
      </c>
      <c r="L263" s="9">
        <f>equipo11!K42</f>
        <v>1</v>
      </c>
      <c r="M263" s="9">
        <f>equipo11!L42</f>
        <v>2</v>
      </c>
      <c r="N263" s="9">
        <f>equipo11!M42</f>
        <v>1</v>
      </c>
      <c r="O263" s="9">
        <f>equipo11!N42</f>
        <v>1</v>
      </c>
      <c r="P263" s="9">
        <f>equipo11!O42</f>
        <v>1</v>
      </c>
      <c r="Q263" s="9">
        <f>equipo11!P42</f>
        <v>0</v>
      </c>
      <c r="R263" s="9">
        <f>equipo11!Q42</f>
        <v>2</v>
      </c>
      <c r="S263" s="9">
        <f>equipo11!R42</f>
        <v>11</v>
      </c>
      <c r="T263" s="9"/>
      <c r="U263" s="11">
        <f>equipo11!T42</f>
        <v>0.2857142857142857</v>
      </c>
      <c r="V263" s="11">
        <f>equipo11!U42</f>
        <v>0.2857142857142857</v>
      </c>
      <c r="X263" t="str">
        <f t="shared" si="60"/>
        <v>Samuel Morales</v>
      </c>
      <c r="Y263">
        <f t="shared" si="61"/>
        <v>0.2857142857142857</v>
      </c>
      <c r="Z263">
        <f t="shared" si="62"/>
        <v>0.2857142857142857</v>
      </c>
      <c r="AA263">
        <f t="shared" si="63"/>
        <v>2594.1428571428569</v>
      </c>
      <c r="AB263" t="str">
        <f t="shared" si="64"/>
        <v>Samuel Morales</v>
      </c>
      <c r="AC263">
        <f t="shared" si="65"/>
        <v>0.2857142857142857</v>
      </c>
      <c r="AD263">
        <f t="shared" si="66"/>
        <v>0.2857142857142857</v>
      </c>
      <c r="AE263">
        <f t="shared" si="67"/>
        <v>2594.1428571428569</v>
      </c>
      <c r="AF263" t="str">
        <f t="shared" si="68"/>
        <v>Samuel Morales</v>
      </c>
      <c r="AG263">
        <f t="shared" si="69"/>
        <v>0</v>
      </c>
      <c r="AH263">
        <f t="shared" si="70"/>
        <v>0</v>
      </c>
      <c r="AI263">
        <f t="shared" si="71"/>
        <v>-263</v>
      </c>
      <c r="AJ263" t="str">
        <f t="shared" si="72"/>
        <v>Samuel Morales</v>
      </c>
      <c r="AK263">
        <f t="shared" si="73"/>
        <v>3</v>
      </c>
      <c r="AL263">
        <f t="shared" si="74"/>
        <v>3</v>
      </c>
      <c r="AM263">
        <f t="shared" si="75"/>
        <v>29737</v>
      </c>
      <c r="AN263" t="str">
        <f t="shared" si="76"/>
        <v>Samuel Morales</v>
      </c>
      <c r="AO263">
        <f t="shared" si="77"/>
        <v>2</v>
      </c>
      <c r="AP263">
        <f t="shared" si="78"/>
        <v>2</v>
      </c>
      <c r="AQ263">
        <f t="shared" si="79"/>
        <v>19737</v>
      </c>
      <c r="AR263" t="str">
        <f>A263</f>
        <v>Samuel Morales</v>
      </c>
      <c r="AS263">
        <f>M263</f>
        <v>2</v>
      </c>
      <c r="AT263">
        <f>AS263</f>
        <v>2</v>
      </c>
      <c r="AU263">
        <f>AT263*10000-ROW()</f>
        <v>19737</v>
      </c>
      <c r="AV263" t="str">
        <f>A263</f>
        <v>Samuel Morales</v>
      </c>
      <c r="AW263">
        <f>E263</f>
        <v>0</v>
      </c>
      <c r="AX263">
        <f>AW263</f>
        <v>0</v>
      </c>
      <c r="AY263">
        <f>AX263*10000-ROW()</f>
        <v>-263</v>
      </c>
    </row>
    <row r="264" spans="1:51" x14ac:dyDescent="0.3">
      <c r="A264" s="9" t="str">
        <f>equipo11!A43</f>
        <v>Samuel Cruz</v>
      </c>
      <c r="B264" s="9">
        <f>equipo11!B43</f>
        <v>7</v>
      </c>
      <c r="C264" s="9" t="str">
        <f>equipo11!$A$6</f>
        <v>Equipo 11</v>
      </c>
      <c r="D264" s="9">
        <f>equipo11!C43</f>
        <v>8</v>
      </c>
      <c r="E264" s="9">
        <f>equipo11!D43</f>
        <v>7</v>
      </c>
      <c r="F264" s="9">
        <f>equipo11!E43</f>
        <v>4</v>
      </c>
      <c r="G264" s="9">
        <f>equipo11!F43</f>
        <v>0</v>
      </c>
      <c r="H264" s="9">
        <f>equipo11!G43</f>
        <v>0</v>
      </c>
      <c r="I264" s="9">
        <f>equipo11!H43</f>
        <v>0</v>
      </c>
      <c r="J264" s="9">
        <f>equipo11!I43</f>
        <v>3</v>
      </c>
      <c r="K264" s="9">
        <f>equipo11!J43</f>
        <v>1</v>
      </c>
      <c r="L264" s="9">
        <f>equipo11!K43</f>
        <v>1</v>
      </c>
      <c r="M264" s="9">
        <f>equipo11!L43</f>
        <v>1</v>
      </c>
      <c r="N264" s="9">
        <f>equipo11!M43</f>
        <v>1</v>
      </c>
      <c r="O264" s="9">
        <f>equipo11!N43</f>
        <v>0</v>
      </c>
      <c r="P264" s="9">
        <f>equipo11!O43</f>
        <v>1</v>
      </c>
      <c r="Q264" s="9">
        <f>equipo11!P43</f>
        <v>0</v>
      </c>
      <c r="R264" s="9">
        <f>equipo11!Q43</f>
        <v>4</v>
      </c>
      <c r="S264" s="9">
        <f>equipo11!R43</f>
        <v>11</v>
      </c>
      <c r="T264" s="9"/>
      <c r="U264" s="11">
        <f>equipo11!T43</f>
        <v>0.5</v>
      </c>
      <c r="V264" s="11">
        <f>equipo11!U43</f>
        <v>0.5</v>
      </c>
      <c r="X264" t="str">
        <f t="shared" ref="X264:X327" si="80">A264</f>
        <v>Samuel Cruz</v>
      </c>
      <c r="Y264">
        <f t="shared" ref="Y264:Y327" si="81">U264</f>
        <v>0.5</v>
      </c>
      <c r="Z264">
        <f t="shared" ref="Z264:Z327" si="82">Y264</f>
        <v>0.5</v>
      </c>
      <c r="AA264">
        <f t="shared" ref="AA264:AA327" si="83">Z264*10000-ROW()</f>
        <v>4736</v>
      </c>
      <c r="AB264" t="str">
        <f t="shared" ref="AB264:AB327" si="84">A264</f>
        <v>Samuel Cruz</v>
      </c>
      <c r="AC264">
        <f t="shared" ref="AC264:AC327" si="85">V264</f>
        <v>0.5</v>
      </c>
      <c r="AD264">
        <f t="shared" ref="AD264:AD327" si="86">AC264</f>
        <v>0.5</v>
      </c>
      <c r="AE264">
        <f t="shared" ref="AE264:AE327" si="87">AD264*10000-ROW()</f>
        <v>4736</v>
      </c>
      <c r="AF264" t="str">
        <f t="shared" ref="AF264:AF327" si="88">A264</f>
        <v>Samuel Cruz</v>
      </c>
      <c r="AG264">
        <f t="shared" ref="AG264:AG327" si="89">I264</f>
        <v>0</v>
      </c>
      <c r="AH264">
        <f t="shared" ref="AH264:AH327" si="90">AG264</f>
        <v>0</v>
      </c>
      <c r="AI264">
        <f t="shared" ref="AI264:AI327" si="91">AH264*10000-ROW()</f>
        <v>-264</v>
      </c>
      <c r="AJ264" t="str">
        <f t="shared" ref="AJ264:AJ327" si="92">A264</f>
        <v>Samuel Cruz</v>
      </c>
      <c r="AK264">
        <f t="shared" ref="AK264:AK327" si="93">J264</f>
        <v>3</v>
      </c>
      <c r="AL264">
        <f t="shared" ref="AL264:AL327" si="94">AK264</f>
        <v>3</v>
      </c>
      <c r="AM264">
        <f t="shared" ref="AM264:AM327" si="95">AL264*10000-ROW()</f>
        <v>29736</v>
      </c>
      <c r="AN264" t="str">
        <f t="shared" ref="AN264:AN327" si="96">A264</f>
        <v>Samuel Cruz</v>
      </c>
      <c r="AO264">
        <f t="shared" ref="AO264:AO327" si="97">F264</f>
        <v>4</v>
      </c>
      <c r="AP264">
        <f t="shared" ref="AP264:AP327" si="98">AO264</f>
        <v>4</v>
      </c>
      <c r="AQ264">
        <f t="shared" ref="AQ264:AQ327" si="99">AP264*10000-ROW()</f>
        <v>39736</v>
      </c>
      <c r="AR264" t="str">
        <f>A264</f>
        <v>Samuel Cruz</v>
      </c>
      <c r="AS264">
        <f>M264</f>
        <v>1</v>
      </c>
      <c r="AT264">
        <f>AS264</f>
        <v>1</v>
      </c>
      <c r="AU264">
        <f>AT264*10000-ROW()</f>
        <v>9736</v>
      </c>
      <c r="AV264" t="str">
        <f>A264</f>
        <v>Samuel Cruz</v>
      </c>
      <c r="AW264">
        <f>E264</f>
        <v>7</v>
      </c>
      <c r="AX264">
        <f>AW264</f>
        <v>7</v>
      </c>
      <c r="AY264">
        <f>AX264*10000-ROW()</f>
        <v>69736</v>
      </c>
    </row>
    <row r="265" spans="1:51" x14ac:dyDescent="0.3">
      <c r="A265" s="9" t="str">
        <f>equipo11!A44</f>
        <v>Samuel Ortiz</v>
      </c>
      <c r="B265" s="9">
        <f>equipo11!B44</f>
        <v>8</v>
      </c>
      <c r="C265" s="9" t="str">
        <f>equipo11!$A$6</f>
        <v>Equipo 11</v>
      </c>
      <c r="D265" s="9">
        <f>equipo11!C44</f>
        <v>5</v>
      </c>
      <c r="E265" s="9">
        <f>equipo11!D44</f>
        <v>4</v>
      </c>
      <c r="F265" s="9">
        <f>equipo11!E44</f>
        <v>4</v>
      </c>
      <c r="G265" s="9">
        <f>equipo11!F44</f>
        <v>0</v>
      </c>
      <c r="H265" s="9">
        <f>equipo11!G44</f>
        <v>0</v>
      </c>
      <c r="I265" s="9">
        <f>equipo11!H44</f>
        <v>0</v>
      </c>
      <c r="J265" s="9">
        <f>equipo11!I44</f>
        <v>6</v>
      </c>
      <c r="K265" s="9">
        <f>equipo11!J44</f>
        <v>4</v>
      </c>
      <c r="L265" s="9">
        <f>equipo11!K44</f>
        <v>2</v>
      </c>
      <c r="M265" s="9">
        <f>equipo11!L44</f>
        <v>1</v>
      </c>
      <c r="N265" s="9">
        <f>equipo11!M44</f>
        <v>2</v>
      </c>
      <c r="O265" s="9">
        <f>equipo11!N44</f>
        <v>0</v>
      </c>
      <c r="P265" s="9">
        <f>equipo11!O44</f>
        <v>2</v>
      </c>
      <c r="Q265" s="9">
        <f>equipo11!P44</f>
        <v>0</v>
      </c>
      <c r="R265" s="9">
        <f>equipo11!Q44</f>
        <v>4</v>
      </c>
      <c r="S265" s="9">
        <f>equipo11!R44</f>
        <v>11</v>
      </c>
      <c r="T265" s="9"/>
      <c r="U265" s="11">
        <f>equipo11!T44</f>
        <v>0.8</v>
      </c>
      <c r="V265" s="11">
        <f>equipo11!U44</f>
        <v>0.8</v>
      </c>
      <c r="X265" t="str">
        <f t="shared" si="80"/>
        <v>Samuel Ortiz</v>
      </c>
      <c r="Y265">
        <f t="shared" si="81"/>
        <v>0.8</v>
      </c>
      <c r="Z265">
        <f t="shared" si="82"/>
        <v>0.8</v>
      </c>
      <c r="AA265">
        <f t="shared" si="83"/>
        <v>7735</v>
      </c>
      <c r="AB265" t="str">
        <f t="shared" si="84"/>
        <v>Samuel Ortiz</v>
      </c>
      <c r="AC265">
        <f t="shared" si="85"/>
        <v>0.8</v>
      </c>
      <c r="AD265">
        <f t="shared" si="86"/>
        <v>0.8</v>
      </c>
      <c r="AE265">
        <f t="shared" si="87"/>
        <v>7735</v>
      </c>
      <c r="AF265" t="str">
        <f t="shared" si="88"/>
        <v>Samuel Ortiz</v>
      </c>
      <c r="AG265">
        <f t="shared" si="89"/>
        <v>0</v>
      </c>
      <c r="AH265">
        <f t="shared" si="90"/>
        <v>0</v>
      </c>
      <c r="AI265">
        <f t="shared" si="91"/>
        <v>-265</v>
      </c>
      <c r="AJ265" t="str">
        <f t="shared" si="92"/>
        <v>Samuel Ortiz</v>
      </c>
      <c r="AK265">
        <f t="shared" si="93"/>
        <v>6</v>
      </c>
      <c r="AL265">
        <f t="shared" si="94"/>
        <v>6</v>
      </c>
      <c r="AM265">
        <f t="shared" si="95"/>
        <v>59735</v>
      </c>
      <c r="AN265" t="str">
        <f t="shared" si="96"/>
        <v>Samuel Ortiz</v>
      </c>
      <c r="AO265">
        <f t="shared" si="97"/>
        <v>4</v>
      </c>
      <c r="AP265">
        <f t="shared" si="98"/>
        <v>4</v>
      </c>
      <c r="AQ265">
        <f t="shared" si="99"/>
        <v>39735</v>
      </c>
      <c r="AR265" t="str">
        <f>A265</f>
        <v>Samuel Ortiz</v>
      </c>
      <c r="AS265">
        <f>M265</f>
        <v>1</v>
      </c>
      <c r="AT265">
        <f>AS265</f>
        <v>1</v>
      </c>
      <c r="AU265">
        <f>AT265*10000-ROW()</f>
        <v>9735</v>
      </c>
      <c r="AV265" t="str">
        <f>A265</f>
        <v>Samuel Ortiz</v>
      </c>
      <c r="AW265">
        <f>E265</f>
        <v>4</v>
      </c>
      <c r="AX265">
        <f>AW265</f>
        <v>4</v>
      </c>
      <c r="AY265">
        <f>AX265*10000-ROW()</f>
        <v>39735</v>
      </c>
    </row>
    <row r="266" spans="1:51" x14ac:dyDescent="0.3">
      <c r="A266" s="9" t="str">
        <f>equipo11!A45</f>
        <v>Samuel Gutierrez</v>
      </c>
      <c r="B266" s="9">
        <f>equipo11!B45</f>
        <v>9</v>
      </c>
      <c r="C266" s="9" t="str">
        <f>equipo11!$A$6</f>
        <v>Equipo 11</v>
      </c>
      <c r="D266" s="9">
        <f>equipo11!C45</f>
        <v>5</v>
      </c>
      <c r="E266" s="9">
        <f>equipo11!D45</f>
        <v>2</v>
      </c>
      <c r="F266" s="9">
        <f>equipo11!E45</f>
        <v>0</v>
      </c>
      <c r="G266" s="9">
        <f>equipo11!F45</f>
        <v>0</v>
      </c>
      <c r="H266" s="9">
        <f>equipo11!G45</f>
        <v>0</v>
      </c>
      <c r="I266" s="9">
        <f>equipo11!H45</f>
        <v>0</v>
      </c>
      <c r="J266" s="9">
        <f>equipo11!I45</f>
        <v>1</v>
      </c>
      <c r="K266" s="9">
        <f>equipo11!J45</f>
        <v>2</v>
      </c>
      <c r="L266" s="9">
        <f>equipo11!K45</f>
        <v>4</v>
      </c>
      <c r="M266" s="9">
        <f>equipo11!L45</f>
        <v>1</v>
      </c>
      <c r="N266" s="9">
        <f>equipo11!M45</f>
        <v>0</v>
      </c>
      <c r="O266" s="9">
        <f>equipo11!N45</f>
        <v>1</v>
      </c>
      <c r="P266" s="9">
        <f>equipo11!O45</f>
        <v>0</v>
      </c>
      <c r="Q266" s="9">
        <f>equipo11!P45</f>
        <v>0</v>
      </c>
      <c r="R266" s="9">
        <f>equipo11!Q45</f>
        <v>0</v>
      </c>
      <c r="S266" s="9">
        <f>equipo11!R45</f>
        <v>10</v>
      </c>
      <c r="T266" s="9"/>
      <c r="U266" s="11">
        <f>equipo11!T45</f>
        <v>0</v>
      </c>
      <c r="V266" s="11">
        <f>equipo11!U45</f>
        <v>0</v>
      </c>
      <c r="X266" t="str">
        <f t="shared" si="80"/>
        <v>Samuel Gutierrez</v>
      </c>
      <c r="Y266">
        <f t="shared" si="81"/>
        <v>0</v>
      </c>
      <c r="Z266">
        <f t="shared" si="82"/>
        <v>0</v>
      </c>
      <c r="AA266">
        <f t="shared" si="83"/>
        <v>-266</v>
      </c>
      <c r="AB266" t="str">
        <f t="shared" si="84"/>
        <v>Samuel Gutierrez</v>
      </c>
      <c r="AC266">
        <f t="shared" si="85"/>
        <v>0</v>
      </c>
      <c r="AD266">
        <f t="shared" si="86"/>
        <v>0</v>
      </c>
      <c r="AE266">
        <f t="shared" si="87"/>
        <v>-266</v>
      </c>
      <c r="AF266" t="str">
        <f t="shared" si="88"/>
        <v>Samuel Gutierrez</v>
      </c>
      <c r="AG266">
        <f t="shared" si="89"/>
        <v>0</v>
      </c>
      <c r="AH266">
        <f t="shared" si="90"/>
        <v>0</v>
      </c>
      <c r="AI266">
        <f t="shared" si="91"/>
        <v>-266</v>
      </c>
      <c r="AJ266" t="str">
        <f t="shared" si="92"/>
        <v>Samuel Gutierrez</v>
      </c>
      <c r="AK266">
        <f t="shared" si="93"/>
        <v>1</v>
      </c>
      <c r="AL266">
        <f t="shared" si="94"/>
        <v>1</v>
      </c>
      <c r="AM266">
        <f t="shared" si="95"/>
        <v>9734</v>
      </c>
      <c r="AN266" t="str">
        <f t="shared" si="96"/>
        <v>Samuel Gutierrez</v>
      </c>
      <c r="AO266">
        <f t="shared" si="97"/>
        <v>0</v>
      </c>
      <c r="AP266">
        <f t="shared" si="98"/>
        <v>0</v>
      </c>
      <c r="AQ266">
        <f t="shared" si="99"/>
        <v>-266</v>
      </c>
      <c r="AR266" t="str">
        <f>A266</f>
        <v>Samuel Gutierrez</v>
      </c>
      <c r="AS266">
        <f>M266</f>
        <v>1</v>
      </c>
      <c r="AT266">
        <f>AS266</f>
        <v>1</v>
      </c>
      <c r="AU266">
        <f>AT266*10000-ROW()</f>
        <v>9734</v>
      </c>
      <c r="AV266" t="str">
        <f>A266</f>
        <v>Samuel Gutierrez</v>
      </c>
      <c r="AW266">
        <f>E266</f>
        <v>2</v>
      </c>
      <c r="AX266">
        <f>AW266</f>
        <v>2</v>
      </c>
      <c r="AY266">
        <f>AX266*10000-ROW()</f>
        <v>19734</v>
      </c>
    </row>
    <row r="267" spans="1:51" x14ac:dyDescent="0.3">
      <c r="A267" s="9" t="str">
        <f>equipo11!A46</f>
        <v>Samuel Castillo</v>
      </c>
      <c r="B267" s="9">
        <f>equipo11!B46</f>
        <v>10</v>
      </c>
      <c r="C267" s="9" t="str">
        <f>equipo11!$A$6</f>
        <v>Equipo 11</v>
      </c>
      <c r="D267" s="9">
        <f>equipo11!C46</f>
        <v>9</v>
      </c>
      <c r="E267" s="9">
        <f>equipo11!D46</f>
        <v>5</v>
      </c>
      <c r="F267" s="9">
        <f>equipo11!E46</f>
        <v>2</v>
      </c>
      <c r="G267" s="9">
        <f>equipo11!F46</f>
        <v>0</v>
      </c>
      <c r="H267" s="9">
        <f>equipo11!G46</f>
        <v>0</v>
      </c>
      <c r="I267" s="9">
        <f>equipo11!H46</f>
        <v>0</v>
      </c>
      <c r="J267" s="9">
        <f>equipo11!I46</f>
        <v>1</v>
      </c>
      <c r="K267" s="9">
        <f>equipo11!J46</f>
        <v>0</v>
      </c>
      <c r="L267" s="9">
        <f>equipo11!K46</f>
        <v>0</v>
      </c>
      <c r="M267" s="9">
        <f>equipo11!L46</f>
        <v>2</v>
      </c>
      <c r="N267" s="9">
        <f>equipo11!M46</f>
        <v>0</v>
      </c>
      <c r="O267" s="9">
        <f>equipo11!N46</f>
        <v>0</v>
      </c>
      <c r="P267" s="9">
        <f>equipo11!O46</f>
        <v>0</v>
      </c>
      <c r="Q267" s="9">
        <f>equipo11!P46</f>
        <v>0</v>
      </c>
      <c r="R267" s="9">
        <f>equipo11!Q46</f>
        <v>2</v>
      </c>
      <c r="S267" s="9">
        <f>equipo11!R46</f>
        <v>9</v>
      </c>
      <c r="T267" s="9"/>
      <c r="U267" s="11">
        <f>equipo11!T46</f>
        <v>0.22222222222222221</v>
      </c>
      <c r="V267" s="11">
        <f>equipo11!U46</f>
        <v>0.22222222222222221</v>
      </c>
      <c r="X267" t="str">
        <f t="shared" si="80"/>
        <v>Samuel Castillo</v>
      </c>
      <c r="Y267">
        <f t="shared" si="81"/>
        <v>0.22222222222222221</v>
      </c>
      <c r="Z267">
        <f t="shared" si="82"/>
        <v>0.22222222222222221</v>
      </c>
      <c r="AA267">
        <f t="shared" si="83"/>
        <v>1955.2222222222222</v>
      </c>
      <c r="AB267" t="str">
        <f t="shared" si="84"/>
        <v>Samuel Castillo</v>
      </c>
      <c r="AC267">
        <f t="shared" si="85"/>
        <v>0.22222222222222221</v>
      </c>
      <c r="AD267">
        <f t="shared" si="86"/>
        <v>0.22222222222222221</v>
      </c>
      <c r="AE267">
        <f t="shared" si="87"/>
        <v>1955.2222222222222</v>
      </c>
      <c r="AF267" t="str">
        <f t="shared" si="88"/>
        <v>Samuel Castillo</v>
      </c>
      <c r="AG267">
        <f t="shared" si="89"/>
        <v>0</v>
      </c>
      <c r="AH267">
        <f t="shared" si="90"/>
        <v>0</v>
      </c>
      <c r="AI267">
        <f t="shared" si="91"/>
        <v>-267</v>
      </c>
      <c r="AJ267" t="str">
        <f t="shared" si="92"/>
        <v>Samuel Castillo</v>
      </c>
      <c r="AK267">
        <f t="shared" si="93"/>
        <v>1</v>
      </c>
      <c r="AL267">
        <f t="shared" si="94"/>
        <v>1</v>
      </c>
      <c r="AM267">
        <f t="shared" si="95"/>
        <v>9733</v>
      </c>
      <c r="AN267" t="str">
        <f t="shared" si="96"/>
        <v>Samuel Castillo</v>
      </c>
      <c r="AO267">
        <f t="shared" si="97"/>
        <v>2</v>
      </c>
      <c r="AP267">
        <f t="shared" si="98"/>
        <v>2</v>
      </c>
      <c r="AQ267">
        <f t="shared" si="99"/>
        <v>19733</v>
      </c>
      <c r="AR267" t="str">
        <f>A267</f>
        <v>Samuel Castillo</v>
      </c>
      <c r="AS267">
        <f>M267</f>
        <v>2</v>
      </c>
      <c r="AT267">
        <f>AS267</f>
        <v>2</v>
      </c>
      <c r="AU267">
        <f>AT267*10000-ROW()</f>
        <v>19733</v>
      </c>
      <c r="AV267" t="str">
        <f>A267</f>
        <v>Samuel Castillo</v>
      </c>
      <c r="AW267">
        <f>E267</f>
        <v>5</v>
      </c>
      <c r="AX267">
        <f>AW267</f>
        <v>5</v>
      </c>
      <c r="AY267">
        <f>AX267*10000-ROW()</f>
        <v>49733</v>
      </c>
    </row>
    <row r="268" spans="1:51" x14ac:dyDescent="0.3">
      <c r="A268" s="9" t="str">
        <f>equipo11!A47</f>
        <v>Daniel Garcia</v>
      </c>
      <c r="B268" s="9">
        <f>equipo11!B47</f>
        <v>11</v>
      </c>
      <c r="C268" s="9" t="str">
        <f>equipo11!$A$6</f>
        <v>Equipo 11</v>
      </c>
      <c r="D268" s="9">
        <f>equipo11!C47</f>
        <v>7</v>
      </c>
      <c r="E268" s="9">
        <f>equipo11!D47</f>
        <v>2</v>
      </c>
      <c r="F268" s="9">
        <f>equipo11!E47</f>
        <v>6</v>
      </c>
      <c r="G268" s="9">
        <f>equipo11!F47</f>
        <v>0</v>
      </c>
      <c r="H268" s="9">
        <f>equipo11!G47</f>
        <v>1</v>
      </c>
      <c r="I268" s="9">
        <f>equipo11!H47</f>
        <v>0</v>
      </c>
      <c r="J268" s="9">
        <f>equipo11!I47</f>
        <v>7</v>
      </c>
      <c r="K268" s="9">
        <f>equipo11!J47</f>
        <v>3</v>
      </c>
      <c r="L268" s="9">
        <f>equipo11!K47</f>
        <v>3</v>
      </c>
      <c r="M268" s="9">
        <f>equipo11!L47</f>
        <v>1</v>
      </c>
      <c r="N268" s="9">
        <f>equipo11!M47</f>
        <v>2</v>
      </c>
      <c r="O268" s="9">
        <f>equipo11!N47</f>
        <v>0</v>
      </c>
      <c r="P268" s="9">
        <f>equipo11!O47</f>
        <v>0</v>
      </c>
      <c r="Q268" s="9">
        <f>equipo11!P47</f>
        <v>0</v>
      </c>
      <c r="R268" s="9">
        <f>equipo11!Q47</f>
        <v>8</v>
      </c>
      <c r="S268" s="9">
        <f>equipo11!R47</f>
        <v>12</v>
      </c>
      <c r="T268" s="9"/>
      <c r="U268" s="11">
        <f>equipo11!T47</f>
        <v>0.8571428571428571</v>
      </c>
      <c r="V268" s="11">
        <f>equipo11!U47</f>
        <v>1.1428571428571428</v>
      </c>
      <c r="X268" t="str">
        <f t="shared" si="80"/>
        <v>Daniel Garcia</v>
      </c>
      <c r="Y268">
        <f t="shared" si="81"/>
        <v>0.8571428571428571</v>
      </c>
      <c r="Z268">
        <f t="shared" si="82"/>
        <v>0.8571428571428571</v>
      </c>
      <c r="AA268">
        <f t="shared" si="83"/>
        <v>8303.4285714285706</v>
      </c>
      <c r="AB268" t="str">
        <f t="shared" si="84"/>
        <v>Daniel Garcia</v>
      </c>
      <c r="AC268">
        <f t="shared" si="85"/>
        <v>1.1428571428571428</v>
      </c>
      <c r="AD268">
        <f t="shared" si="86"/>
        <v>1.1428571428571428</v>
      </c>
      <c r="AE268">
        <f t="shared" si="87"/>
        <v>11160.571428571428</v>
      </c>
      <c r="AF268" t="str">
        <f t="shared" si="88"/>
        <v>Daniel Garcia</v>
      </c>
      <c r="AG268">
        <f t="shared" si="89"/>
        <v>0</v>
      </c>
      <c r="AH268">
        <f t="shared" si="90"/>
        <v>0</v>
      </c>
      <c r="AI268">
        <f t="shared" si="91"/>
        <v>-268</v>
      </c>
      <c r="AJ268" t="str">
        <f t="shared" si="92"/>
        <v>Daniel Garcia</v>
      </c>
      <c r="AK268">
        <f t="shared" si="93"/>
        <v>7</v>
      </c>
      <c r="AL268">
        <f t="shared" si="94"/>
        <v>7</v>
      </c>
      <c r="AM268">
        <f t="shared" si="95"/>
        <v>69732</v>
      </c>
      <c r="AN268" t="str">
        <f t="shared" si="96"/>
        <v>Daniel Garcia</v>
      </c>
      <c r="AO268">
        <f t="shared" si="97"/>
        <v>6</v>
      </c>
      <c r="AP268">
        <f t="shared" si="98"/>
        <v>6</v>
      </c>
      <c r="AQ268">
        <f t="shared" si="99"/>
        <v>59732</v>
      </c>
      <c r="AR268" t="str">
        <f>A268</f>
        <v>Daniel Garcia</v>
      </c>
      <c r="AS268">
        <f>M268</f>
        <v>1</v>
      </c>
      <c r="AT268">
        <f>AS268</f>
        <v>1</v>
      </c>
      <c r="AU268">
        <f>AT268*10000-ROW()</f>
        <v>9732</v>
      </c>
      <c r="AV268" t="str">
        <f>A268</f>
        <v>Daniel Garcia</v>
      </c>
      <c r="AW268">
        <f>E268</f>
        <v>2</v>
      </c>
      <c r="AX268">
        <f>AW268</f>
        <v>2</v>
      </c>
      <c r="AY268">
        <f>AX268*10000-ROW()</f>
        <v>19732</v>
      </c>
    </row>
    <row r="269" spans="1:51" x14ac:dyDescent="0.3">
      <c r="A269" s="9" t="str">
        <f>equipo11!A48</f>
        <v>Daniel Rodriguez</v>
      </c>
      <c r="B269" s="9">
        <f>equipo11!B48</f>
        <v>12</v>
      </c>
      <c r="C269" s="9" t="str">
        <f>equipo11!$A$6</f>
        <v>Equipo 11</v>
      </c>
      <c r="D269" s="9">
        <f>equipo11!C48</f>
        <v>5</v>
      </c>
      <c r="E269" s="9">
        <f>equipo11!D48</f>
        <v>2</v>
      </c>
      <c r="F269" s="9">
        <f>equipo11!E48</f>
        <v>1</v>
      </c>
      <c r="G269" s="9">
        <f>equipo11!F48</f>
        <v>0</v>
      </c>
      <c r="H269" s="9">
        <f>equipo11!G48</f>
        <v>0</v>
      </c>
      <c r="I269" s="9">
        <f>equipo11!H48</f>
        <v>0</v>
      </c>
      <c r="J269" s="9">
        <f>equipo11!I48</f>
        <v>0</v>
      </c>
      <c r="K269" s="9">
        <f>equipo11!J48</f>
        <v>3</v>
      </c>
      <c r="L269" s="9">
        <f>equipo11!K48</f>
        <v>2</v>
      </c>
      <c r="M269" s="9">
        <f>equipo11!L48</f>
        <v>1</v>
      </c>
      <c r="N269" s="9">
        <f>equipo11!M48</f>
        <v>1</v>
      </c>
      <c r="O269" s="9">
        <f>equipo11!N48</f>
        <v>1</v>
      </c>
      <c r="P269" s="9">
        <f>equipo11!O48</f>
        <v>0</v>
      </c>
      <c r="Q269" s="9">
        <f>equipo11!P48</f>
        <v>0</v>
      </c>
      <c r="R269" s="9">
        <f>equipo11!Q48</f>
        <v>1</v>
      </c>
      <c r="S269" s="9">
        <f>equipo11!R48</f>
        <v>9</v>
      </c>
      <c r="T269" s="9"/>
      <c r="U269" s="11">
        <f>equipo11!T48</f>
        <v>0.2</v>
      </c>
      <c r="V269" s="11">
        <f>equipo11!U48</f>
        <v>0.2</v>
      </c>
      <c r="X269" t="str">
        <f t="shared" si="80"/>
        <v>Daniel Rodriguez</v>
      </c>
      <c r="Y269">
        <f t="shared" si="81"/>
        <v>0.2</v>
      </c>
      <c r="Z269">
        <f t="shared" si="82"/>
        <v>0.2</v>
      </c>
      <c r="AA269">
        <f t="shared" si="83"/>
        <v>1731</v>
      </c>
      <c r="AB269" t="str">
        <f t="shared" si="84"/>
        <v>Daniel Rodriguez</v>
      </c>
      <c r="AC269">
        <f t="shared" si="85"/>
        <v>0.2</v>
      </c>
      <c r="AD269">
        <f t="shared" si="86"/>
        <v>0.2</v>
      </c>
      <c r="AE269">
        <f t="shared" si="87"/>
        <v>1731</v>
      </c>
      <c r="AF269" t="str">
        <f t="shared" si="88"/>
        <v>Daniel Rodriguez</v>
      </c>
      <c r="AG269">
        <f t="shared" si="89"/>
        <v>0</v>
      </c>
      <c r="AH269">
        <f t="shared" si="90"/>
        <v>0</v>
      </c>
      <c r="AI269">
        <f t="shared" si="91"/>
        <v>-269</v>
      </c>
      <c r="AJ269" t="str">
        <f t="shared" si="92"/>
        <v>Daniel Rodriguez</v>
      </c>
      <c r="AK269">
        <f t="shared" si="93"/>
        <v>0</v>
      </c>
      <c r="AL269">
        <f t="shared" si="94"/>
        <v>0</v>
      </c>
      <c r="AM269">
        <f t="shared" si="95"/>
        <v>-269</v>
      </c>
      <c r="AN269" t="str">
        <f t="shared" si="96"/>
        <v>Daniel Rodriguez</v>
      </c>
      <c r="AO269">
        <f t="shared" si="97"/>
        <v>1</v>
      </c>
      <c r="AP269">
        <f t="shared" si="98"/>
        <v>1</v>
      </c>
      <c r="AQ269">
        <f t="shared" si="99"/>
        <v>9731</v>
      </c>
      <c r="AR269" t="str">
        <f>A269</f>
        <v>Daniel Rodriguez</v>
      </c>
      <c r="AS269">
        <f>M269</f>
        <v>1</v>
      </c>
      <c r="AT269">
        <f>AS269</f>
        <v>1</v>
      </c>
      <c r="AU269">
        <f>AT269*10000-ROW()</f>
        <v>9731</v>
      </c>
      <c r="AV269" t="str">
        <f>A269</f>
        <v>Daniel Rodriguez</v>
      </c>
      <c r="AW269">
        <f>E269</f>
        <v>2</v>
      </c>
      <c r="AX269">
        <f>AW269</f>
        <v>2</v>
      </c>
      <c r="AY269">
        <f>AX269*10000-ROW()</f>
        <v>19731</v>
      </c>
    </row>
    <row r="270" spans="1:51" x14ac:dyDescent="0.3">
      <c r="A270" s="9" t="str">
        <f>equipo11!A49</f>
        <v>Daniel Martinez</v>
      </c>
      <c r="B270" s="9">
        <f>equipo11!B49</f>
        <v>13</v>
      </c>
      <c r="C270" s="9" t="str">
        <f>equipo11!$A$6</f>
        <v>Equipo 11</v>
      </c>
      <c r="D270" s="9">
        <f>equipo11!C49</f>
        <v>6</v>
      </c>
      <c r="E270" s="9">
        <f>equipo11!D49</f>
        <v>5</v>
      </c>
      <c r="F270" s="9">
        <f>equipo11!E49</f>
        <v>3</v>
      </c>
      <c r="G270" s="9">
        <f>equipo11!F49</f>
        <v>0</v>
      </c>
      <c r="H270" s="9">
        <f>equipo11!G49</f>
        <v>0</v>
      </c>
      <c r="I270" s="9">
        <f>equipo11!H49</f>
        <v>0</v>
      </c>
      <c r="J270" s="9">
        <f>equipo11!I49</f>
        <v>2</v>
      </c>
      <c r="K270" s="9">
        <f>equipo11!J49</f>
        <v>2</v>
      </c>
      <c r="L270" s="9">
        <f>equipo11!K49</f>
        <v>2</v>
      </c>
      <c r="M270" s="9">
        <f>equipo11!L49</f>
        <v>0</v>
      </c>
      <c r="N270" s="9">
        <f>equipo11!M49</f>
        <v>2</v>
      </c>
      <c r="O270" s="9">
        <f>equipo11!N49</f>
        <v>0</v>
      </c>
      <c r="P270" s="9">
        <f>equipo11!O49</f>
        <v>1</v>
      </c>
      <c r="Q270" s="9">
        <f>equipo11!P49</f>
        <v>0</v>
      </c>
      <c r="R270" s="9">
        <f>equipo11!Q49</f>
        <v>3</v>
      </c>
      <c r="S270" s="9">
        <f>equipo11!R49</f>
        <v>11</v>
      </c>
      <c r="T270" s="9"/>
      <c r="U270" s="11">
        <f>equipo11!T49</f>
        <v>0.5</v>
      </c>
      <c r="V270" s="11">
        <f>equipo11!U49</f>
        <v>0.5</v>
      </c>
      <c r="X270" t="str">
        <f t="shared" si="80"/>
        <v>Daniel Martinez</v>
      </c>
      <c r="Y270">
        <f t="shared" si="81"/>
        <v>0.5</v>
      </c>
      <c r="Z270">
        <f t="shared" si="82"/>
        <v>0.5</v>
      </c>
      <c r="AA270">
        <f t="shared" si="83"/>
        <v>4730</v>
      </c>
      <c r="AB270" t="str">
        <f t="shared" si="84"/>
        <v>Daniel Martinez</v>
      </c>
      <c r="AC270">
        <f t="shared" si="85"/>
        <v>0.5</v>
      </c>
      <c r="AD270">
        <f t="shared" si="86"/>
        <v>0.5</v>
      </c>
      <c r="AE270">
        <f t="shared" si="87"/>
        <v>4730</v>
      </c>
      <c r="AF270" t="str">
        <f t="shared" si="88"/>
        <v>Daniel Martinez</v>
      </c>
      <c r="AG270">
        <f t="shared" si="89"/>
        <v>0</v>
      </c>
      <c r="AH270">
        <f t="shared" si="90"/>
        <v>0</v>
      </c>
      <c r="AI270">
        <f t="shared" si="91"/>
        <v>-270</v>
      </c>
      <c r="AJ270" t="str">
        <f t="shared" si="92"/>
        <v>Daniel Martinez</v>
      </c>
      <c r="AK270">
        <f t="shared" si="93"/>
        <v>2</v>
      </c>
      <c r="AL270">
        <f t="shared" si="94"/>
        <v>2</v>
      </c>
      <c r="AM270">
        <f t="shared" si="95"/>
        <v>19730</v>
      </c>
      <c r="AN270" t="str">
        <f t="shared" si="96"/>
        <v>Daniel Martinez</v>
      </c>
      <c r="AO270">
        <f t="shared" si="97"/>
        <v>3</v>
      </c>
      <c r="AP270">
        <f t="shared" si="98"/>
        <v>3</v>
      </c>
      <c r="AQ270">
        <f t="shared" si="99"/>
        <v>29730</v>
      </c>
      <c r="AR270" t="str">
        <f>A270</f>
        <v>Daniel Martinez</v>
      </c>
      <c r="AS270">
        <f>M270</f>
        <v>0</v>
      </c>
      <c r="AT270">
        <f>AS270</f>
        <v>0</v>
      </c>
      <c r="AU270">
        <f>AT270*10000-ROW()</f>
        <v>-270</v>
      </c>
      <c r="AV270" t="str">
        <f>A270</f>
        <v>Daniel Martinez</v>
      </c>
      <c r="AW270">
        <f>E270</f>
        <v>5</v>
      </c>
      <c r="AX270">
        <f>AW270</f>
        <v>5</v>
      </c>
      <c r="AY270">
        <f>AX270*10000-ROW()</f>
        <v>49730</v>
      </c>
    </row>
    <row r="271" spans="1:51" x14ac:dyDescent="0.3">
      <c r="A271" s="9" t="str">
        <f>equipo11!A50</f>
        <v>Daniel Hernandez</v>
      </c>
      <c r="B271" s="9">
        <f>equipo11!B50</f>
        <v>14</v>
      </c>
      <c r="C271" s="9" t="str">
        <f>equipo11!$A$6</f>
        <v>Equipo 11</v>
      </c>
      <c r="D271" s="9">
        <f>equipo11!C50</f>
        <v>8</v>
      </c>
      <c r="E271" s="9">
        <f>equipo11!D50</f>
        <v>6</v>
      </c>
      <c r="F271" s="9">
        <f>equipo11!E50</f>
        <v>6</v>
      </c>
      <c r="G271" s="9">
        <f>equipo11!F50</f>
        <v>1</v>
      </c>
      <c r="H271" s="9">
        <f>equipo11!G50</f>
        <v>0</v>
      </c>
      <c r="I271" s="9">
        <f>equipo11!H50</f>
        <v>0</v>
      </c>
      <c r="J271" s="9">
        <f>equipo11!I50</f>
        <v>3</v>
      </c>
      <c r="K271" s="9">
        <f>equipo11!J50</f>
        <v>1</v>
      </c>
      <c r="L271" s="9">
        <f>equipo11!K50</f>
        <v>3</v>
      </c>
      <c r="M271" s="9">
        <f>equipo11!L50</f>
        <v>1</v>
      </c>
      <c r="N271" s="9">
        <f>equipo11!M50</f>
        <v>0</v>
      </c>
      <c r="O271" s="9">
        <f>equipo11!N50</f>
        <v>1</v>
      </c>
      <c r="P271" s="9">
        <f>equipo11!O50</f>
        <v>0</v>
      </c>
      <c r="Q271" s="9">
        <f>equipo11!P50</f>
        <v>0</v>
      </c>
      <c r="R271" s="9">
        <f>equipo11!Q50</f>
        <v>7</v>
      </c>
      <c r="S271" s="9">
        <f>equipo11!R50</f>
        <v>12</v>
      </c>
      <c r="T271" s="9"/>
      <c r="U271" s="11">
        <f>equipo11!T50</f>
        <v>0.75</v>
      </c>
      <c r="V271" s="11">
        <f>equipo11!U50</f>
        <v>0.875</v>
      </c>
      <c r="X271" t="str">
        <f t="shared" si="80"/>
        <v>Daniel Hernandez</v>
      </c>
      <c r="Y271">
        <f t="shared" si="81"/>
        <v>0.75</v>
      </c>
      <c r="Z271">
        <f t="shared" si="82"/>
        <v>0.75</v>
      </c>
      <c r="AA271">
        <f t="shared" si="83"/>
        <v>7229</v>
      </c>
      <c r="AB271" t="str">
        <f t="shared" si="84"/>
        <v>Daniel Hernandez</v>
      </c>
      <c r="AC271">
        <f t="shared" si="85"/>
        <v>0.875</v>
      </c>
      <c r="AD271">
        <f t="shared" si="86"/>
        <v>0.875</v>
      </c>
      <c r="AE271">
        <f t="shared" si="87"/>
        <v>8479</v>
      </c>
      <c r="AF271" t="str">
        <f t="shared" si="88"/>
        <v>Daniel Hernandez</v>
      </c>
      <c r="AG271">
        <f t="shared" si="89"/>
        <v>0</v>
      </c>
      <c r="AH271">
        <f t="shared" si="90"/>
        <v>0</v>
      </c>
      <c r="AI271">
        <f t="shared" si="91"/>
        <v>-271</v>
      </c>
      <c r="AJ271" t="str">
        <f t="shared" si="92"/>
        <v>Daniel Hernandez</v>
      </c>
      <c r="AK271">
        <f t="shared" si="93"/>
        <v>3</v>
      </c>
      <c r="AL271">
        <f t="shared" si="94"/>
        <v>3</v>
      </c>
      <c r="AM271">
        <f t="shared" si="95"/>
        <v>29729</v>
      </c>
      <c r="AN271" t="str">
        <f t="shared" si="96"/>
        <v>Daniel Hernandez</v>
      </c>
      <c r="AO271">
        <f t="shared" si="97"/>
        <v>6</v>
      </c>
      <c r="AP271">
        <f t="shared" si="98"/>
        <v>6</v>
      </c>
      <c r="AQ271">
        <f t="shared" si="99"/>
        <v>59729</v>
      </c>
      <c r="AR271" t="str">
        <f>A271</f>
        <v>Daniel Hernandez</v>
      </c>
      <c r="AS271">
        <f>M271</f>
        <v>1</v>
      </c>
      <c r="AT271">
        <f>AS271</f>
        <v>1</v>
      </c>
      <c r="AU271">
        <f>AT271*10000-ROW()</f>
        <v>9729</v>
      </c>
      <c r="AV271" t="str">
        <f>A271</f>
        <v>Daniel Hernandez</v>
      </c>
      <c r="AW271">
        <f>E271</f>
        <v>6</v>
      </c>
      <c r="AX271">
        <f>AW271</f>
        <v>6</v>
      </c>
      <c r="AY271">
        <f>AX271*10000-ROW()</f>
        <v>59729</v>
      </c>
    </row>
    <row r="272" spans="1:51" x14ac:dyDescent="0.3">
      <c r="A272" s="9" t="str">
        <f>equipo11!A51</f>
        <v>Daniel Lopez</v>
      </c>
      <c r="B272" s="9">
        <f>equipo11!B51</f>
        <v>15</v>
      </c>
      <c r="C272" s="9" t="str">
        <f>equipo11!$A$6</f>
        <v>Equipo 11</v>
      </c>
      <c r="D272" s="9">
        <f>equipo11!C51</f>
        <v>8</v>
      </c>
      <c r="E272" s="9">
        <f>equipo11!D51</f>
        <v>4</v>
      </c>
      <c r="F272" s="9">
        <f>equipo11!E51</f>
        <v>2</v>
      </c>
      <c r="G272" s="9">
        <f>equipo11!F51</f>
        <v>0</v>
      </c>
      <c r="H272" s="9">
        <f>equipo11!G51</f>
        <v>0</v>
      </c>
      <c r="I272" s="9">
        <f>equipo11!H51</f>
        <v>0</v>
      </c>
      <c r="J272" s="9">
        <f>equipo11!I51</f>
        <v>2</v>
      </c>
      <c r="K272" s="9">
        <f>equipo11!J51</f>
        <v>2</v>
      </c>
      <c r="L272" s="9">
        <f>equipo11!K51</f>
        <v>0</v>
      </c>
      <c r="M272" s="9">
        <f>equipo11!L51</f>
        <v>0</v>
      </c>
      <c r="N272" s="9">
        <f>equipo11!M51</f>
        <v>2</v>
      </c>
      <c r="O272" s="9">
        <f>equipo11!N51</f>
        <v>1</v>
      </c>
      <c r="P272" s="9">
        <f>equipo11!O51</f>
        <v>1</v>
      </c>
      <c r="Q272" s="9">
        <f>equipo11!P51</f>
        <v>0</v>
      </c>
      <c r="R272" s="9">
        <f>equipo11!Q51</f>
        <v>2</v>
      </c>
      <c r="S272" s="9">
        <f>equipo11!R51</f>
        <v>12</v>
      </c>
      <c r="T272" s="9"/>
      <c r="U272" s="11">
        <f>equipo11!T51</f>
        <v>0.25</v>
      </c>
      <c r="V272" s="11">
        <f>equipo11!U51</f>
        <v>0.25</v>
      </c>
      <c r="X272" t="str">
        <f t="shared" si="80"/>
        <v>Daniel Lopez</v>
      </c>
      <c r="Y272">
        <f t="shared" si="81"/>
        <v>0.25</v>
      </c>
      <c r="Z272">
        <f t="shared" si="82"/>
        <v>0.25</v>
      </c>
      <c r="AA272">
        <f t="shared" si="83"/>
        <v>2228</v>
      </c>
      <c r="AB272" t="str">
        <f t="shared" si="84"/>
        <v>Daniel Lopez</v>
      </c>
      <c r="AC272">
        <f t="shared" si="85"/>
        <v>0.25</v>
      </c>
      <c r="AD272">
        <f t="shared" si="86"/>
        <v>0.25</v>
      </c>
      <c r="AE272">
        <f t="shared" si="87"/>
        <v>2228</v>
      </c>
      <c r="AF272" t="str">
        <f t="shared" si="88"/>
        <v>Daniel Lopez</v>
      </c>
      <c r="AG272">
        <f t="shared" si="89"/>
        <v>0</v>
      </c>
      <c r="AH272">
        <f t="shared" si="90"/>
        <v>0</v>
      </c>
      <c r="AI272">
        <f t="shared" si="91"/>
        <v>-272</v>
      </c>
      <c r="AJ272" t="str">
        <f t="shared" si="92"/>
        <v>Daniel Lopez</v>
      </c>
      <c r="AK272">
        <f t="shared" si="93"/>
        <v>2</v>
      </c>
      <c r="AL272">
        <f t="shared" si="94"/>
        <v>2</v>
      </c>
      <c r="AM272">
        <f t="shared" si="95"/>
        <v>19728</v>
      </c>
      <c r="AN272" t="str">
        <f t="shared" si="96"/>
        <v>Daniel Lopez</v>
      </c>
      <c r="AO272">
        <f t="shared" si="97"/>
        <v>2</v>
      </c>
      <c r="AP272">
        <f t="shared" si="98"/>
        <v>2</v>
      </c>
      <c r="AQ272">
        <f t="shared" si="99"/>
        <v>19728</v>
      </c>
      <c r="AR272" t="str">
        <f>A272</f>
        <v>Daniel Lopez</v>
      </c>
      <c r="AS272">
        <f>M272</f>
        <v>0</v>
      </c>
      <c r="AT272">
        <f>AS272</f>
        <v>0</v>
      </c>
      <c r="AU272">
        <f>AT272*10000-ROW()</f>
        <v>-272</v>
      </c>
      <c r="AV272" t="str">
        <f>A272</f>
        <v>Daniel Lopez</v>
      </c>
      <c r="AW272">
        <f>E272</f>
        <v>4</v>
      </c>
      <c r="AX272">
        <f>AW272</f>
        <v>4</v>
      </c>
      <c r="AY272">
        <f>AX272*10000-ROW()</f>
        <v>39728</v>
      </c>
    </row>
    <row r="273" spans="1:51" x14ac:dyDescent="0.3">
      <c r="A273" s="9" t="str">
        <f>equipo11!A52</f>
        <v>Daniel Gonzalez</v>
      </c>
      <c r="B273" s="9">
        <f>equipo11!B52</f>
        <v>16</v>
      </c>
      <c r="C273" s="9" t="str">
        <f>equipo11!$A$6</f>
        <v>Equipo 11</v>
      </c>
      <c r="D273" s="9">
        <f>equipo11!C52</f>
        <v>7</v>
      </c>
      <c r="E273" s="9">
        <f>equipo11!D52</f>
        <v>4</v>
      </c>
      <c r="F273" s="9">
        <f>equipo11!E52</f>
        <v>2</v>
      </c>
      <c r="G273" s="9">
        <f>equipo11!F52</f>
        <v>0</v>
      </c>
      <c r="H273" s="9">
        <f>equipo11!G52</f>
        <v>0</v>
      </c>
      <c r="I273" s="9">
        <f>equipo11!H52</f>
        <v>0</v>
      </c>
      <c r="J273" s="9">
        <f>equipo11!I52</f>
        <v>0</v>
      </c>
      <c r="K273" s="9">
        <f>equipo11!J52</f>
        <v>1</v>
      </c>
      <c r="L273" s="9">
        <f>equipo11!K52</f>
        <v>1</v>
      </c>
      <c r="M273" s="9">
        <f>equipo11!L52</f>
        <v>2</v>
      </c>
      <c r="N273" s="9">
        <f>equipo11!M52</f>
        <v>0</v>
      </c>
      <c r="O273" s="9">
        <f>equipo11!N52</f>
        <v>1</v>
      </c>
      <c r="P273" s="9">
        <f>equipo11!O52</f>
        <v>2</v>
      </c>
      <c r="Q273" s="9">
        <f>equipo11!P52</f>
        <v>0</v>
      </c>
      <c r="R273" s="9">
        <f>equipo11!Q52</f>
        <v>2</v>
      </c>
      <c r="S273" s="9">
        <f>equipo11!R52</f>
        <v>11</v>
      </c>
      <c r="T273" s="9"/>
      <c r="U273" s="11">
        <f>equipo11!T52</f>
        <v>0.2857142857142857</v>
      </c>
      <c r="V273" s="11">
        <f>equipo11!U52</f>
        <v>0.2857142857142857</v>
      </c>
      <c r="X273" t="str">
        <f t="shared" si="80"/>
        <v>Daniel Gonzalez</v>
      </c>
      <c r="Y273">
        <f t="shared" si="81"/>
        <v>0.2857142857142857</v>
      </c>
      <c r="Z273">
        <f t="shared" si="82"/>
        <v>0.2857142857142857</v>
      </c>
      <c r="AA273">
        <f t="shared" si="83"/>
        <v>2584.1428571428569</v>
      </c>
      <c r="AB273" t="str">
        <f t="shared" si="84"/>
        <v>Daniel Gonzalez</v>
      </c>
      <c r="AC273">
        <f t="shared" si="85"/>
        <v>0.2857142857142857</v>
      </c>
      <c r="AD273">
        <f t="shared" si="86"/>
        <v>0.2857142857142857</v>
      </c>
      <c r="AE273">
        <f t="shared" si="87"/>
        <v>2584.1428571428569</v>
      </c>
      <c r="AF273" t="str">
        <f t="shared" si="88"/>
        <v>Daniel Gonzalez</v>
      </c>
      <c r="AG273">
        <f t="shared" si="89"/>
        <v>0</v>
      </c>
      <c r="AH273">
        <f t="shared" si="90"/>
        <v>0</v>
      </c>
      <c r="AI273">
        <f t="shared" si="91"/>
        <v>-273</v>
      </c>
      <c r="AJ273" t="str">
        <f t="shared" si="92"/>
        <v>Daniel Gonzalez</v>
      </c>
      <c r="AK273">
        <f t="shared" si="93"/>
        <v>0</v>
      </c>
      <c r="AL273">
        <f t="shared" si="94"/>
        <v>0</v>
      </c>
      <c r="AM273">
        <f t="shared" si="95"/>
        <v>-273</v>
      </c>
      <c r="AN273" t="str">
        <f t="shared" si="96"/>
        <v>Daniel Gonzalez</v>
      </c>
      <c r="AO273">
        <f t="shared" si="97"/>
        <v>2</v>
      </c>
      <c r="AP273">
        <f t="shared" si="98"/>
        <v>2</v>
      </c>
      <c r="AQ273">
        <f t="shared" si="99"/>
        <v>19727</v>
      </c>
      <c r="AR273" t="str">
        <f>A273</f>
        <v>Daniel Gonzalez</v>
      </c>
      <c r="AS273">
        <f>M273</f>
        <v>2</v>
      </c>
      <c r="AT273">
        <f>AS273</f>
        <v>2</v>
      </c>
      <c r="AU273">
        <f>AT273*10000-ROW()</f>
        <v>19727</v>
      </c>
      <c r="AV273" t="str">
        <f>A273</f>
        <v>Daniel Gonzalez</v>
      </c>
      <c r="AW273">
        <f>E273</f>
        <v>4</v>
      </c>
      <c r="AX273">
        <f>AW273</f>
        <v>4</v>
      </c>
      <c r="AY273">
        <f>AX273*10000-ROW()</f>
        <v>39727</v>
      </c>
    </row>
    <row r="274" spans="1:51" x14ac:dyDescent="0.3">
      <c r="A274" s="9" t="str">
        <f>equipo11!A53</f>
        <v>Daniel Perez</v>
      </c>
      <c r="B274" s="9">
        <f>equipo11!B53</f>
        <v>17</v>
      </c>
      <c r="C274" s="9" t="str">
        <f>equipo11!$A$6</f>
        <v>Equipo 11</v>
      </c>
      <c r="D274" s="9">
        <f>equipo11!C53</f>
        <v>5</v>
      </c>
      <c r="E274" s="9">
        <f>equipo11!D53</f>
        <v>4</v>
      </c>
      <c r="F274" s="9">
        <f>equipo11!E53</f>
        <v>3</v>
      </c>
      <c r="G274" s="9">
        <f>equipo11!F53</f>
        <v>0</v>
      </c>
      <c r="H274" s="9">
        <f>equipo11!G53</f>
        <v>0</v>
      </c>
      <c r="I274" s="9">
        <f>equipo11!H53</f>
        <v>0</v>
      </c>
      <c r="J274" s="9">
        <f>equipo11!I53</f>
        <v>1</v>
      </c>
      <c r="K274" s="9">
        <f>equipo11!J53</f>
        <v>3</v>
      </c>
      <c r="L274" s="9">
        <f>equipo11!K53</f>
        <v>0</v>
      </c>
      <c r="M274" s="9">
        <f>equipo11!L53</f>
        <v>2</v>
      </c>
      <c r="N274" s="9">
        <f>equipo11!M53</f>
        <v>1</v>
      </c>
      <c r="O274" s="9">
        <f>equipo11!N53</f>
        <v>2</v>
      </c>
      <c r="P274" s="9">
        <f>equipo11!O53</f>
        <v>2</v>
      </c>
      <c r="Q274" s="9">
        <f>equipo11!P53</f>
        <v>0</v>
      </c>
      <c r="R274" s="9">
        <f>equipo11!Q53</f>
        <v>3</v>
      </c>
      <c r="S274" s="9">
        <f>equipo11!R53</f>
        <v>10</v>
      </c>
      <c r="T274" s="9"/>
      <c r="U274" s="11">
        <f>equipo11!T53</f>
        <v>0.6</v>
      </c>
      <c r="V274" s="11">
        <f>equipo11!U53</f>
        <v>0.6</v>
      </c>
      <c r="X274" t="str">
        <f t="shared" si="80"/>
        <v>Daniel Perez</v>
      </c>
      <c r="Y274">
        <f t="shared" si="81"/>
        <v>0.6</v>
      </c>
      <c r="Z274">
        <f t="shared" si="82"/>
        <v>0.6</v>
      </c>
      <c r="AA274">
        <f t="shared" si="83"/>
        <v>5726</v>
      </c>
      <c r="AB274" t="str">
        <f t="shared" si="84"/>
        <v>Daniel Perez</v>
      </c>
      <c r="AC274">
        <f t="shared" si="85"/>
        <v>0.6</v>
      </c>
      <c r="AD274">
        <f t="shared" si="86"/>
        <v>0.6</v>
      </c>
      <c r="AE274">
        <f t="shared" si="87"/>
        <v>5726</v>
      </c>
      <c r="AF274" t="str">
        <f t="shared" si="88"/>
        <v>Daniel Perez</v>
      </c>
      <c r="AG274">
        <f t="shared" si="89"/>
        <v>0</v>
      </c>
      <c r="AH274">
        <f t="shared" si="90"/>
        <v>0</v>
      </c>
      <c r="AI274">
        <f t="shared" si="91"/>
        <v>-274</v>
      </c>
      <c r="AJ274" t="str">
        <f t="shared" si="92"/>
        <v>Daniel Perez</v>
      </c>
      <c r="AK274">
        <f t="shared" si="93"/>
        <v>1</v>
      </c>
      <c r="AL274">
        <f t="shared" si="94"/>
        <v>1</v>
      </c>
      <c r="AM274">
        <f t="shared" si="95"/>
        <v>9726</v>
      </c>
      <c r="AN274" t="str">
        <f t="shared" si="96"/>
        <v>Daniel Perez</v>
      </c>
      <c r="AO274">
        <f t="shared" si="97"/>
        <v>3</v>
      </c>
      <c r="AP274">
        <f t="shared" si="98"/>
        <v>3</v>
      </c>
      <c r="AQ274">
        <f t="shared" si="99"/>
        <v>29726</v>
      </c>
      <c r="AR274" t="str">
        <f>A274</f>
        <v>Daniel Perez</v>
      </c>
      <c r="AS274">
        <f>M274</f>
        <v>2</v>
      </c>
      <c r="AT274">
        <f>AS274</f>
        <v>2</v>
      </c>
      <c r="AU274">
        <f>AT274*10000-ROW()</f>
        <v>19726</v>
      </c>
      <c r="AV274" t="str">
        <f>A274</f>
        <v>Daniel Perez</v>
      </c>
      <c r="AW274">
        <f>E274</f>
        <v>4</v>
      </c>
      <c r="AX274">
        <f>AW274</f>
        <v>4</v>
      </c>
      <c r="AY274">
        <f>AX274*10000-ROW()</f>
        <v>39726</v>
      </c>
    </row>
    <row r="275" spans="1:51" x14ac:dyDescent="0.3">
      <c r="A275" s="9" t="str">
        <f>equipo11!A54</f>
        <v>Daniel Sanchez</v>
      </c>
      <c r="B275" s="9">
        <f>equipo11!B54</f>
        <v>18</v>
      </c>
      <c r="C275" s="9" t="str">
        <f>equipo11!$A$6</f>
        <v>Equipo 11</v>
      </c>
      <c r="D275" s="9">
        <f>equipo11!C54</f>
        <v>9</v>
      </c>
      <c r="E275" s="9">
        <f>equipo11!D54</f>
        <v>2</v>
      </c>
      <c r="F275" s="9">
        <f>equipo11!E54</f>
        <v>5</v>
      </c>
      <c r="G275" s="9">
        <f>equipo11!F54</f>
        <v>0</v>
      </c>
      <c r="H275" s="9">
        <f>equipo11!G54</f>
        <v>0</v>
      </c>
      <c r="I275" s="9">
        <f>equipo11!H54</f>
        <v>0</v>
      </c>
      <c r="J275" s="9">
        <f>equipo11!I54</f>
        <v>4</v>
      </c>
      <c r="K275" s="9">
        <f>equipo11!J54</f>
        <v>2</v>
      </c>
      <c r="L275" s="9">
        <f>equipo11!K54</f>
        <v>2</v>
      </c>
      <c r="M275" s="9">
        <f>equipo11!L54</f>
        <v>1</v>
      </c>
      <c r="N275" s="9">
        <f>equipo11!M54</f>
        <v>1</v>
      </c>
      <c r="O275" s="9">
        <f>equipo11!N54</f>
        <v>1</v>
      </c>
      <c r="P275" s="9">
        <f>equipo11!O54</f>
        <v>0</v>
      </c>
      <c r="Q275" s="9">
        <f>equipo11!P54</f>
        <v>0</v>
      </c>
      <c r="R275" s="9">
        <f>equipo11!Q54</f>
        <v>5</v>
      </c>
      <c r="S275" s="9">
        <f>equipo11!R54</f>
        <v>13</v>
      </c>
      <c r="T275" s="9"/>
      <c r="U275" s="11">
        <f>equipo11!T54</f>
        <v>0.55555555555555558</v>
      </c>
      <c r="V275" s="11">
        <f>equipo11!U54</f>
        <v>0.55555555555555558</v>
      </c>
      <c r="X275" t="str">
        <f t="shared" si="80"/>
        <v>Daniel Sanchez</v>
      </c>
      <c r="Y275">
        <f t="shared" si="81"/>
        <v>0.55555555555555558</v>
      </c>
      <c r="Z275">
        <f t="shared" si="82"/>
        <v>0.55555555555555558</v>
      </c>
      <c r="AA275">
        <f t="shared" si="83"/>
        <v>5280.5555555555557</v>
      </c>
      <c r="AB275" t="str">
        <f t="shared" si="84"/>
        <v>Daniel Sanchez</v>
      </c>
      <c r="AC275">
        <f t="shared" si="85"/>
        <v>0.55555555555555558</v>
      </c>
      <c r="AD275">
        <f t="shared" si="86"/>
        <v>0.55555555555555558</v>
      </c>
      <c r="AE275">
        <f t="shared" si="87"/>
        <v>5280.5555555555557</v>
      </c>
      <c r="AF275" t="str">
        <f t="shared" si="88"/>
        <v>Daniel Sanchez</v>
      </c>
      <c r="AG275">
        <f t="shared" si="89"/>
        <v>0</v>
      </c>
      <c r="AH275">
        <f t="shared" si="90"/>
        <v>0</v>
      </c>
      <c r="AI275">
        <f t="shared" si="91"/>
        <v>-275</v>
      </c>
      <c r="AJ275" t="str">
        <f t="shared" si="92"/>
        <v>Daniel Sanchez</v>
      </c>
      <c r="AK275">
        <f t="shared" si="93"/>
        <v>4</v>
      </c>
      <c r="AL275">
        <f t="shared" si="94"/>
        <v>4</v>
      </c>
      <c r="AM275">
        <f t="shared" si="95"/>
        <v>39725</v>
      </c>
      <c r="AN275" t="str">
        <f t="shared" si="96"/>
        <v>Daniel Sanchez</v>
      </c>
      <c r="AO275">
        <f t="shared" si="97"/>
        <v>5</v>
      </c>
      <c r="AP275">
        <f t="shared" si="98"/>
        <v>5</v>
      </c>
      <c r="AQ275">
        <f t="shared" si="99"/>
        <v>49725</v>
      </c>
      <c r="AR275" t="str">
        <f>A275</f>
        <v>Daniel Sanchez</v>
      </c>
      <c r="AS275">
        <f>M275</f>
        <v>1</v>
      </c>
      <c r="AT275">
        <f>AS275</f>
        <v>1</v>
      </c>
      <c r="AU275">
        <f>AT275*10000-ROW()</f>
        <v>9725</v>
      </c>
      <c r="AV275" t="str">
        <f>A275</f>
        <v>Daniel Sanchez</v>
      </c>
      <c r="AW275">
        <f>E275</f>
        <v>2</v>
      </c>
      <c r="AX275">
        <f>AW275</f>
        <v>2</v>
      </c>
      <c r="AY275">
        <f>AX275*10000-ROW()</f>
        <v>19725</v>
      </c>
    </row>
    <row r="276" spans="1:51" x14ac:dyDescent="0.3">
      <c r="A276" s="9" t="str">
        <f>equipo11!A55</f>
        <v>Daniel Ramirez</v>
      </c>
      <c r="B276" s="9">
        <f>equipo11!B55</f>
        <v>19</v>
      </c>
      <c r="C276" s="9" t="str">
        <f>equipo11!$A$6</f>
        <v>Equipo 11</v>
      </c>
      <c r="D276" s="9">
        <f>equipo11!C55</f>
        <v>8</v>
      </c>
      <c r="E276" s="9">
        <f>equipo11!D55</f>
        <v>5</v>
      </c>
      <c r="F276" s="9">
        <f>equipo11!E55</f>
        <v>3</v>
      </c>
      <c r="G276" s="9">
        <f>equipo11!F55</f>
        <v>1</v>
      </c>
      <c r="H276" s="9">
        <f>equipo11!G55</f>
        <v>0</v>
      </c>
      <c r="I276" s="9">
        <f>equipo11!H55</f>
        <v>0</v>
      </c>
      <c r="J276" s="9">
        <f>equipo11!I55</f>
        <v>1</v>
      </c>
      <c r="K276" s="9">
        <f>equipo11!J55</f>
        <v>3</v>
      </c>
      <c r="L276" s="9">
        <f>equipo11!K55</f>
        <v>2</v>
      </c>
      <c r="M276" s="9">
        <f>equipo11!L55</f>
        <v>1</v>
      </c>
      <c r="N276" s="9">
        <f>equipo11!M55</f>
        <v>1</v>
      </c>
      <c r="O276" s="9">
        <f>equipo11!N55</f>
        <v>1</v>
      </c>
      <c r="P276" s="9">
        <f>equipo11!O55</f>
        <v>1</v>
      </c>
      <c r="Q276" s="9">
        <f>equipo11!P55</f>
        <v>0</v>
      </c>
      <c r="R276" s="9">
        <f>equipo11!Q55</f>
        <v>4</v>
      </c>
      <c r="S276" s="9">
        <f>equipo11!R55</f>
        <v>13</v>
      </c>
      <c r="T276" s="9"/>
      <c r="U276" s="11">
        <f>equipo11!T55</f>
        <v>0.375</v>
      </c>
      <c r="V276" s="11">
        <f>equipo11!U55</f>
        <v>0.5</v>
      </c>
      <c r="X276" t="str">
        <f t="shared" si="80"/>
        <v>Daniel Ramirez</v>
      </c>
      <c r="Y276">
        <f t="shared" si="81"/>
        <v>0.375</v>
      </c>
      <c r="Z276">
        <f t="shared" si="82"/>
        <v>0.375</v>
      </c>
      <c r="AA276">
        <f t="shared" si="83"/>
        <v>3474</v>
      </c>
      <c r="AB276" t="str">
        <f t="shared" si="84"/>
        <v>Daniel Ramirez</v>
      </c>
      <c r="AC276">
        <f t="shared" si="85"/>
        <v>0.5</v>
      </c>
      <c r="AD276">
        <f t="shared" si="86"/>
        <v>0.5</v>
      </c>
      <c r="AE276">
        <f t="shared" si="87"/>
        <v>4724</v>
      </c>
      <c r="AF276" t="str">
        <f t="shared" si="88"/>
        <v>Daniel Ramirez</v>
      </c>
      <c r="AG276">
        <f t="shared" si="89"/>
        <v>0</v>
      </c>
      <c r="AH276">
        <f t="shared" si="90"/>
        <v>0</v>
      </c>
      <c r="AI276">
        <f t="shared" si="91"/>
        <v>-276</v>
      </c>
      <c r="AJ276" t="str">
        <f t="shared" si="92"/>
        <v>Daniel Ramirez</v>
      </c>
      <c r="AK276">
        <f t="shared" si="93"/>
        <v>1</v>
      </c>
      <c r="AL276">
        <f t="shared" si="94"/>
        <v>1</v>
      </c>
      <c r="AM276">
        <f t="shared" si="95"/>
        <v>9724</v>
      </c>
      <c r="AN276" t="str">
        <f t="shared" si="96"/>
        <v>Daniel Ramirez</v>
      </c>
      <c r="AO276">
        <f t="shared" si="97"/>
        <v>3</v>
      </c>
      <c r="AP276">
        <f t="shared" si="98"/>
        <v>3</v>
      </c>
      <c r="AQ276">
        <f t="shared" si="99"/>
        <v>29724</v>
      </c>
      <c r="AR276" t="str">
        <f>A276</f>
        <v>Daniel Ramirez</v>
      </c>
      <c r="AS276">
        <f>M276</f>
        <v>1</v>
      </c>
      <c r="AT276">
        <f>AS276</f>
        <v>1</v>
      </c>
      <c r="AU276">
        <f>AT276*10000-ROW()</f>
        <v>9724</v>
      </c>
      <c r="AV276" t="str">
        <f>A276</f>
        <v>Daniel Ramirez</v>
      </c>
      <c r="AW276">
        <f>E276</f>
        <v>5</v>
      </c>
      <c r="AX276">
        <f>AW276</f>
        <v>5</v>
      </c>
      <c r="AY276">
        <f>AX276*10000-ROW()</f>
        <v>49724</v>
      </c>
    </row>
    <row r="277" spans="1:51" x14ac:dyDescent="0.3">
      <c r="A277" s="9" t="str">
        <f>equipo11!A56</f>
        <v>Daniel Torres</v>
      </c>
      <c r="B277" s="9">
        <f>equipo11!B56</f>
        <v>20</v>
      </c>
      <c r="C277" s="9" t="str">
        <f>equipo11!$A$6</f>
        <v>Equipo 11</v>
      </c>
      <c r="D277" s="9">
        <f>equipo11!C56</f>
        <v>7</v>
      </c>
      <c r="E277" s="9">
        <f>equipo11!D56</f>
        <v>6</v>
      </c>
      <c r="F277" s="9">
        <f>equipo11!E56</f>
        <v>6</v>
      </c>
      <c r="G277" s="9">
        <f>equipo11!F56</f>
        <v>0</v>
      </c>
      <c r="H277" s="9">
        <f>equipo11!G56</f>
        <v>0</v>
      </c>
      <c r="I277" s="9">
        <f>equipo11!H56</f>
        <v>0</v>
      </c>
      <c r="J277" s="9">
        <f>equipo11!I56</f>
        <v>6</v>
      </c>
      <c r="K277" s="9">
        <f>equipo11!J56</f>
        <v>2</v>
      </c>
      <c r="L277" s="9">
        <f>equipo11!K56</f>
        <v>1</v>
      </c>
      <c r="M277" s="9">
        <f>equipo11!L56</f>
        <v>2</v>
      </c>
      <c r="N277" s="9">
        <f>equipo11!M56</f>
        <v>1</v>
      </c>
      <c r="O277" s="9">
        <f>equipo11!N56</f>
        <v>1</v>
      </c>
      <c r="P277" s="9">
        <f>equipo11!O56</f>
        <v>2</v>
      </c>
      <c r="Q277" s="9">
        <f>equipo11!P56</f>
        <v>0</v>
      </c>
      <c r="R277" s="9">
        <f>equipo11!Q56</f>
        <v>6</v>
      </c>
      <c r="S277" s="9">
        <f>equipo11!R56</f>
        <v>12</v>
      </c>
      <c r="T277" s="9"/>
      <c r="U277" s="11">
        <f>equipo11!T56</f>
        <v>0.8571428571428571</v>
      </c>
      <c r="V277" s="11">
        <f>equipo11!U56</f>
        <v>0.8571428571428571</v>
      </c>
      <c r="X277" t="str">
        <f t="shared" si="80"/>
        <v>Daniel Torres</v>
      </c>
      <c r="Y277">
        <f t="shared" si="81"/>
        <v>0.8571428571428571</v>
      </c>
      <c r="Z277">
        <f t="shared" si="82"/>
        <v>0.8571428571428571</v>
      </c>
      <c r="AA277">
        <f t="shared" si="83"/>
        <v>8294.4285714285706</v>
      </c>
      <c r="AB277" t="str">
        <f t="shared" si="84"/>
        <v>Daniel Torres</v>
      </c>
      <c r="AC277">
        <f t="shared" si="85"/>
        <v>0.8571428571428571</v>
      </c>
      <c r="AD277">
        <f t="shared" si="86"/>
        <v>0.8571428571428571</v>
      </c>
      <c r="AE277">
        <f t="shared" si="87"/>
        <v>8294.4285714285706</v>
      </c>
      <c r="AF277" t="str">
        <f t="shared" si="88"/>
        <v>Daniel Torres</v>
      </c>
      <c r="AG277">
        <f t="shared" si="89"/>
        <v>0</v>
      </c>
      <c r="AH277">
        <f t="shared" si="90"/>
        <v>0</v>
      </c>
      <c r="AI277">
        <f t="shared" si="91"/>
        <v>-277</v>
      </c>
      <c r="AJ277" t="str">
        <f t="shared" si="92"/>
        <v>Daniel Torres</v>
      </c>
      <c r="AK277">
        <f t="shared" si="93"/>
        <v>6</v>
      </c>
      <c r="AL277">
        <f t="shared" si="94"/>
        <v>6</v>
      </c>
      <c r="AM277">
        <f t="shared" si="95"/>
        <v>59723</v>
      </c>
      <c r="AN277" t="str">
        <f t="shared" si="96"/>
        <v>Daniel Torres</v>
      </c>
      <c r="AO277">
        <f t="shared" si="97"/>
        <v>6</v>
      </c>
      <c r="AP277">
        <f t="shared" si="98"/>
        <v>6</v>
      </c>
      <c r="AQ277">
        <f t="shared" si="99"/>
        <v>59723</v>
      </c>
      <c r="AR277" t="str">
        <f>A277</f>
        <v>Daniel Torres</v>
      </c>
      <c r="AS277">
        <f>M277</f>
        <v>2</v>
      </c>
      <c r="AT277">
        <f>AS277</f>
        <v>2</v>
      </c>
      <c r="AU277">
        <f>AT277*10000-ROW()</f>
        <v>19723</v>
      </c>
      <c r="AV277" t="str">
        <f>A277</f>
        <v>Daniel Torres</v>
      </c>
      <c r="AW277">
        <f>E277</f>
        <v>6</v>
      </c>
      <c r="AX277">
        <f>AW277</f>
        <v>6</v>
      </c>
      <c r="AY277">
        <f>AX277*10000-ROW()</f>
        <v>59723</v>
      </c>
    </row>
    <row r="278" spans="1:51" x14ac:dyDescent="0.3">
      <c r="A278" s="9" t="str">
        <f>equipo11!A57</f>
        <v>Daniel Flores</v>
      </c>
      <c r="B278" s="9">
        <f>equipo11!B57</f>
        <v>21</v>
      </c>
      <c r="C278" s="9" t="str">
        <f>equipo11!$A$6</f>
        <v>Equipo 11</v>
      </c>
      <c r="D278" s="9">
        <f>equipo11!C57</f>
        <v>7</v>
      </c>
      <c r="E278" s="9">
        <f>equipo11!D57</f>
        <v>6</v>
      </c>
      <c r="F278" s="9">
        <f>equipo11!E57</f>
        <v>5</v>
      </c>
      <c r="G278" s="9">
        <f>equipo11!F57</f>
        <v>0</v>
      </c>
      <c r="H278" s="9">
        <f>equipo11!G57</f>
        <v>0</v>
      </c>
      <c r="I278" s="9">
        <f>equipo11!H57</f>
        <v>0</v>
      </c>
      <c r="J278" s="9">
        <f>equipo11!I57</f>
        <v>2</v>
      </c>
      <c r="K278" s="9">
        <f>equipo11!J57</f>
        <v>3</v>
      </c>
      <c r="L278" s="9">
        <f>equipo11!K57</f>
        <v>3</v>
      </c>
      <c r="M278" s="9">
        <f>equipo11!L57</f>
        <v>1</v>
      </c>
      <c r="N278" s="9">
        <f>equipo11!M57</f>
        <v>0</v>
      </c>
      <c r="O278" s="9">
        <f>equipo11!N57</f>
        <v>1</v>
      </c>
      <c r="P278" s="9">
        <f>equipo11!O57</f>
        <v>0</v>
      </c>
      <c r="Q278" s="9">
        <f>equipo11!P57</f>
        <v>0</v>
      </c>
      <c r="R278" s="9">
        <f>equipo11!Q57</f>
        <v>5</v>
      </c>
      <c r="S278" s="9">
        <f>equipo11!R57</f>
        <v>11</v>
      </c>
      <c r="T278" s="9"/>
      <c r="U278" s="11">
        <f>equipo11!T57</f>
        <v>0.7142857142857143</v>
      </c>
      <c r="V278" s="11">
        <f>equipo11!U57</f>
        <v>0.7142857142857143</v>
      </c>
      <c r="X278" t="str">
        <f t="shared" si="80"/>
        <v>Daniel Flores</v>
      </c>
      <c r="Y278">
        <f t="shared" si="81"/>
        <v>0.7142857142857143</v>
      </c>
      <c r="Z278">
        <f t="shared" si="82"/>
        <v>0.7142857142857143</v>
      </c>
      <c r="AA278">
        <f t="shared" si="83"/>
        <v>6864.8571428571431</v>
      </c>
      <c r="AB278" t="str">
        <f t="shared" si="84"/>
        <v>Daniel Flores</v>
      </c>
      <c r="AC278">
        <f t="shared" si="85"/>
        <v>0.7142857142857143</v>
      </c>
      <c r="AD278">
        <f t="shared" si="86"/>
        <v>0.7142857142857143</v>
      </c>
      <c r="AE278">
        <f t="shared" si="87"/>
        <v>6864.8571428571431</v>
      </c>
      <c r="AF278" t="str">
        <f t="shared" si="88"/>
        <v>Daniel Flores</v>
      </c>
      <c r="AG278">
        <f t="shared" si="89"/>
        <v>0</v>
      </c>
      <c r="AH278">
        <f t="shared" si="90"/>
        <v>0</v>
      </c>
      <c r="AI278">
        <f t="shared" si="91"/>
        <v>-278</v>
      </c>
      <c r="AJ278" t="str">
        <f t="shared" si="92"/>
        <v>Daniel Flores</v>
      </c>
      <c r="AK278">
        <f t="shared" si="93"/>
        <v>2</v>
      </c>
      <c r="AL278">
        <f t="shared" si="94"/>
        <v>2</v>
      </c>
      <c r="AM278">
        <f t="shared" si="95"/>
        <v>19722</v>
      </c>
      <c r="AN278" t="str">
        <f t="shared" si="96"/>
        <v>Daniel Flores</v>
      </c>
      <c r="AO278">
        <f t="shared" si="97"/>
        <v>5</v>
      </c>
      <c r="AP278">
        <f t="shared" si="98"/>
        <v>5</v>
      </c>
      <c r="AQ278">
        <f t="shared" si="99"/>
        <v>49722</v>
      </c>
      <c r="AR278" t="str">
        <f>A278</f>
        <v>Daniel Flores</v>
      </c>
      <c r="AS278">
        <f>M278</f>
        <v>1</v>
      </c>
      <c r="AT278">
        <f>AS278</f>
        <v>1</v>
      </c>
      <c r="AU278">
        <f>AT278*10000-ROW()</f>
        <v>9722</v>
      </c>
      <c r="AV278" t="str">
        <f>A278</f>
        <v>Daniel Flores</v>
      </c>
      <c r="AW278">
        <f>E278</f>
        <v>6</v>
      </c>
      <c r="AX278">
        <f>AW278</f>
        <v>6</v>
      </c>
      <c r="AY278">
        <f>AX278*10000-ROW()</f>
        <v>59722</v>
      </c>
    </row>
    <row r="279" spans="1:51" x14ac:dyDescent="0.3">
      <c r="A279" s="9" t="str">
        <f>equipo11!A58</f>
        <v>Daniel Rivera</v>
      </c>
      <c r="B279" s="9">
        <f>equipo11!B58</f>
        <v>22</v>
      </c>
      <c r="C279" s="9" t="str">
        <f>equipo11!$A$6</f>
        <v>Equipo 11</v>
      </c>
      <c r="D279" s="9">
        <f>equipo11!C58</f>
        <v>4</v>
      </c>
      <c r="E279" s="9">
        <f>equipo11!D58</f>
        <v>3</v>
      </c>
      <c r="F279" s="9">
        <f>equipo11!E58</f>
        <v>2</v>
      </c>
      <c r="G279" s="9">
        <f>equipo11!F58</f>
        <v>0</v>
      </c>
      <c r="H279" s="9">
        <f>equipo11!G58</f>
        <v>0</v>
      </c>
      <c r="I279" s="9">
        <f>equipo11!H58</f>
        <v>0</v>
      </c>
      <c r="J279" s="9">
        <f>equipo11!I58</f>
        <v>2</v>
      </c>
      <c r="K279" s="9">
        <f>equipo11!J58</f>
        <v>1</v>
      </c>
      <c r="L279" s="9">
        <f>equipo11!K58</f>
        <v>3</v>
      </c>
      <c r="M279" s="9">
        <f>equipo11!L58</f>
        <v>1</v>
      </c>
      <c r="N279" s="9">
        <f>equipo11!M58</f>
        <v>2</v>
      </c>
      <c r="O279" s="9">
        <f>equipo11!N58</f>
        <v>1</v>
      </c>
      <c r="P279" s="9">
        <f>equipo11!O58</f>
        <v>1</v>
      </c>
      <c r="Q279" s="9">
        <f>equipo11!P58</f>
        <v>0</v>
      </c>
      <c r="R279" s="9">
        <f>equipo11!Q58</f>
        <v>2</v>
      </c>
      <c r="S279" s="9">
        <f>equipo11!R58</f>
        <v>11</v>
      </c>
      <c r="T279" s="9"/>
      <c r="U279" s="11">
        <f>equipo11!T58</f>
        <v>0.5</v>
      </c>
      <c r="V279" s="11">
        <f>equipo11!U58</f>
        <v>0.5</v>
      </c>
      <c r="X279" t="str">
        <f t="shared" si="80"/>
        <v>Daniel Rivera</v>
      </c>
      <c r="Y279">
        <f t="shared" si="81"/>
        <v>0.5</v>
      </c>
      <c r="Z279">
        <f t="shared" si="82"/>
        <v>0.5</v>
      </c>
      <c r="AA279">
        <f t="shared" si="83"/>
        <v>4721</v>
      </c>
      <c r="AB279" t="str">
        <f t="shared" si="84"/>
        <v>Daniel Rivera</v>
      </c>
      <c r="AC279">
        <f t="shared" si="85"/>
        <v>0.5</v>
      </c>
      <c r="AD279">
        <f t="shared" si="86"/>
        <v>0.5</v>
      </c>
      <c r="AE279">
        <f t="shared" si="87"/>
        <v>4721</v>
      </c>
      <c r="AF279" t="str">
        <f t="shared" si="88"/>
        <v>Daniel Rivera</v>
      </c>
      <c r="AG279">
        <f t="shared" si="89"/>
        <v>0</v>
      </c>
      <c r="AH279">
        <f t="shared" si="90"/>
        <v>0</v>
      </c>
      <c r="AI279">
        <f t="shared" si="91"/>
        <v>-279</v>
      </c>
      <c r="AJ279" t="str">
        <f t="shared" si="92"/>
        <v>Daniel Rivera</v>
      </c>
      <c r="AK279">
        <f t="shared" si="93"/>
        <v>2</v>
      </c>
      <c r="AL279">
        <f t="shared" si="94"/>
        <v>2</v>
      </c>
      <c r="AM279">
        <f t="shared" si="95"/>
        <v>19721</v>
      </c>
      <c r="AN279" t="str">
        <f t="shared" si="96"/>
        <v>Daniel Rivera</v>
      </c>
      <c r="AO279">
        <f t="shared" si="97"/>
        <v>2</v>
      </c>
      <c r="AP279">
        <f t="shared" si="98"/>
        <v>2</v>
      </c>
      <c r="AQ279">
        <f t="shared" si="99"/>
        <v>19721</v>
      </c>
      <c r="AR279" t="str">
        <f>A279</f>
        <v>Daniel Rivera</v>
      </c>
      <c r="AS279">
        <f>M279</f>
        <v>1</v>
      </c>
      <c r="AT279">
        <f>AS279</f>
        <v>1</v>
      </c>
      <c r="AU279">
        <f>AT279*10000-ROW()</f>
        <v>9721</v>
      </c>
      <c r="AV279" t="str">
        <f>A279</f>
        <v>Daniel Rivera</v>
      </c>
      <c r="AW279">
        <f>E279</f>
        <v>3</v>
      </c>
      <c r="AX279">
        <f>AW279</f>
        <v>3</v>
      </c>
      <c r="AY279">
        <f>AX279*10000-ROW()</f>
        <v>29721</v>
      </c>
    </row>
    <row r="280" spans="1:51" x14ac:dyDescent="0.3">
      <c r="A280" s="9" t="str">
        <f>equipo11!A59</f>
        <v>Daniel Gomez</v>
      </c>
      <c r="B280" s="9">
        <f>equipo11!B59</f>
        <v>23</v>
      </c>
      <c r="C280" s="9" t="str">
        <f>equipo11!$A$6</f>
        <v>Equipo 11</v>
      </c>
      <c r="D280" s="9">
        <f>equipo11!C59</f>
        <v>6</v>
      </c>
      <c r="E280" s="9">
        <f>equipo11!D59</f>
        <v>2</v>
      </c>
      <c r="F280" s="9">
        <f>equipo11!E59</f>
        <v>3</v>
      </c>
      <c r="G280" s="9">
        <f>equipo11!F59</f>
        <v>0</v>
      </c>
      <c r="H280" s="9">
        <f>equipo11!G59</f>
        <v>0</v>
      </c>
      <c r="I280" s="9">
        <f>equipo11!H59</f>
        <v>1</v>
      </c>
      <c r="J280" s="9">
        <f>equipo11!I59</f>
        <v>4</v>
      </c>
      <c r="K280" s="9">
        <f>equipo11!J59</f>
        <v>0</v>
      </c>
      <c r="L280" s="9">
        <f>equipo11!K59</f>
        <v>1</v>
      </c>
      <c r="M280" s="9">
        <f>equipo11!L59</f>
        <v>1</v>
      </c>
      <c r="N280" s="9">
        <f>equipo11!M59</f>
        <v>1</v>
      </c>
      <c r="O280" s="9">
        <f>equipo11!N59</f>
        <v>1</v>
      </c>
      <c r="P280" s="9">
        <f>equipo11!O59</f>
        <v>2</v>
      </c>
      <c r="Q280" s="9">
        <f>equipo11!P59</f>
        <v>0</v>
      </c>
      <c r="R280" s="9">
        <f>equipo11!Q59</f>
        <v>6</v>
      </c>
      <c r="S280" s="9">
        <f>equipo11!R59</f>
        <v>11</v>
      </c>
      <c r="T280" s="9"/>
      <c r="U280" s="11">
        <f>equipo11!T59</f>
        <v>0.5</v>
      </c>
      <c r="V280" s="11">
        <f>equipo11!U59</f>
        <v>1</v>
      </c>
      <c r="X280" t="str">
        <f t="shared" si="80"/>
        <v>Daniel Gomez</v>
      </c>
      <c r="Y280">
        <f t="shared" si="81"/>
        <v>0.5</v>
      </c>
      <c r="Z280">
        <f t="shared" si="82"/>
        <v>0.5</v>
      </c>
      <c r="AA280">
        <f t="shared" si="83"/>
        <v>4720</v>
      </c>
      <c r="AB280" t="str">
        <f t="shared" si="84"/>
        <v>Daniel Gomez</v>
      </c>
      <c r="AC280">
        <f t="shared" si="85"/>
        <v>1</v>
      </c>
      <c r="AD280">
        <f t="shared" si="86"/>
        <v>1</v>
      </c>
      <c r="AE280">
        <f t="shared" si="87"/>
        <v>9720</v>
      </c>
      <c r="AF280" t="str">
        <f t="shared" si="88"/>
        <v>Daniel Gomez</v>
      </c>
      <c r="AG280">
        <f t="shared" si="89"/>
        <v>1</v>
      </c>
      <c r="AH280">
        <f t="shared" si="90"/>
        <v>1</v>
      </c>
      <c r="AI280">
        <f t="shared" si="91"/>
        <v>9720</v>
      </c>
      <c r="AJ280" t="str">
        <f t="shared" si="92"/>
        <v>Daniel Gomez</v>
      </c>
      <c r="AK280">
        <f t="shared" si="93"/>
        <v>4</v>
      </c>
      <c r="AL280">
        <f t="shared" si="94"/>
        <v>4</v>
      </c>
      <c r="AM280">
        <f t="shared" si="95"/>
        <v>39720</v>
      </c>
      <c r="AN280" t="str">
        <f t="shared" si="96"/>
        <v>Daniel Gomez</v>
      </c>
      <c r="AO280">
        <f t="shared" si="97"/>
        <v>3</v>
      </c>
      <c r="AP280">
        <f t="shared" si="98"/>
        <v>3</v>
      </c>
      <c r="AQ280">
        <f t="shared" si="99"/>
        <v>29720</v>
      </c>
      <c r="AR280" t="str">
        <f>A280</f>
        <v>Daniel Gomez</v>
      </c>
      <c r="AS280">
        <f>M280</f>
        <v>1</v>
      </c>
      <c r="AT280">
        <f>AS280</f>
        <v>1</v>
      </c>
      <c r="AU280">
        <f>AT280*10000-ROW()</f>
        <v>9720</v>
      </c>
      <c r="AV280" t="str">
        <f>A280</f>
        <v>Daniel Gomez</v>
      </c>
      <c r="AW280">
        <f>E280</f>
        <v>2</v>
      </c>
      <c r="AX280">
        <f>AW280</f>
        <v>2</v>
      </c>
      <c r="AY280">
        <f>AX280*10000-ROW()</f>
        <v>19720</v>
      </c>
    </row>
    <row r="281" spans="1:51" x14ac:dyDescent="0.3">
      <c r="A281" s="9" t="str">
        <f>equipo11!A60</f>
        <v>Daniel Diaz</v>
      </c>
      <c r="B281" s="9">
        <f>equipo11!B60</f>
        <v>24</v>
      </c>
      <c r="C281" s="9" t="str">
        <f>equipo11!$A$6</f>
        <v>Equipo 11</v>
      </c>
      <c r="D281" s="9">
        <f>equipo11!C60</f>
        <v>7</v>
      </c>
      <c r="E281" s="9">
        <f>equipo11!D60</f>
        <v>6</v>
      </c>
      <c r="F281" s="9">
        <f>equipo11!E60</f>
        <v>4</v>
      </c>
      <c r="G281" s="9">
        <f>equipo11!F60</f>
        <v>0</v>
      </c>
      <c r="H281" s="9">
        <f>equipo11!G60</f>
        <v>0</v>
      </c>
      <c r="I281" s="9">
        <f>equipo11!H60</f>
        <v>0</v>
      </c>
      <c r="J281" s="9">
        <f>equipo11!I60</f>
        <v>5</v>
      </c>
      <c r="K281" s="9">
        <f>equipo11!J60</f>
        <v>2</v>
      </c>
      <c r="L281" s="9">
        <f>equipo11!K60</f>
        <v>2</v>
      </c>
      <c r="M281" s="9">
        <f>equipo11!L60</f>
        <v>2</v>
      </c>
      <c r="N281" s="9">
        <f>equipo11!M60</f>
        <v>0</v>
      </c>
      <c r="O281" s="9">
        <f>equipo11!N60</f>
        <v>1</v>
      </c>
      <c r="P281" s="9">
        <f>equipo11!O60</f>
        <v>1</v>
      </c>
      <c r="Q281" s="9">
        <f>equipo11!P60</f>
        <v>0</v>
      </c>
      <c r="R281" s="9">
        <f>equipo11!Q60</f>
        <v>4</v>
      </c>
      <c r="S281" s="9">
        <f>equipo11!R60</f>
        <v>11</v>
      </c>
      <c r="T281" s="9"/>
      <c r="U281" s="11">
        <f>equipo11!T60</f>
        <v>0.5714285714285714</v>
      </c>
      <c r="V281" s="11">
        <f>equipo11!U60</f>
        <v>0.5714285714285714</v>
      </c>
      <c r="X281" t="str">
        <f t="shared" si="80"/>
        <v>Daniel Diaz</v>
      </c>
      <c r="Y281">
        <f t="shared" si="81"/>
        <v>0.5714285714285714</v>
      </c>
      <c r="Z281">
        <f t="shared" si="82"/>
        <v>0.5714285714285714</v>
      </c>
      <c r="AA281">
        <f t="shared" si="83"/>
        <v>5433.2857142857138</v>
      </c>
      <c r="AB281" t="str">
        <f t="shared" si="84"/>
        <v>Daniel Diaz</v>
      </c>
      <c r="AC281">
        <f t="shared" si="85"/>
        <v>0.5714285714285714</v>
      </c>
      <c r="AD281">
        <f t="shared" si="86"/>
        <v>0.5714285714285714</v>
      </c>
      <c r="AE281">
        <f t="shared" si="87"/>
        <v>5433.2857142857138</v>
      </c>
      <c r="AF281" t="str">
        <f t="shared" si="88"/>
        <v>Daniel Diaz</v>
      </c>
      <c r="AG281">
        <f t="shared" si="89"/>
        <v>0</v>
      </c>
      <c r="AH281">
        <f t="shared" si="90"/>
        <v>0</v>
      </c>
      <c r="AI281">
        <f t="shared" si="91"/>
        <v>-281</v>
      </c>
      <c r="AJ281" t="str">
        <f t="shared" si="92"/>
        <v>Daniel Diaz</v>
      </c>
      <c r="AK281">
        <f t="shared" si="93"/>
        <v>5</v>
      </c>
      <c r="AL281">
        <f t="shared" si="94"/>
        <v>5</v>
      </c>
      <c r="AM281">
        <f t="shared" si="95"/>
        <v>49719</v>
      </c>
      <c r="AN281" t="str">
        <f t="shared" si="96"/>
        <v>Daniel Diaz</v>
      </c>
      <c r="AO281">
        <f t="shared" si="97"/>
        <v>4</v>
      </c>
      <c r="AP281">
        <f t="shared" si="98"/>
        <v>4</v>
      </c>
      <c r="AQ281">
        <f t="shared" si="99"/>
        <v>39719</v>
      </c>
      <c r="AR281" t="str">
        <f>A281</f>
        <v>Daniel Diaz</v>
      </c>
      <c r="AS281">
        <f>M281</f>
        <v>2</v>
      </c>
      <c r="AT281">
        <f>AS281</f>
        <v>2</v>
      </c>
      <c r="AU281">
        <f>AT281*10000-ROW()</f>
        <v>19719</v>
      </c>
      <c r="AV281" t="str">
        <f>A281</f>
        <v>Daniel Diaz</v>
      </c>
      <c r="AW281">
        <f>E281</f>
        <v>6</v>
      </c>
      <c r="AX281">
        <f>AW281</f>
        <v>6</v>
      </c>
      <c r="AY281">
        <f>AX281*10000-ROW()</f>
        <v>59719</v>
      </c>
    </row>
    <row r="282" spans="1:51" x14ac:dyDescent="0.3">
      <c r="A282" s="9" t="str">
        <f>equipo11!A61</f>
        <v>Daniel Reyes</v>
      </c>
      <c r="B282" s="9">
        <f>equipo11!B61</f>
        <v>25</v>
      </c>
      <c r="C282" s="9" t="str">
        <f>equipo11!$A$6</f>
        <v>Equipo 11</v>
      </c>
      <c r="D282" s="9">
        <f>equipo11!C61</f>
        <v>5</v>
      </c>
      <c r="E282" s="9">
        <f>equipo11!D61</f>
        <v>1</v>
      </c>
      <c r="F282" s="9">
        <f>equipo11!E61</f>
        <v>0</v>
      </c>
      <c r="G282" s="9">
        <f>equipo11!F61</f>
        <v>0</v>
      </c>
      <c r="H282" s="9">
        <f>equipo11!G61</f>
        <v>0</v>
      </c>
      <c r="I282" s="9">
        <f>equipo11!H61</f>
        <v>0</v>
      </c>
      <c r="J282" s="9">
        <f>equipo11!I61</f>
        <v>2</v>
      </c>
      <c r="K282" s="9">
        <f>equipo11!J61</f>
        <v>1</v>
      </c>
      <c r="L282" s="9">
        <f>equipo11!K61</f>
        <v>1</v>
      </c>
      <c r="M282" s="9">
        <f>equipo11!L61</f>
        <v>1</v>
      </c>
      <c r="N282" s="9">
        <f>equipo11!M61</f>
        <v>1</v>
      </c>
      <c r="O282" s="9">
        <f>equipo11!N61</f>
        <v>2</v>
      </c>
      <c r="P282" s="9">
        <f>equipo11!O61</f>
        <v>1</v>
      </c>
      <c r="Q282" s="9">
        <f>equipo11!P61</f>
        <v>0</v>
      </c>
      <c r="R282" s="9">
        <f>equipo11!Q61</f>
        <v>0</v>
      </c>
      <c r="S282" s="9">
        <f>equipo11!R61</f>
        <v>10</v>
      </c>
      <c r="T282" s="9"/>
      <c r="U282" s="11">
        <f>equipo11!T61</f>
        <v>0</v>
      </c>
      <c r="V282" s="11">
        <f>equipo11!U61</f>
        <v>0</v>
      </c>
      <c r="X282" t="str">
        <f t="shared" si="80"/>
        <v>Daniel Reyes</v>
      </c>
      <c r="Y282">
        <f t="shared" si="81"/>
        <v>0</v>
      </c>
      <c r="Z282">
        <f t="shared" si="82"/>
        <v>0</v>
      </c>
      <c r="AA282">
        <f t="shared" si="83"/>
        <v>-282</v>
      </c>
      <c r="AB282" t="str">
        <f t="shared" si="84"/>
        <v>Daniel Reyes</v>
      </c>
      <c r="AC282">
        <f t="shared" si="85"/>
        <v>0</v>
      </c>
      <c r="AD282">
        <f t="shared" si="86"/>
        <v>0</v>
      </c>
      <c r="AE282">
        <f t="shared" si="87"/>
        <v>-282</v>
      </c>
      <c r="AF282" t="str">
        <f t="shared" si="88"/>
        <v>Daniel Reyes</v>
      </c>
      <c r="AG282">
        <f t="shared" si="89"/>
        <v>0</v>
      </c>
      <c r="AH282">
        <f t="shared" si="90"/>
        <v>0</v>
      </c>
      <c r="AI282">
        <f t="shared" si="91"/>
        <v>-282</v>
      </c>
      <c r="AJ282" t="str">
        <f t="shared" si="92"/>
        <v>Daniel Reyes</v>
      </c>
      <c r="AK282">
        <f t="shared" si="93"/>
        <v>2</v>
      </c>
      <c r="AL282">
        <f t="shared" si="94"/>
        <v>2</v>
      </c>
      <c r="AM282">
        <f t="shared" si="95"/>
        <v>19718</v>
      </c>
      <c r="AN282" t="str">
        <f t="shared" si="96"/>
        <v>Daniel Reyes</v>
      </c>
      <c r="AO282">
        <f t="shared" si="97"/>
        <v>0</v>
      </c>
      <c r="AP282">
        <f t="shared" si="98"/>
        <v>0</v>
      </c>
      <c r="AQ282">
        <f t="shared" si="99"/>
        <v>-282</v>
      </c>
      <c r="AR282" t="str">
        <f>A282</f>
        <v>Daniel Reyes</v>
      </c>
      <c r="AS282">
        <f>M282</f>
        <v>1</v>
      </c>
      <c r="AT282">
        <f>AS282</f>
        <v>1</v>
      </c>
      <c r="AU282">
        <f>AT282*10000-ROW()</f>
        <v>9718</v>
      </c>
      <c r="AV282" t="str">
        <f>A282</f>
        <v>Daniel Reyes</v>
      </c>
      <c r="AW282">
        <f>E282</f>
        <v>1</v>
      </c>
      <c r="AX282">
        <f>AW282</f>
        <v>1</v>
      </c>
      <c r="AY282">
        <f>AX282*10000-ROW()</f>
        <v>9718</v>
      </c>
    </row>
    <row r="283" spans="1:51" x14ac:dyDescent="0.3">
      <c r="A283" s="9" t="str">
        <f>equipo12!A37</f>
        <v>Daniel Morales</v>
      </c>
      <c r="B283" s="9">
        <f>equipo12!B37</f>
        <v>1</v>
      </c>
      <c r="C283" s="9" t="str">
        <f>equipo12!$A$6</f>
        <v>Equipo 12</v>
      </c>
      <c r="D283" s="9">
        <f>equipo12!C37</f>
        <v>5</v>
      </c>
      <c r="E283" s="9">
        <f>equipo12!D37</f>
        <v>1</v>
      </c>
      <c r="F283" s="9">
        <f>equipo12!E37</f>
        <v>1</v>
      </c>
      <c r="G283" s="9">
        <f>equipo12!F37</f>
        <v>0</v>
      </c>
      <c r="H283" s="9">
        <f>equipo12!G37</f>
        <v>0</v>
      </c>
      <c r="I283" s="9">
        <f>equipo12!H37</f>
        <v>0</v>
      </c>
      <c r="J283" s="9">
        <f>equipo12!I37</f>
        <v>3</v>
      </c>
      <c r="K283" s="9">
        <f>equipo12!J37</f>
        <v>1</v>
      </c>
      <c r="L283" s="9">
        <f>equipo12!K37</f>
        <v>2</v>
      </c>
      <c r="M283" s="9">
        <f>equipo12!L37</f>
        <v>2</v>
      </c>
      <c r="N283" s="9">
        <f>equipo12!M37</f>
        <v>0</v>
      </c>
      <c r="O283" s="9">
        <f>equipo12!N37</f>
        <v>0</v>
      </c>
      <c r="P283" s="9">
        <f>equipo12!O37</f>
        <v>1</v>
      </c>
      <c r="Q283" s="9">
        <f>equipo12!P37</f>
        <v>0</v>
      </c>
      <c r="R283" s="9">
        <f>equipo12!Q37</f>
        <v>1</v>
      </c>
      <c r="S283" s="9">
        <f>equipo12!R37</f>
        <v>8</v>
      </c>
      <c r="T283" s="9"/>
      <c r="U283" s="11">
        <f>equipo12!T37</f>
        <v>0.2</v>
      </c>
      <c r="V283" s="11">
        <f>equipo12!U37</f>
        <v>0.2</v>
      </c>
      <c r="X283" t="str">
        <f t="shared" si="80"/>
        <v>Daniel Morales</v>
      </c>
      <c r="Y283">
        <f t="shared" si="81"/>
        <v>0.2</v>
      </c>
      <c r="Z283">
        <f t="shared" si="82"/>
        <v>0.2</v>
      </c>
      <c r="AA283">
        <f t="shared" si="83"/>
        <v>1717</v>
      </c>
      <c r="AB283" t="str">
        <f t="shared" si="84"/>
        <v>Daniel Morales</v>
      </c>
      <c r="AC283">
        <f t="shared" si="85"/>
        <v>0.2</v>
      </c>
      <c r="AD283">
        <f t="shared" si="86"/>
        <v>0.2</v>
      </c>
      <c r="AE283">
        <f t="shared" si="87"/>
        <v>1717</v>
      </c>
      <c r="AF283" t="str">
        <f t="shared" si="88"/>
        <v>Daniel Morales</v>
      </c>
      <c r="AG283">
        <f t="shared" si="89"/>
        <v>0</v>
      </c>
      <c r="AH283">
        <f t="shared" si="90"/>
        <v>0</v>
      </c>
      <c r="AI283">
        <f t="shared" si="91"/>
        <v>-283</v>
      </c>
      <c r="AJ283" t="str">
        <f t="shared" si="92"/>
        <v>Daniel Morales</v>
      </c>
      <c r="AK283">
        <f t="shared" si="93"/>
        <v>3</v>
      </c>
      <c r="AL283">
        <f t="shared" si="94"/>
        <v>3</v>
      </c>
      <c r="AM283">
        <f t="shared" si="95"/>
        <v>29717</v>
      </c>
      <c r="AN283" t="str">
        <f t="shared" si="96"/>
        <v>Daniel Morales</v>
      </c>
      <c r="AO283">
        <f t="shared" si="97"/>
        <v>1</v>
      </c>
      <c r="AP283">
        <f t="shared" si="98"/>
        <v>1</v>
      </c>
      <c r="AQ283">
        <f t="shared" si="99"/>
        <v>9717</v>
      </c>
      <c r="AR283" t="str">
        <f>A283</f>
        <v>Daniel Morales</v>
      </c>
      <c r="AS283">
        <f>M283</f>
        <v>2</v>
      </c>
      <c r="AT283">
        <f>AS283</f>
        <v>2</v>
      </c>
      <c r="AU283">
        <f>AT283*10000-ROW()</f>
        <v>19717</v>
      </c>
      <c r="AV283" t="str">
        <f>A283</f>
        <v>Daniel Morales</v>
      </c>
      <c r="AW283">
        <f>E283</f>
        <v>1</v>
      </c>
      <c r="AX283">
        <f>AW283</f>
        <v>1</v>
      </c>
      <c r="AY283">
        <f>AX283*10000-ROW()</f>
        <v>9717</v>
      </c>
    </row>
    <row r="284" spans="1:51" x14ac:dyDescent="0.3">
      <c r="A284" s="9" t="str">
        <f>equipo12!A38</f>
        <v>Daniel Cruz</v>
      </c>
      <c r="B284" s="9">
        <f>equipo12!B38</f>
        <v>2</v>
      </c>
      <c r="C284" s="9" t="str">
        <f>equipo12!$A$6</f>
        <v>Equipo 12</v>
      </c>
      <c r="D284" s="9">
        <f>equipo12!C38</f>
        <v>6</v>
      </c>
      <c r="E284" s="9">
        <f>equipo12!D38</f>
        <v>3</v>
      </c>
      <c r="F284" s="9">
        <f>equipo12!E38</f>
        <v>5</v>
      </c>
      <c r="G284" s="9">
        <f>equipo12!F38</f>
        <v>0</v>
      </c>
      <c r="H284" s="9">
        <f>equipo12!G38</f>
        <v>0</v>
      </c>
      <c r="I284" s="9">
        <f>equipo12!H38</f>
        <v>1</v>
      </c>
      <c r="J284" s="9">
        <f>equipo12!I38</f>
        <v>6</v>
      </c>
      <c r="K284" s="9">
        <f>equipo12!J38</f>
        <v>1</v>
      </c>
      <c r="L284" s="9">
        <f>equipo12!K38</f>
        <v>2</v>
      </c>
      <c r="M284" s="9">
        <f>equipo12!L38</f>
        <v>2</v>
      </c>
      <c r="N284" s="9">
        <f>equipo12!M38</f>
        <v>0</v>
      </c>
      <c r="O284" s="9">
        <f>equipo12!N38</f>
        <v>1</v>
      </c>
      <c r="P284" s="9">
        <f>equipo12!O38</f>
        <v>2</v>
      </c>
      <c r="Q284" s="9">
        <f>equipo12!P38</f>
        <v>0</v>
      </c>
      <c r="R284" s="9">
        <f>equipo12!Q38</f>
        <v>8</v>
      </c>
      <c r="S284" s="9">
        <f>equipo12!R38</f>
        <v>11</v>
      </c>
      <c r="T284" s="9"/>
      <c r="U284" s="11">
        <f>equipo12!T38</f>
        <v>0.83333333333333337</v>
      </c>
      <c r="V284" s="11">
        <f>equipo12!U38</f>
        <v>1.3333333333333333</v>
      </c>
      <c r="X284" t="str">
        <f t="shared" si="80"/>
        <v>Daniel Cruz</v>
      </c>
      <c r="Y284">
        <f t="shared" si="81"/>
        <v>0.83333333333333337</v>
      </c>
      <c r="Z284">
        <f t="shared" si="82"/>
        <v>0.83333333333333337</v>
      </c>
      <c r="AA284">
        <f t="shared" si="83"/>
        <v>8049.3333333333339</v>
      </c>
      <c r="AB284" t="str">
        <f t="shared" si="84"/>
        <v>Daniel Cruz</v>
      </c>
      <c r="AC284">
        <f t="shared" si="85"/>
        <v>1.3333333333333333</v>
      </c>
      <c r="AD284">
        <f t="shared" si="86"/>
        <v>1.3333333333333333</v>
      </c>
      <c r="AE284">
        <f t="shared" si="87"/>
        <v>13049.333333333332</v>
      </c>
      <c r="AF284" t="str">
        <f t="shared" si="88"/>
        <v>Daniel Cruz</v>
      </c>
      <c r="AG284">
        <f t="shared" si="89"/>
        <v>1</v>
      </c>
      <c r="AH284">
        <f t="shared" si="90"/>
        <v>1</v>
      </c>
      <c r="AI284">
        <f t="shared" si="91"/>
        <v>9716</v>
      </c>
      <c r="AJ284" t="str">
        <f t="shared" si="92"/>
        <v>Daniel Cruz</v>
      </c>
      <c r="AK284">
        <f t="shared" si="93"/>
        <v>6</v>
      </c>
      <c r="AL284">
        <f t="shared" si="94"/>
        <v>6</v>
      </c>
      <c r="AM284">
        <f t="shared" si="95"/>
        <v>59716</v>
      </c>
      <c r="AN284" t="str">
        <f t="shared" si="96"/>
        <v>Daniel Cruz</v>
      </c>
      <c r="AO284">
        <f t="shared" si="97"/>
        <v>5</v>
      </c>
      <c r="AP284">
        <f t="shared" si="98"/>
        <v>5</v>
      </c>
      <c r="AQ284">
        <f t="shared" si="99"/>
        <v>49716</v>
      </c>
      <c r="AR284" t="str">
        <f>A284</f>
        <v>Daniel Cruz</v>
      </c>
      <c r="AS284">
        <f>M284</f>
        <v>2</v>
      </c>
      <c r="AT284">
        <f>AS284</f>
        <v>2</v>
      </c>
      <c r="AU284">
        <f>AT284*10000-ROW()</f>
        <v>19716</v>
      </c>
      <c r="AV284" t="str">
        <f>A284</f>
        <v>Daniel Cruz</v>
      </c>
      <c r="AW284">
        <f>E284</f>
        <v>3</v>
      </c>
      <c r="AX284">
        <f>AW284</f>
        <v>3</v>
      </c>
      <c r="AY284">
        <f>AX284*10000-ROW()</f>
        <v>29716</v>
      </c>
    </row>
    <row r="285" spans="1:51" x14ac:dyDescent="0.3">
      <c r="A285" s="9" t="str">
        <f>equipo12!A39</f>
        <v>Daniel Ortiz</v>
      </c>
      <c r="B285" s="9">
        <f>equipo12!B39</f>
        <v>3</v>
      </c>
      <c r="C285" s="9" t="str">
        <f>equipo12!$A$6</f>
        <v>Equipo 12</v>
      </c>
      <c r="D285" s="9">
        <f>equipo12!C39</f>
        <v>8</v>
      </c>
      <c r="E285" s="9">
        <f>equipo12!D39</f>
        <v>1</v>
      </c>
      <c r="F285" s="9">
        <f>equipo12!E39</f>
        <v>4</v>
      </c>
      <c r="G285" s="9">
        <f>equipo12!F39</f>
        <v>0</v>
      </c>
      <c r="H285" s="9">
        <f>equipo12!G39</f>
        <v>0</v>
      </c>
      <c r="I285" s="9">
        <f>equipo12!H39</f>
        <v>1</v>
      </c>
      <c r="J285" s="9">
        <f>equipo12!I39</f>
        <v>4</v>
      </c>
      <c r="K285" s="9">
        <f>equipo12!J39</f>
        <v>3</v>
      </c>
      <c r="L285" s="9">
        <f>equipo12!K39</f>
        <v>2</v>
      </c>
      <c r="M285" s="9">
        <f>equipo12!L39</f>
        <v>2</v>
      </c>
      <c r="N285" s="9">
        <f>equipo12!M39</f>
        <v>1</v>
      </c>
      <c r="O285" s="9">
        <f>equipo12!N39</f>
        <v>1</v>
      </c>
      <c r="P285" s="9">
        <f>equipo12!O39</f>
        <v>0</v>
      </c>
      <c r="Q285" s="9">
        <f>equipo12!P39</f>
        <v>0</v>
      </c>
      <c r="R285" s="9">
        <f>equipo12!Q39</f>
        <v>7</v>
      </c>
      <c r="S285" s="9">
        <f>equipo12!R39</f>
        <v>12</v>
      </c>
      <c r="T285" s="9"/>
      <c r="U285" s="11">
        <f>equipo12!T39</f>
        <v>0.5</v>
      </c>
      <c r="V285" s="11">
        <f>equipo12!U39</f>
        <v>0.875</v>
      </c>
      <c r="X285" t="str">
        <f t="shared" si="80"/>
        <v>Daniel Ortiz</v>
      </c>
      <c r="Y285">
        <f t="shared" si="81"/>
        <v>0.5</v>
      </c>
      <c r="Z285">
        <f t="shared" si="82"/>
        <v>0.5</v>
      </c>
      <c r="AA285">
        <f t="shared" si="83"/>
        <v>4715</v>
      </c>
      <c r="AB285" t="str">
        <f t="shared" si="84"/>
        <v>Daniel Ortiz</v>
      </c>
      <c r="AC285">
        <f t="shared" si="85"/>
        <v>0.875</v>
      </c>
      <c r="AD285">
        <f t="shared" si="86"/>
        <v>0.875</v>
      </c>
      <c r="AE285">
        <f t="shared" si="87"/>
        <v>8465</v>
      </c>
      <c r="AF285" t="str">
        <f t="shared" si="88"/>
        <v>Daniel Ortiz</v>
      </c>
      <c r="AG285">
        <f t="shared" si="89"/>
        <v>1</v>
      </c>
      <c r="AH285">
        <f t="shared" si="90"/>
        <v>1</v>
      </c>
      <c r="AI285">
        <f t="shared" si="91"/>
        <v>9715</v>
      </c>
      <c r="AJ285" t="str">
        <f t="shared" si="92"/>
        <v>Daniel Ortiz</v>
      </c>
      <c r="AK285">
        <f t="shared" si="93"/>
        <v>4</v>
      </c>
      <c r="AL285">
        <f t="shared" si="94"/>
        <v>4</v>
      </c>
      <c r="AM285">
        <f t="shared" si="95"/>
        <v>39715</v>
      </c>
      <c r="AN285" t="str">
        <f t="shared" si="96"/>
        <v>Daniel Ortiz</v>
      </c>
      <c r="AO285">
        <f t="shared" si="97"/>
        <v>4</v>
      </c>
      <c r="AP285">
        <f t="shared" si="98"/>
        <v>4</v>
      </c>
      <c r="AQ285">
        <f t="shared" si="99"/>
        <v>39715</v>
      </c>
      <c r="AR285" t="str">
        <f>A285</f>
        <v>Daniel Ortiz</v>
      </c>
      <c r="AS285">
        <f>M285</f>
        <v>2</v>
      </c>
      <c r="AT285">
        <f>AS285</f>
        <v>2</v>
      </c>
      <c r="AU285">
        <f>AT285*10000-ROW()</f>
        <v>19715</v>
      </c>
      <c r="AV285" t="str">
        <f>A285</f>
        <v>Daniel Ortiz</v>
      </c>
      <c r="AW285">
        <f>E285</f>
        <v>1</v>
      </c>
      <c r="AX285">
        <f>AW285</f>
        <v>1</v>
      </c>
      <c r="AY285">
        <f>AX285*10000-ROW()</f>
        <v>9715</v>
      </c>
    </row>
    <row r="286" spans="1:51" x14ac:dyDescent="0.3">
      <c r="A286" s="9" t="str">
        <f>equipo12!A40</f>
        <v>Daniel Gutierrez</v>
      </c>
      <c r="B286" s="9">
        <f>equipo12!B40</f>
        <v>4</v>
      </c>
      <c r="C286" s="9" t="str">
        <f>equipo12!$A$6</f>
        <v>Equipo 12</v>
      </c>
      <c r="D286" s="9">
        <f>equipo12!C40</f>
        <v>7</v>
      </c>
      <c r="E286" s="9">
        <f>equipo12!D40</f>
        <v>4</v>
      </c>
      <c r="F286" s="9">
        <f>equipo12!E40</f>
        <v>3</v>
      </c>
      <c r="G286" s="9">
        <f>equipo12!F40</f>
        <v>1</v>
      </c>
      <c r="H286" s="9">
        <f>equipo12!G40</f>
        <v>0</v>
      </c>
      <c r="I286" s="9">
        <f>equipo12!H40</f>
        <v>0</v>
      </c>
      <c r="J286" s="9">
        <f>equipo12!I40</f>
        <v>1</v>
      </c>
      <c r="K286" s="9">
        <f>equipo12!J40</f>
        <v>2</v>
      </c>
      <c r="L286" s="9">
        <f>equipo12!K40</f>
        <v>1</v>
      </c>
      <c r="M286" s="9">
        <f>equipo12!L40</f>
        <v>2</v>
      </c>
      <c r="N286" s="9">
        <f>equipo12!M40</f>
        <v>1</v>
      </c>
      <c r="O286" s="9">
        <f>equipo12!N40</f>
        <v>0</v>
      </c>
      <c r="P286" s="9">
        <f>equipo12!O40</f>
        <v>1</v>
      </c>
      <c r="Q286" s="9">
        <f>equipo12!P40</f>
        <v>0</v>
      </c>
      <c r="R286" s="9">
        <f>equipo12!Q40</f>
        <v>4</v>
      </c>
      <c r="S286" s="9">
        <f>equipo12!R40</f>
        <v>10</v>
      </c>
      <c r="T286" s="9"/>
      <c r="U286" s="11">
        <f>equipo12!T40</f>
        <v>0.42857142857142855</v>
      </c>
      <c r="V286" s="11">
        <f>equipo12!U40</f>
        <v>0.5714285714285714</v>
      </c>
      <c r="X286" t="str">
        <f t="shared" si="80"/>
        <v>Daniel Gutierrez</v>
      </c>
      <c r="Y286">
        <f t="shared" si="81"/>
        <v>0.42857142857142855</v>
      </c>
      <c r="Z286">
        <f t="shared" si="82"/>
        <v>0.42857142857142855</v>
      </c>
      <c r="AA286">
        <f t="shared" si="83"/>
        <v>3999.7142857142853</v>
      </c>
      <c r="AB286" t="str">
        <f t="shared" si="84"/>
        <v>Daniel Gutierrez</v>
      </c>
      <c r="AC286">
        <f t="shared" si="85"/>
        <v>0.5714285714285714</v>
      </c>
      <c r="AD286">
        <f t="shared" si="86"/>
        <v>0.5714285714285714</v>
      </c>
      <c r="AE286">
        <f t="shared" si="87"/>
        <v>5428.2857142857138</v>
      </c>
      <c r="AF286" t="str">
        <f t="shared" si="88"/>
        <v>Daniel Gutierrez</v>
      </c>
      <c r="AG286">
        <f t="shared" si="89"/>
        <v>0</v>
      </c>
      <c r="AH286">
        <f t="shared" si="90"/>
        <v>0</v>
      </c>
      <c r="AI286">
        <f t="shared" si="91"/>
        <v>-286</v>
      </c>
      <c r="AJ286" t="str">
        <f t="shared" si="92"/>
        <v>Daniel Gutierrez</v>
      </c>
      <c r="AK286">
        <f t="shared" si="93"/>
        <v>1</v>
      </c>
      <c r="AL286">
        <f t="shared" si="94"/>
        <v>1</v>
      </c>
      <c r="AM286">
        <f t="shared" si="95"/>
        <v>9714</v>
      </c>
      <c r="AN286" t="str">
        <f t="shared" si="96"/>
        <v>Daniel Gutierrez</v>
      </c>
      <c r="AO286">
        <f t="shared" si="97"/>
        <v>3</v>
      </c>
      <c r="AP286">
        <f t="shared" si="98"/>
        <v>3</v>
      </c>
      <c r="AQ286">
        <f t="shared" si="99"/>
        <v>29714</v>
      </c>
      <c r="AR286" t="str">
        <f>A286</f>
        <v>Daniel Gutierrez</v>
      </c>
      <c r="AS286">
        <f>M286</f>
        <v>2</v>
      </c>
      <c r="AT286">
        <f>AS286</f>
        <v>2</v>
      </c>
      <c r="AU286">
        <f>AT286*10000-ROW()</f>
        <v>19714</v>
      </c>
      <c r="AV286" t="str">
        <f>A286</f>
        <v>Daniel Gutierrez</v>
      </c>
      <c r="AW286">
        <f>E286</f>
        <v>4</v>
      </c>
      <c r="AX286">
        <f>AW286</f>
        <v>4</v>
      </c>
      <c r="AY286">
        <f>AX286*10000-ROW()</f>
        <v>39714</v>
      </c>
    </row>
    <row r="287" spans="1:51" x14ac:dyDescent="0.3">
      <c r="A287" s="9" t="str">
        <f>equipo12!A41</f>
        <v>Daniel Castillo</v>
      </c>
      <c r="B287" s="9">
        <f>equipo12!B41</f>
        <v>5</v>
      </c>
      <c r="C287" s="9" t="str">
        <f>equipo12!$A$6</f>
        <v>Equipo 12</v>
      </c>
      <c r="D287" s="9">
        <f>equipo12!C41</f>
        <v>6</v>
      </c>
      <c r="E287" s="9">
        <f>equipo12!D41</f>
        <v>3</v>
      </c>
      <c r="F287" s="9">
        <f>equipo12!E41</f>
        <v>5</v>
      </c>
      <c r="G287" s="9">
        <f>equipo12!F41</f>
        <v>1</v>
      </c>
      <c r="H287" s="9">
        <f>equipo12!G41</f>
        <v>1</v>
      </c>
      <c r="I287" s="9">
        <f>equipo12!H41</f>
        <v>0</v>
      </c>
      <c r="J287" s="9">
        <f>equipo12!I41</f>
        <v>1</v>
      </c>
      <c r="K287" s="9">
        <f>equipo12!J41</f>
        <v>2</v>
      </c>
      <c r="L287" s="9">
        <f>equipo12!K41</f>
        <v>2</v>
      </c>
      <c r="M287" s="9">
        <f>equipo12!L41</f>
        <v>1</v>
      </c>
      <c r="N287" s="9">
        <f>equipo12!M41</f>
        <v>1</v>
      </c>
      <c r="O287" s="9">
        <f>equipo12!N41</f>
        <v>2</v>
      </c>
      <c r="P287" s="9">
        <f>equipo12!O41</f>
        <v>2</v>
      </c>
      <c r="Q287" s="9">
        <f>equipo12!P41</f>
        <v>0</v>
      </c>
      <c r="R287" s="9">
        <f>equipo12!Q41</f>
        <v>8</v>
      </c>
      <c r="S287" s="9">
        <f>equipo12!R41</f>
        <v>13</v>
      </c>
      <c r="T287" s="9"/>
      <c r="U287" s="11">
        <f>equipo12!T41</f>
        <v>0.83333333333333337</v>
      </c>
      <c r="V287" s="11">
        <f>equipo12!U41</f>
        <v>1.3333333333333333</v>
      </c>
      <c r="X287" t="str">
        <f t="shared" si="80"/>
        <v>Daniel Castillo</v>
      </c>
      <c r="Y287">
        <f t="shared" si="81"/>
        <v>0.83333333333333337</v>
      </c>
      <c r="Z287">
        <f t="shared" si="82"/>
        <v>0.83333333333333337</v>
      </c>
      <c r="AA287">
        <f t="shared" si="83"/>
        <v>8046.3333333333339</v>
      </c>
      <c r="AB287" t="str">
        <f t="shared" si="84"/>
        <v>Daniel Castillo</v>
      </c>
      <c r="AC287">
        <f t="shared" si="85"/>
        <v>1.3333333333333333</v>
      </c>
      <c r="AD287">
        <f t="shared" si="86"/>
        <v>1.3333333333333333</v>
      </c>
      <c r="AE287">
        <f t="shared" si="87"/>
        <v>13046.333333333332</v>
      </c>
      <c r="AF287" t="str">
        <f t="shared" si="88"/>
        <v>Daniel Castillo</v>
      </c>
      <c r="AG287">
        <f t="shared" si="89"/>
        <v>0</v>
      </c>
      <c r="AH287">
        <f t="shared" si="90"/>
        <v>0</v>
      </c>
      <c r="AI287">
        <f t="shared" si="91"/>
        <v>-287</v>
      </c>
      <c r="AJ287" t="str">
        <f t="shared" si="92"/>
        <v>Daniel Castillo</v>
      </c>
      <c r="AK287">
        <f t="shared" si="93"/>
        <v>1</v>
      </c>
      <c r="AL287">
        <f t="shared" si="94"/>
        <v>1</v>
      </c>
      <c r="AM287">
        <f t="shared" si="95"/>
        <v>9713</v>
      </c>
      <c r="AN287" t="str">
        <f t="shared" si="96"/>
        <v>Daniel Castillo</v>
      </c>
      <c r="AO287">
        <f t="shared" si="97"/>
        <v>5</v>
      </c>
      <c r="AP287">
        <f t="shared" si="98"/>
        <v>5</v>
      </c>
      <c r="AQ287">
        <f t="shared" si="99"/>
        <v>49713</v>
      </c>
      <c r="AR287" t="str">
        <f>A287</f>
        <v>Daniel Castillo</v>
      </c>
      <c r="AS287">
        <f>M287</f>
        <v>1</v>
      </c>
      <c r="AT287">
        <f>AS287</f>
        <v>1</v>
      </c>
      <c r="AU287">
        <f>AT287*10000-ROW()</f>
        <v>9713</v>
      </c>
      <c r="AV287" t="str">
        <f>A287</f>
        <v>Daniel Castillo</v>
      </c>
      <c r="AW287">
        <f>E287</f>
        <v>3</v>
      </c>
      <c r="AX287">
        <f>AW287</f>
        <v>3</v>
      </c>
      <c r="AY287">
        <f>AX287*10000-ROW()</f>
        <v>29713</v>
      </c>
    </row>
    <row r="288" spans="1:51" x14ac:dyDescent="0.3">
      <c r="A288" s="9" t="str">
        <f>equipo12!A42</f>
        <v>Oscar Garcia</v>
      </c>
      <c r="B288" s="9">
        <f>equipo12!B42</f>
        <v>6</v>
      </c>
      <c r="C288" s="9" t="str">
        <f>equipo12!$A$6</f>
        <v>Equipo 12</v>
      </c>
      <c r="D288" s="9">
        <f>equipo12!C42</f>
        <v>7</v>
      </c>
      <c r="E288" s="9">
        <f>equipo12!D42</f>
        <v>1</v>
      </c>
      <c r="F288" s="9">
        <f>equipo12!E42</f>
        <v>4</v>
      </c>
      <c r="G288" s="9">
        <f>equipo12!F42</f>
        <v>1</v>
      </c>
      <c r="H288" s="9">
        <f>equipo12!G42</f>
        <v>0</v>
      </c>
      <c r="I288" s="9">
        <f>equipo12!H42</f>
        <v>0</v>
      </c>
      <c r="J288" s="9">
        <f>equipo12!I42</f>
        <v>3</v>
      </c>
      <c r="K288" s="9">
        <f>equipo12!J42</f>
        <v>4</v>
      </c>
      <c r="L288" s="9">
        <f>equipo12!K42</f>
        <v>2</v>
      </c>
      <c r="M288" s="9">
        <f>equipo12!L42</f>
        <v>2</v>
      </c>
      <c r="N288" s="9">
        <f>equipo12!M42</f>
        <v>1</v>
      </c>
      <c r="O288" s="9">
        <f>equipo12!N42</f>
        <v>0</v>
      </c>
      <c r="P288" s="9">
        <f>equipo12!O42</f>
        <v>0</v>
      </c>
      <c r="Q288" s="9">
        <f>equipo12!P42</f>
        <v>0</v>
      </c>
      <c r="R288" s="9">
        <f>equipo12!Q42</f>
        <v>5</v>
      </c>
      <c r="S288" s="9">
        <f>equipo12!R42</f>
        <v>10</v>
      </c>
      <c r="T288" s="9"/>
      <c r="U288" s="11">
        <f>equipo12!T42</f>
        <v>0.5714285714285714</v>
      </c>
      <c r="V288" s="11">
        <f>equipo12!U42</f>
        <v>0.7142857142857143</v>
      </c>
      <c r="X288" t="str">
        <f t="shared" si="80"/>
        <v>Oscar Garcia</v>
      </c>
      <c r="Y288">
        <f t="shared" si="81"/>
        <v>0.5714285714285714</v>
      </c>
      <c r="Z288">
        <f t="shared" si="82"/>
        <v>0.5714285714285714</v>
      </c>
      <c r="AA288">
        <f t="shared" si="83"/>
        <v>5426.2857142857138</v>
      </c>
      <c r="AB288" t="str">
        <f t="shared" si="84"/>
        <v>Oscar Garcia</v>
      </c>
      <c r="AC288">
        <f t="shared" si="85"/>
        <v>0.7142857142857143</v>
      </c>
      <c r="AD288">
        <f t="shared" si="86"/>
        <v>0.7142857142857143</v>
      </c>
      <c r="AE288">
        <f t="shared" si="87"/>
        <v>6854.8571428571431</v>
      </c>
      <c r="AF288" t="str">
        <f t="shared" si="88"/>
        <v>Oscar Garcia</v>
      </c>
      <c r="AG288">
        <f t="shared" si="89"/>
        <v>0</v>
      </c>
      <c r="AH288">
        <f t="shared" si="90"/>
        <v>0</v>
      </c>
      <c r="AI288">
        <f t="shared" si="91"/>
        <v>-288</v>
      </c>
      <c r="AJ288" t="str">
        <f t="shared" si="92"/>
        <v>Oscar Garcia</v>
      </c>
      <c r="AK288">
        <f t="shared" si="93"/>
        <v>3</v>
      </c>
      <c r="AL288">
        <f t="shared" si="94"/>
        <v>3</v>
      </c>
      <c r="AM288">
        <f t="shared" si="95"/>
        <v>29712</v>
      </c>
      <c r="AN288" t="str">
        <f t="shared" si="96"/>
        <v>Oscar Garcia</v>
      </c>
      <c r="AO288">
        <f t="shared" si="97"/>
        <v>4</v>
      </c>
      <c r="AP288">
        <f t="shared" si="98"/>
        <v>4</v>
      </c>
      <c r="AQ288">
        <f t="shared" si="99"/>
        <v>39712</v>
      </c>
      <c r="AR288" t="str">
        <f>A288</f>
        <v>Oscar Garcia</v>
      </c>
      <c r="AS288">
        <f>M288</f>
        <v>2</v>
      </c>
      <c r="AT288">
        <f>AS288</f>
        <v>2</v>
      </c>
      <c r="AU288">
        <f>AT288*10000-ROW()</f>
        <v>19712</v>
      </c>
      <c r="AV288" t="str">
        <f>A288</f>
        <v>Oscar Garcia</v>
      </c>
      <c r="AW288">
        <f>E288</f>
        <v>1</v>
      </c>
      <c r="AX288">
        <f>AW288</f>
        <v>1</v>
      </c>
      <c r="AY288">
        <f>AX288*10000-ROW()</f>
        <v>9712</v>
      </c>
    </row>
    <row r="289" spans="1:51" x14ac:dyDescent="0.3">
      <c r="A289" s="9" t="str">
        <f>equipo12!A43</f>
        <v>Oscar Rodriguez</v>
      </c>
      <c r="B289" s="9">
        <f>equipo12!B43</f>
        <v>7</v>
      </c>
      <c r="C289" s="9" t="str">
        <f>equipo12!$A$6</f>
        <v>Equipo 12</v>
      </c>
      <c r="D289" s="9">
        <f>equipo12!C43</f>
        <v>10</v>
      </c>
      <c r="E289" s="9">
        <f>equipo12!D43</f>
        <v>6</v>
      </c>
      <c r="F289" s="9">
        <f>equipo12!E43</f>
        <v>3</v>
      </c>
      <c r="G289" s="9">
        <f>equipo12!F43</f>
        <v>0</v>
      </c>
      <c r="H289" s="9">
        <f>equipo12!G43</f>
        <v>0</v>
      </c>
      <c r="I289" s="9">
        <f>equipo12!H43</f>
        <v>0</v>
      </c>
      <c r="J289" s="9">
        <f>equipo12!I43</f>
        <v>2</v>
      </c>
      <c r="K289" s="9">
        <f>equipo12!J43</f>
        <v>2</v>
      </c>
      <c r="L289" s="9">
        <f>equipo12!K43</f>
        <v>3</v>
      </c>
      <c r="M289" s="9">
        <f>equipo12!L43</f>
        <v>2</v>
      </c>
      <c r="N289" s="9">
        <f>equipo12!M43</f>
        <v>2</v>
      </c>
      <c r="O289" s="9">
        <f>equipo12!N43</f>
        <v>2</v>
      </c>
      <c r="P289" s="9">
        <f>equipo12!O43</f>
        <v>1</v>
      </c>
      <c r="Q289" s="9">
        <f>equipo12!P43</f>
        <v>0</v>
      </c>
      <c r="R289" s="9">
        <f>equipo12!Q43</f>
        <v>3</v>
      </c>
      <c r="S289" s="9">
        <f>equipo12!R43</f>
        <v>18</v>
      </c>
      <c r="T289" s="9"/>
      <c r="U289" s="11">
        <f>equipo12!T43</f>
        <v>0.3</v>
      </c>
      <c r="V289" s="11">
        <f>equipo12!U43</f>
        <v>0.3</v>
      </c>
      <c r="X289" t="str">
        <f t="shared" si="80"/>
        <v>Oscar Rodriguez</v>
      </c>
      <c r="Y289">
        <f t="shared" si="81"/>
        <v>0.3</v>
      </c>
      <c r="Z289">
        <f t="shared" si="82"/>
        <v>0.3</v>
      </c>
      <c r="AA289">
        <f t="shared" si="83"/>
        <v>2711</v>
      </c>
      <c r="AB289" t="str">
        <f t="shared" si="84"/>
        <v>Oscar Rodriguez</v>
      </c>
      <c r="AC289">
        <f t="shared" si="85"/>
        <v>0.3</v>
      </c>
      <c r="AD289">
        <f t="shared" si="86"/>
        <v>0.3</v>
      </c>
      <c r="AE289">
        <f t="shared" si="87"/>
        <v>2711</v>
      </c>
      <c r="AF289" t="str">
        <f t="shared" si="88"/>
        <v>Oscar Rodriguez</v>
      </c>
      <c r="AG289">
        <f t="shared" si="89"/>
        <v>0</v>
      </c>
      <c r="AH289">
        <f t="shared" si="90"/>
        <v>0</v>
      </c>
      <c r="AI289">
        <f t="shared" si="91"/>
        <v>-289</v>
      </c>
      <c r="AJ289" t="str">
        <f t="shared" si="92"/>
        <v>Oscar Rodriguez</v>
      </c>
      <c r="AK289">
        <f t="shared" si="93"/>
        <v>2</v>
      </c>
      <c r="AL289">
        <f t="shared" si="94"/>
        <v>2</v>
      </c>
      <c r="AM289">
        <f t="shared" si="95"/>
        <v>19711</v>
      </c>
      <c r="AN289" t="str">
        <f t="shared" si="96"/>
        <v>Oscar Rodriguez</v>
      </c>
      <c r="AO289">
        <f t="shared" si="97"/>
        <v>3</v>
      </c>
      <c r="AP289">
        <f t="shared" si="98"/>
        <v>3</v>
      </c>
      <c r="AQ289">
        <f t="shared" si="99"/>
        <v>29711</v>
      </c>
      <c r="AR289" t="str">
        <f>A289</f>
        <v>Oscar Rodriguez</v>
      </c>
      <c r="AS289">
        <f>M289</f>
        <v>2</v>
      </c>
      <c r="AT289">
        <f>AS289</f>
        <v>2</v>
      </c>
      <c r="AU289">
        <f>AT289*10000-ROW()</f>
        <v>19711</v>
      </c>
      <c r="AV289" t="str">
        <f>A289</f>
        <v>Oscar Rodriguez</v>
      </c>
      <c r="AW289">
        <f>E289</f>
        <v>6</v>
      </c>
      <c r="AX289">
        <f>AW289</f>
        <v>6</v>
      </c>
      <c r="AY289">
        <f>AX289*10000-ROW()</f>
        <v>59711</v>
      </c>
    </row>
    <row r="290" spans="1:51" x14ac:dyDescent="0.3">
      <c r="A290" s="9" t="str">
        <f>equipo12!A44</f>
        <v>Oscar Martinez</v>
      </c>
      <c r="B290" s="9">
        <f>equipo12!B44</f>
        <v>8</v>
      </c>
      <c r="C290" s="9" t="str">
        <f>equipo12!$A$6</f>
        <v>Equipo 12</v>
      </c>
      <c r="D290" s="9">
        <f>equipo12!C44</f>
        <v>9</v>
      </c>
      <c r="E290" s="9">
        <f>equipo12!D44</f>
        <v>1</v>
      </c>
      <c r="F290" s="9">
        <f>equipo12!E44</f>
        <v>7</v>
      </c>
      <c r="G290" s="9">
        <f>equipo12!F44</f>
        <v>0</v>
      </c>
      <c r="H290" s="9">
        <f>equipo12!G44</f>
        <v>0</v>
      </c>
      <c r="I290" s="9">
        <f>equipo12!H44</f>
        <v>0</v>
      </c>
      <c r="J290" s="9">
        <f>equipo12!I44</f>
        <v>3</v>
      </c>
      <c r="K290" s="9">
        <f>equipo12!J44</f>
        <v>2</v>
      </c>
      <c r="L290" s="9">
        <f>equipo12!K44</f>
        <v>2</v>
      </c>
      <c r="M290" s="9">
        <f>equipo12!L44</f>
        <v>1</v>
      </c>
      <c r="N290" s="9">
        <f>equipo12!M44</f>
        <v>1</v>
      </c>
      <c r="O290" s="9">
        <f>equipo12!N44</f>
        <v>1</v>
      </c>
      <c r="P290" s="9">
        <f>equipo12!O44</f>
        <v>0</v>
      </c>
      <c r="Q290" s="9">
        <f>equipo12!P44</f>
        <v>0</v>
      </c>
      <c r="R290" s="9">
        <f>equipo12!Q44</f>
        <v>7</v>
      </c>
      <c r="S290" s="9">
        <f>equipo12!R44</f>
        <v>13</v>
      </c>
      <c r="T290" s="9"/>
      <c r="U290" s="11">
        <f>equipo12!T44</f>
        <v>0.77777777777777779</v>
      </c>
      <c r="V290" s="11">
        <f>equipo12!U44</f>
        <v>0.77777777777777779</v>
      </c>
      <c r="X290" t="str">
        <f t="shared" si="80"/>
        <v>Oscar Martinez</v>
      </c>
      <c r="Y290">
        <f t="shared" si="81"/>
        <v>0.77777777777777779</v>
      </c>
      <c r="Z290">
        <f t="shared" si="82"/>
        <v>0.77777777777777779</v>
      </c>
      <c r="AA290">
        <f t="shared" si="83"/>
        <v>7487.7777777777783</v>
      </c>
      <c r="AB290" t="str">
        <f t="shared" si="84"/>
        <v>Oscar Martinez</v>
      </c>
      <c r="AC290">
        <f t="shared" si="85"/>
        <v>0.77777777777777779</v>
      </c>
      <c r="AD290">
        <f t="shared" si="86"/>
        <v>0.77777777777777779</v>
      </c>
      <c r="AE290">
        <f t="shared" si="87"/>
        <v>7487.7777777777783</v>
      </c>
      <c r="AF290" t="str">
        <f t="shared" si="88"/>
        <v>Oscar Martinez</v>
      </c>
      <c r="AG290">
        <f t="shared" si="89"/>
        <v>0</v>
      </c>
      <c r="AH290">
        <f t="shared" si="90"/>
        <v>0</v>
      </c>
      <c r="AI290">
        <f t="shared" si="91"/>
        <v>-290</v>
      </c>
      <c r="AJ290" t="str">
        <f t="shared" si="92"/>
        <v>Oscar Martinez</v>
      </c>
      <c r="AK290">
        <f t="shared" si="93"/>
        <v>3</v>
      </c>
      <c r="AL290">
        <f t="shared" si="94"/>
        <v>3</v>
      </c>
      <c r="AM290">
        <f t="shared" si="95"/>
        <v>29710</v>
      </c>
      <c r="AN290" t="str">
        <f t="shared" si="96"/>
        <v>Oscar Martinez</v>
      </c>
      <c r="AO290">
        <f t="shared" si="97"/>
        <v>7</v>
      </c>
      <c r="AP290">
        <f t="shared" si="98"/>
        <v>7</v>
      </c>
      <c r="AQ290">
        <f t="shared" si="99"/>
        <v>69710</v>
      </c>
      <c r="AR290" t="str">
        <f>A290</f>
        <v>Oscar Martinez</v>
      </c>
      <c r="AS290">
        <f>M290</f>
        <v>1</v>
      </c>
      <c r="AT290">
        <f>AS290</f>
        <v>1</v>
      </c>
      <c r="AU290">
        <f>AT290*10000-ROW()</f>
        <v>9710</v>
      </c>
      <c r="AV290" t="str">
        <f>A290</f>
        <v>Oscar Martinez</v>
      </c>
      <c r="AW290">
        <f>E290</f>
        <v>1</v>
      </c>
      <c r="AX290">
        <f>AW290</f>
        <v>1</v>
      </c>
      <c r="AY290">
        <f>AX290*10000-ROW()</f>
        <v>9710</v>
      </c>
    </row>
    <row r="291" spans="1:51" x14ac:dyDescent="0.3">
      <c r="A291" s="9" t="str">
        <f>equipo12!A45</f>
        <v>Oscar Hernandez</v>
      </c>
      <c r="B291" s="9">
        <f>equipo12!B45</f>
        <v>9</v>
      </c>
      <c r="C291" s="9" t="str">
        <f>equipo12!$A$6</f>
        <v>Equipo 12</v>
      </c>
      <c r="D291" s="9">
        <f>equipo12!C45</f>
        <v>8</v>
      </c>
      <c r="E291" s="9">
        <f>equipo12!D45</f>
        <v>1</v>
      </c>
      <c r="F291" s="9">
        <f>equipo12!E45</f>
        <v>6</v>
      </c>
      <c r="G291" s="9">
        <f>equipo12!F45</f>
        <v>0</v>
      </c>
      <c r="H291" s="9">
        <f>equipo12!G45</f>
        <v>0</v>
      </c>
      <c r="I291" s="9">
        <f>equipo12!H45</f>
        <v>1</v>
      </c>
      <c r="J291" s="9">
        <f>equipo12!I45</f>
        <v>5</v>
      </c>
      <c r="K291" s="9">
        <f>equipo12!J45</f>
        <v>2</v>
      </c>
      <c r="L291" s="9">
        <f>equipo12!K45</f>
        <v>2</v>
      </c>
      <c r="M291" s="9">
        <f>equipo12!L45</f>
        <v>1</v>
      </c>
      <c r="N291" s="9">
        <f>equipo12!M45</f>
        <v>0</v>
      </c>
      <c r="O291" s="9">
        <f>equipo12!N45</f>
        <v>0</v>
      </c>
      <c r="P291" s="9">
        <f>equipo12!O45</f>
        <v>1</v>
      </c>
      <c r="Q291" s="9">
        <f>equipo12!P45</f>
        <v>0</v>
      </c>
      <c r="R291" s="9">
        <f>equipo12!Q45</f>
        <v>9</v>
      </c>
      <c r="S291" s="9">
        <f>equipo12!R45</f>
        <v>11</v>
      </c>
      <c r="T291" s="9"/>
      <c r="U291" s="11">
        <f>equipo12!T45</f>
        <v>0.75</v>
      </c>
      <c r="V291" s="11">
        <f>equipo12!U45</f>
        <v>1.125</v>
      </c>
      <c r="X291" t="str">
        <f t="shared" si="80"/>
        <v>Oscar Hernandez</v>
      </c>
      <c r="Y291">
        <f t="shared" si="81"/>
        <v>0.75</v>
      </c>
      <c r="Z291">
        <f t="shared" si="82"/>
        <v>0.75</v>
      </c>
      <c r="AA291">
        <f t="shared" si="83"/>
        <v>7209</v>
      </c>
      <c r="AB291" t="str">
        <f t="shared" si="84"/>
        <v>Oscar Hernandez</v>
      </c>
      <c r="AC291">
        <f t="shared" si="85"/>
        <v>1.125</v>
      </c>
      <c r="AD291">
        <f t="shared" si="86"/>
        <v>1.125</v>
      </c>
      <c r="AE291">
        <f t="shared" si="87"/>
        <v>10959</v>
      </c>
      <c r="AF291" t="str">
        <f t="shared" si="88"/>
        <v>Oscar Hernandez</v>
      </c>
      <c r="AG291">
        <f t="shared" si="89"/>
        <v>1</v>
      </c>
      <c r="AH291">
        <f t="shared" si="90"/>
        <v>1</v>
      </c>
      <c r="AI291">
        <f t="shared" si="91"/>
        <v>9709</v>
      </c>
      <c r="AJ291" t="str">
        <f t="shared" si="92"/>
        <v>Oscar Hernandez</v>
      </c>
      <c r="AK291">
        <f t="shared" si="93"/>
        <v>5</v>
      </c>
      <c r="AL291">
        <f t="shared" si="94"/>
        <v>5</v>
      </c>
      <c r="AM291">
        <f t="shared" si="95"/>
        <v>49709</v>
      </c>
      <c r="AN291" t="str">
        <f t="shared" si="96"/>
        <v>Oscar Hernandez</v>
      </c>
      <c r="AO291">
        <f t="shared" si="97"/>
        <v>6</v>
      </c>
      <c r="AP291">
        <f t="shared" si="98"/>
        <v>6</v>
      </c>
      <c r="AQ291">
        <f t="shared" si="99"/>
        <v>59709</v>
      </c>
      <c r="AR291" t="str">
        <f>A291</f>
        <v>Oscar Hernandez</v>
      </c>
      <c r="AS291">
        <f>M291</f>
        <v>1</v>
      </c>
      <c r="AT291">
        <f>AS291</f>
        <v>1</v>
      </c>
      <c r="AU291">
        <f>AT291*10000-ROW()</f>
        <v>9709</v>
      </c>
      <c r="AV291" t="str">
        <f>A291</f>
        <v>Oscar Hernandez</v>
      </c>
      <c r="AW291">
        <f>E291</f>
        <v>1</v>
      </c>
      <c r="AX291">
        <f>AW291</f>
        <v>1</v>
      </c>
      <c r="AY291">
        <f>AX291*10000-ROW()</f>
        <v>9709</v>
      </c>
    </row>
    <row r="292" spans="1:51" x14ac:dyDescent="0.3">
      <c r="A292" s="9" t="str">
        <f>equipo12!A46</f>
        <v>Oscar Lopez</v>
      </c>
      <c r="B292" s="9">
        <f>equipo12!B46</f>
        <v>10</v>
      </c>
      <c r="C292" s="9" t="str">
        <f>equipo12!$A$6</f>
        <v>Equipo 12</v>
      </c>
      <c r="D292" s="9">
        <f>equipo12!C46</f>
        <v>6</v>
      </c>
      <c r="E292" s="9">
        <f>equipo12!D46</f>
        <v>4</v>
      </c>
      <c r="F292" s="9">
        <f>equipo12!E46</f>
        <v>4</v>
      </c>
      <c r="G292" s="9">
        <f>equipo12!F46</f>
        <v>0</v>
      </c>
      <c r="H292" s="9">
        <f>equipo12!G46</f>
        <v>0</v>
      </c>
      <c r="I292" s="9">
        <f>equipo12!H46</f>
        <v>0</v>
      </c>
      <c r="J292" s="9">
        <f>equipo12!I46</f>
        <v>3</v>
      </c>
      <c r="K292" s="9">
        <f>equipo12!J46</f>
        <v>3</v>
      </c>
      <c r="L292" s="9">
        <f>equipo12!K46</f>
        <v>2</v>
      </c>
      <c r="M292" s="9">
        <f>equipo12!L46</f>
        <v>0</v>
      </c>
      <c r="N292" s="9">
        <f>equipo12!M46</f>
        <v>1</v>
      </c>
      <c r="O292" s="9">
        <f>equipo12!N46</f>
        <v>2</v>
      </c>
      <c r="P292" s="9">
        <f>equipo12!O46</f>
        <v>0</v>
      </c>
      <c r="Q292" s="9">
        <f>equipo12!P46</f>
        <v>0</v>
      </c>
      <c r="R292" s="9">
        <f>equipo12!Q46</f>
        <v>4</v>
      </c>
      <c r="S292" s="9">
        <f>equipo12!R46</f>
        <v>11</v>
      </c>
      <c r="T292" s="9"/>
      <c r="U292" s="11">
        <f>equipo12!T46</f>
        <v>0.66666666666666663</v>
      </c>
      <c r="V292" s="11">
        <f>equipo12!U46</f>
        <v>0.66666666666666663</v>
      </c>
      <c r="X292" t="str">
        <f t="shared" si="80"/>
        <v>Oscar Lopez</v>
      </c>
      <c r="Y292">
        <f t="shared" si="81"/>
        <v>0.66666666666666663</v>
      </c>
      <c r="Z292">
        <f t="shared" si="82"/>
        <v>0.66666666666666663</v>
      </c>
      <c r="AA292">
        <f t="shared" si="83"/>
        <v>6374.6666666666661</v>
      </c>
      <c r="AB292" t="str">
        <f t="shared" si="84"/>
        <v>Oscar Lopez</v>
      </c>
      <c r="AC292">
        <f t="shared" si="85"/>
        <v>0.66666666666666663</v>
      </c>
      <c r="AD292">
        <f t="shared" si="86"/>
        <v>0.66666666666666663</v>
      </c>
      <c r="AE292">
        <f t="shared" si="87"/>
        <v>6374.6666666666661</v>
      </c>
      <c r="AF292" t="str">
        <f t="shared" si="88"/>
        <v>Oscar Lopez</v>
      </c>
      <c r="AG292">
        <f t="shared" si="89"/>
        <v>0</v>
      </c>
      <c r="AH292">
        <f t="shared" si="90"/>
        <v>0</v>
      </c>
      <c r="AI292">
        <f t="shared" si="91"/>
        <v>-292</v>
      </c>
      <c r="AJ292" t="str">
        <f t="shared" si="92"/>
        <v>Oscar Lopez</v>
      </c>
      <c r="AK292">
        <f t="shared" si="93"/>
        <v>3</v>
      </c>
      <c r="AL292">
        <f t="shared" si="94"/>
        <v>3</v>
      </c>
      <c r="AM292">
        <f t="shared" si="95"/>
        <v>29708</v>
      </c>
      <c r="AN292" t="str">
        <f t="shared" si="96"/>
        <v>Oscar Lopez</v>
      </c>
      <c r="AO292">
        <f t="shared" si="97"/>
        <v>4</v>
      </c>
      <c r="AP292">
        <f t="shared" si="98"/>
        <v>4</v>
      </c>
      <c r="AQ292">
        <f t="shared" si="99"/>
        <v>39708</v>
      </c>
      <c r="AR292" t="str">
        <f>A292</f>
        <v>Oscar Lopez</v>
      </c>
      <c r="AS292">
        <f>M292</f>
        <v>0</v>
      </c>
      <c r="AT292">
        <f>AS292</f>
        <v>0</v>
      </c>
      <c r="AU292">
        <f>AT292*10000-ROW()</f>
        <v>-292</v>
      </c>
      <c r="AV292" t="str">
        <f>A292</f>
        <v>Oscar Lopez</v>
      </c>
      <c r="AW292">
        <f>E292</f>
        <v>4</v>
      </c>
      <c r="AX292">
        <f>AW292</f>
        <v>4</v>
      </c>
      <c r="AY292">
        <f>AX292*10000-ROW()</f>
        <v>39708</v>
      </c>
    </row>
    <row r="293" spans="1:51" x14ac:dyDescent="0.3">
      <c r="A293" s="9" t="str">
        <f>equipo12!A47</f>
        <v>Oscar Gonzalez</v>
      </c>
      <c r="B293" s="9">
        <f>equipo12!B47</f>
        <v>11</v>
      </c>
      <c r="C293" s="9" t="str">
        <f>equipo12!$A$6</f>
        <v>Equipo 12</v>
      </c>
      <c r="D293" s="9">
        <f>equipo12!C47</f>
        <v>9</v>
      </c>
      <c r="E293" s="9">
        <f>equipo12!D47</f>
        <v>1</v>
      </c>
      <c r="F293" s="9">
        <f>equipo12!E47</f>
        <v>5</v>
      </c>
      <c r="G293" s="9">
        <f>equipo12!F47</f>
        <v>0</v>
      </c>
      <c r="H293" s="9">
        <f>equipo12!G47</f>
        <v>0</v>
      </c>
      <c r="I293" s="9">
        <f>equipo12!H47</f>
        <v>0</v>
      </c>
      <c r="J293" s="9">
        <f>equipo12!I47</f>
        <v>5</v>
      </c>
      <c r="K293" s="9">
        <f>equipo12!J47</f>
        <v>2</v>
      </c>
      <c r="L293" s="9">
        <f>equipo12!K47</f>
        <v>1</v>
      </c>
      <c r="M293" s="9">
        <f>equipo12!L47</f>
        <v>1</v>
      </c>
      <c r="N293" s="9">
        <f>equipo12!M47</f>
        <v>2</v>
      </c>
      <c r="O293" s="9">
        <f>equipo12!N47</f>
        <v>1</v>
      </c>
      <c r="P293" s="9">
        <f>equipo12!O47</f>
        <v>1</v>
      </c>
      <c r="Q293" s="9">
        <f>equipo12!P47</f>
        <v>0</v>
      </c>
      <c r="R293" s="9">
        <f>equipo12!Q47</f>
        <v>5</v>
      </c>
      <c r="S293" s="9">
        <f>equipo12!R47</f>
        <v>14</v>
      </c>
      <c r="T293" s="9"/>
      <c r="U293" s="11">
        <f>equipo12!T47</f>
        <v>0.55555555555555558</v>
      </c>
      <c r="V293" s="11">
        <f>equipo12!U47</f>
        <v>0.55555555555555558</v>
      </c>
      <c r="X293" t="str">
        <f t="shared" si="80"/>
        <v>Oscar Gonzalez</v>
      </c>
      <c r="Y293">
        <f t="shared" si="81"/>
        <v>0.55555555555555558</v>
      </c>
      <c r="Z293">
        <f t="shared" si="82"/>
        <v>0.55555555555555558</v>
      </c>
      <c r="AA293">
        <f t="shared" si="83"/>
        <v>5262.5555555555557</v>
      </c>
      <c r="AB293" t="str">
        <f t="shared" si="84"/>
        <v>Oscar Gonzalez</v>
      </c>
      <c r="AC293">
        <f t="shared" si="85"/>
        <v>0.55555555555555558</v>
      </c>
      <c r="AD293">
        <f t="shared" si="86"/>
        <v>0.55555555555555558</v>
      </c>
      <c r="AE293">
        <f t="shared" si="87"/>
        <v>5262.5555555555557</v>
      </c>
      <c r="AF293" t="str">
        <f t="shared" si="88"/>
        <v>Oscar Gonzalez</v>
      </c>
      <c r="AG293">
        <f t="shared" si="89"/>
        <v>0</v>
      </c>
      <c r="AH293">
        <f t="shared" si="90"/>
        <v>0</v>
      </c>
      <c r="AI293">
        <f t="shared" si="91"/>
        <v>-293</v>
      </c>
      <c r="AJ293" t="str">
        <f t="shared" si="92"/>
        <v>Oscar Gonzalez</v>
      </c>
      <c r="AK293">
        <f t="shared" si="93"/>
        <v>5</v>
      </c>
      <c r="AL293">
        <f t="shared" si="94"/>
        <v>5</v>
      </c>
      <c r="AM293">
        <f t="shared" si="95"/>
        <v>49707</v>
      </c>
      <c r="AN293" t="str">
        <f t="shared" si="96"/>
        <v>Oscar Gonzalez</v>
      </c>
      <c r="AO293">
        <f t="shared" si="97"/>
        <v>5</v>
      </c>
      <c r="AP293">
        <f t="shared" si="98"/>
        <v>5</v>
      </c>
      <c r="AQ293">
        <f t="shared" si="99"/>
        <v>49707</v>
      </c>
      <c r="AR293" t="str">
        <f>A293</f>
        <v>Oscar Gonzalez</v>
      </c>
      <c r="AS293">
        <f>M293</f>
        <v>1</v>
      </c>
      <c r="AT293">
        <f>AS293</f>
        <v>1</v>
      </c>
      <c r="AU293">
        <f>AT293*10000-ROW()</f>
        <v>9707</v>
      </c>
      <c r="AV293" t="str">
        <f>A293</f>
        <v>Oscar Gonzalez</v>
      </c>
      <c r="AW293">
        <f>E293</f>
        <v>1</v>
      </c>
      <c r="AX293">
        <f>AW293</f>
        <v>1</v>
      </c>
      <c r="AY293">
        <f>AX293*10000-ROW()</f>
        <v>9707</v>
      </c>
    </row>
    <row r="294" spans="1:51" x14ac:dyDescent="0.3">
      <c r="A294" s="9" t="str">
        <f>equipo12!A48</f>
        <v>Oscar Perez</v>
      </c>
      <c r="B294" s="9">
        <f>equipo12!B48</f>
        <v>12</v>
      </c>
      <c r="C294" s="9" t="str">
        <f>equipo12!$A$6</f>
        <v>Equipo 12</v>
      </c>
      <c r="D294" s="9">
        <f>equipo12!C48</f>
        <v>9</v>
      </c>
      <c r="E294" s="9">
        <f>equipo12!D48</f>
        <v>2</v>
      </c>
      <c r="F294" s="9">
        <f>equipo12!E48</f>
        <v>4</v>
      </c>
      <c r="G294" s="9">
        <f>equipo12!F48</f>
        <v>0</v>
      </c>
      <c r="H294" s="9">
        <f>equipo12!G48</f>
        <v>0</v>
      </c>
      <c r="I294" s="9">
        <f>equipo12!H48</f>
        <v>0</v>
      </c>
      <c r="J294" s="9">
        <f>equipo12!I48</f>
        <v>3</v>
      </c>
      <c r="K294" s="9">
        <f>equipo12!J48</f>
        <v>1</v>
      </c>
      <c r="L294" s="9">
        <f>equipo12!K48</f>
        <v>3</v>
      </c>
      <c r="M294" s="9">
        <f>equipo12!L48</f>
        <v>1</v>
      </c>
      <c r="N294" s="9">
        <f>equipo12!M48</f>
        <v>1</v>
      </c>
      <c r="O294" s="9">
        <f>equipo12!N48</f>
        <v>2</v>
      </c>
      <c r="P294" s="9">
        <f>equipo12!O48</f>
        <v>2</v>
      </c>
      <c r="Q294" s="9">
        <f>equipo12!P48</f>
        <v>0</v>
      </c>
      <c r="R294" s="9">
        <f>equipo12!Q48</f>
        <v>4</v>
      </c>
      <c r="S294" s="9">
        <f>equipo12!R48</f>
        <v>17</v>
      </c>
      <c r="T294" s="9"/>
      <c r="U294" s="11">
        <f>equipo12!T48</f>
        <v>0.44444444444444442</v>
      </c>
      <c r="V294" s="11">
        <f>equipo12!U48</f>
        <v>0.44444444444444442</v>
      </c>
      <c r="X294" t="str">
        <f t="shared" si="80"/>
        <v>Oscar Perez</v>
      </c>
      <c r="Y294">
        <f t="shared" si="81"/>
        <v>0.44444444444444442</v>
      </c>
      <c r="Z294">
        <f t="shared" si="82"/>
        <v>0.44444444444444442</v>
      </c>
      <c r="AA294">
        <f t="shared" si="83"/>
        <v>4150.4444444444443</v>
      </c>
      <c r="AB294" t="str">
        <f t="shared" si="84"/>
        <v>Oscar Perez</v>
      </c>
      <c r="AC294">
        <f t="shared" si="85"/>
        <v>0.44444444444444442</v>
      </c>
      <c r="AD294">
        <f t="shared" si="86"/>
        <v>0.44444444444444442</v>
      </c>
      <c r="AE294">
        <f t="shared" si="87"/>
        <v>4150.4444444444443</v>
      </c>
      <c r="AF294" t="str">
        <f t="shared" si="88"/>
        <v>Oscar Perez</v>
      </c>
      <c r="AG294">
        <f t="shared" si="89"/>
        <v>0</v>
      </c>
      <c r="AH294">
        <f t="shared" si="90"/>
        <v>0</v>
      </c>
      <c r="AI294">
        <f t="shared" si="91"/>
        <v>-294</v>
      </c>
      <c r="AJ294" t="str">
        <f t="shared" si="92"/>
        <v>Oscar Perez</v>
      </c>
      <c r="AK294">
        <f t="shared" si="93"/>
        <v>3</v>
      </c>
      <c r="AL294">
        <f t="shared" si="94"/>
        <v>3</v>
      </c>
      <c r="AM294">
        <f t="shared" si="95"/>
        <v>29706</v>
      </c>
      <c r="AN294" t="str">
        <f t="shared" si="96"/>
        <v>Oscar Perez</v>
      </c>
      <c r="AO294">
        <f t="shared" si="97"/>
        <v>4</v>
      </c>
      <c r="AP294">
        <f t="shared" si="98"/>
        <v>4</v>
      </c>
      <c r="AQ294">
        <f t="shared" si="99"/>
        <v>39706</v>
      </c>
      <c r="AR294" t="str">
        <f>A294</f>
        <v>Oscar Perez</v>
      </c>
      <c r="AS294">
        <f>M294</f>
        <v>1</v>
      </c>
      <c r="AT294">
        <f>AS294</f>
        <v>1</v>
      </c>
      <c r="AU294">
        <f>AT294*10000-ROW()</f>
        <v>9706</v>
      </c>
      <c r="AV294" t="str">
        <f>A294</f>
        <v>Oscar Perez</v>
      </c>
      <c r="AW294">
        <f>E294</f>
        <v>2</v>
      </c>
      <c r="AX294">
        <f>AW294</f>
        <v>2</v>
      </c>
      <c r="AY294">
        <f>AX294*10000-ROW()</f>
        <v>19706</v>
      </c>
    </row>
    <row r="295" spans="1:51" x14ac:dyDescent="0.3">
      <c r="A295" s="9" t="str">
        <f>equipo12!A49</f>
        <v>Oscar Sanchez</v>
      </c>
      <c r="B295" s="9">
        <f>equipo12!B49</f>
        <v>13</v>
      </c>
      <c r="C295" s="9" t="str">
        <f>equipo12!$A$6</f>
        <v>Equipo 12</v>
      </c>
      <c r="D295" s="9">
        <f>equipo12!C49</f>
        <v>6</v>
      </c>
      <c r="E295" s="9">
        <f>equipo12!D49</f>
        <v>2</v>
      </c>
      <c r="F295" s="9">
        <f>equipo12!E49</f>
        <v>3</v>
      </c>
      <c r="G295" s="9">
        <f>equipo12!F49</f>
        <v>0</v>
      </c>
      <c r="H295" s="9">
        <f>equipo12!G49</f>
        <v>0</v>
      </c>
      <c r="I295" s="9">
        <f>equipo12!H49</f>
        <v>0</v>
      </c>
      <c r="J295" s="9">
        <f>equipo12!I49</f>
        <v>1</v>
      </c>
      <c r="K295" s="9">
        <f>equipo12!J49</f>
        <v>3</v>
      </c>
      <c r="L295" s="9">
        <f>equipo12!K49</f>
        <v>1</v>
      </c>
      <c r="M295" s="9">
        <f>equipo12!L49</f>
        <v>2</v>
      </c>
      <c r="N295" s="9">
        <f>equipo12!M49</f>
        <v>1</v>
      </c>
      <c r="O295" s="9">
        <f>equipo12!N49</f>
        <v>0</v>
      </c>
      <c r="P295" s="9">
        <f>equipo12!O49</f>
        <v>1</v>
      </c>
      <c r="Q295" s="9">
        <f>equipo12!P49</f>
        <v>0</v>
      </c>
      <c r="R295" s="9">
        <f>equipo12!Q49</f>
        <v>3</v>
      </c>
      <c r="S295" s="9">
        <f>equipo12!R49</f>
        <v>9</v>
      </c>
      <c r="T295" s="9"/>
      <c r="U295" s="11">
        <f>equipo12!T49</f>
        <v>0.5</v>
      </c>
      <c r="V295" s="11">
        <f>equipo12!U49</f>
        <v>0.5</v>
      </c>
      <c r="X295" t="str">
        <f t="shared" si="80"/>
        <v>Oscar Sanchez</v>
      </c>
      <c r="Y295">
        <f t="shared" si="81"/>
        <v>0.5</v>
      </c>
      <c r="Z295">
        <f t="shared" si="82"/>
        <v>0.5</v>
      </c>
      <c r="AA295">
        <f t="shared" si="83"/>
        <v>4705</v>
      </c>
      <c r="AB295" t="str">
        <f t="shared" si="84"/>
        <v>Oscar Sanchez</v>
      </c>
      <c r="AC295">
        <f t="shared" si="85"/>
        <v>0.5</v>
      </c>
      <c r="AD295">
        <f t="shared" si="86"/>
        <v>0.5</v>
      </c>
      <c r="AE295">
        <f t="shared" si="87"/>
        <v>4705</v>
      </c>
      <c r="AF295" t="str">
        <f t="shared" si="88"/>
        <v>Oscar Sanchez</v>
      </c>
      <c r="AG295">
        <f t="shared" si="89"/>
        <v>0</v>
      </c>
      <c r="AH295">
        <f t="shared" si="90"/>
        <v>0</v>
      </c>
      <c r="AI295">
        <f t="shared" si="91"/>
        <v>-295</v>
      </c>
      <c r="AJ295" t="str">
        <f t="shared" si="92"/>
        <v>Oscar Sanchez</v>
      </c>
      <c r="AK295">
        <f t="shared" si="93"/>
        <v>1</v>
      </c>
      <c r="AL295">
        <f t="shared" si="94"/>
        <v>1</v>
      </c>
      <c r="AM295">
        <f t="shared" si="95"/>
        <v>9705</v>
      </c>
      <c r="AN295" t="str">
        <f t="shared" si="96"/>
        <v>Oscar Sanchez</v>
      </c>
      <c r="AO295">
        <f t="shared" si="97"/>
        <v>3</v>
      </c>
      <c r="AP295">
        <f t="shared" si="98"/>
        <v>3</v>
      </c>
      <c r="AQ295">
        <f t="shared" si="99"/>
        <v>29705</v>
      </c>
      <c r="AR295" t="str">
        <f>A295</f>
        <v>Oscar Sanchez</v>
      </c>
      <c r="AS295">
        <f>M295</f>
        <v>2</v>
      </c>
      <c r="AT295">
        <f>AS295</f>
        <v>2</v>
      </c>
      <c r="AU295">
        <f>AT295*10000-ROW()</f>
        <v>19705</v>
      </c>
      <c r="AV295" t="str">
        <f>A295</f>
        <v>Oscar Sanchez</v>
      </c>
      <c r="AW295">
        <f>E295</f>
        <v>2</v>
      </c>
      <c r="AX295">
        <f>AW295</f>
        <v>2</v>
      </c>
      <c r="AY295">
        <f>AX295*10000-ROW()</f>
        <v>19705</v>
      </c>
    </row>
    <row r="296" spans="1:51" x14ac:dyDescent="0.3">
      <c r="A296" s="9" t="str">
        <f>equipo12!A50</f>
        <v>Oscar Ramirez</v>
      </c>
      <c r="B296" s="9">
        <f>equipo12!B50</f>
        <v>14</v>
      </c>
      <c r="C296" s="9" t="str">
        <f>equipo12!$A$6</f>
        <v>Equipo 12</v>
      </c>
      <c r="D296" s="9">
        <f>equipo12!C50</f>
        <v>5</v>
      </c>
      <c r="E296" s="9">
        <f>equipo12!D50</f>
        <v>1</v>
      </c>
      <c r="F296" s="9">
        <f>equipo12!E50</f>
        <v>2</v>
      </c>
      <c r="G296" s="9">
        <f>equipo12!F50</f>
        <v>1</v>
      </c>
      <c r="H296" s="9">
        <f>equipo12!G50</f>
        <v>0</v>
      </c>
      <c r="I296" s="9">
        <f>equipo12!H50</f>
        <v>0</v>
      </c>
      <c r="J296" s="9">
        <f>equipo12!I50</f>
        <v>2</v>
      </c>
      <c r="K296" s="9">
        <f>equipo12!J50</f>
        <v>2</v>
      </c>
      <c r="L296" s="9">
        <f>equipo12!K50</f>
        <v>0</v>
      </c>
      <c r="M296" s="9">
        <f>equipo12!L50</f>
        <v>1</v>
      </c>
      <c r="N296" s="9">
        <f>equipo12!M50</f>
        <v>1</v>
      </c>
      <c r="O296" s="9">
        <f>equipo12!N50</f>
        <v>0</v>
      </c>
      <c r="P296" s="9">
        <f>equipo12!O50</f>
        <v>1</v>
      </c>
      <c r="Q296" s="9">
        <f>equipo12!P50</f>
        <v>0</v>
      </c>
      <c r="R296" s="9">
        <f>equipo12!Q50</f>
        <v>3</v>
      </c>
      <c r="S296" s="9">
        <f>equipo12!R50</f>
        <v>7</v>
      </c>
      <c r="T296" s="9"/>
      <c r="U296" s="11">
        <f>equipo12!T50</f>
        <v>0.4</v>
      </c>
      <c r="V296" s="11">
        <f>equipo12!U50</f>
        <v>0.6</v>
      </c>
      <c r="X296" t="str">
        <f t="shared" si="80"/>
        <v>Oscar Ramirez</v>
      </c>
      <c r="Y296">
        <f t="shared" si="81"/>
        <v>0.4</v>
      </c>
      <c r="Z296">
        <f t="shared" si="82"/>
        <v>0.4</v>
      </c>
      <c r="AA296">
        <f t="shared" si="83"/>
        <v>3704</v>
      </c>
      <c r="AB296" t="str">
        <f t="shared" si="84"/>
        <v>Oscar Ramirez</v>
      </c>
      <c r="AC296">
        <f t="shared" si="85"/>
        <v>0.6</v>
      </c>
      <c r="AD296">
        <f t="shared" si="86"/>
        <v>0.6</v>
      </c>
      <c r="AE296">
        <f t="shared" si="87"/>
        <v>5704</v>
      </c>
      <c r="AF296" t="str">
        <f t="shared" si="88"/>
        <v>Oscar Ramirez</v>
      </c>
      <c r="AG296">
        <f t="shared" si="89"/>
        <v>0</v>
      </c>
      <c r="AH296">
        <f t="shared" si="90"/>
        <v>0</v>
      </c>
      <c r="AI296">
        <f t="shared" si="91"/>
        <v>-296</v>
      </c>
      <c r="AJ296" t="str">
        <f t="shared" si="92"/>
        <v>Oscar Ramirez</v>
      </c>
      <c r="AK296">
        <f t="shared" si="93"/>
        <v>2</v>
      </c>
      <c r="AL296">
        <f t="shared" si="94"/>
        <v>2</v>
      </c>
      <c r="AM296">
        <f t="shared" si="95"/>
        <v>19704</v>
      </c>
      <c r="AN296" t="str">
        <f t="shared" si="96"/>
        <v>Oscar Ramirez</v>
      </c>
      <c r="AO296">
        <f t="shared" si="97"/>
        <v>2</v>
      </c>
      <c r="AP296">
        <f t="shared" si="98"/>
        <v>2</v>
      </c>
      <c r="AQ296">
        <f t="shared" si="99"/>
        <v>19704</v>
      </c>
      <c r="AR296" t="str">
        <f>A296</f>
        <v>Oscar Ramirez</v>
      </c>
      <c r="AS296">
        <f>M296</f>
        <v>1</v>
      </c>
      <c r="AT296">
        <f>AS296</f>
        <v>1</v>
      </c>
      <c r="AU296">
        <f>AT296*10000-ROW()</f>
        <v>9704</v>
      </c>
      <c r="AV296" t="str">
        <f>A296</f>
        <v>Oscar Ramirez</v>
      </c>
      <c r="AW296">
        <f>E296</f>
        <v>1</v>
      </c>
      <c r="AX296">
        <f>AW296</f>
        <v>1</v>
      </c>
      <c r="AY296">
        <f>AX296*10000-ROW()</f>
        <v>9704</v>
      </c>
    </row>
    <row r="297" spans="1:51" x14ac:dyDescent="0.3">
      <c r="A297" s="9" t="str">
        <f>equipo12!A51</f>
        <v>Oscar Torres</v>
      </c>
      <c r="B297" s="9">
        <f>equipo12!B51</f>
        <v>15</v>
      </c>
      <c r="C297" s="9" t="str">
        <f>equipo12!$A$6</f>
        <v>Equipo 12</v>
      </c>
      <c r="D297" s="9">
        <f>equipo12!C51</f>
        <v>4</v>
      </c>
      <c r="E297" s="9">
        <f>equipo12!D51</f>
        <v>2</v>
      </c>
      <c r="F297" s="9">
        <f>equipo12!E51</f>
        <v>2</v>
      </c>
      <c r="G297" s="9">
        <f>equipo12!F51</f>
        <v>0</v>
      </c>
      <c r="H297" s="9">
        <f>equipo12!G51</f>
        <v>0</v>
      </c>
      <c r="I297" s="9">
        <f>equipo12!H51</f>
        <v>0</v>
      </c>
      <c r="J297" s="9">
        <f>equipo12!I51</f>
        <v>1</v>
      </c>
      <c r="K297" s="9">
        <f>equipo12!J51</f>
        <v>1</v>
      </c>
      <c r="L297" s="9">
        <f>equipo12!K51</f>
        <v>0</v>
      </c>
      <c r="M297" s="9">
        <f>equipo12!L51</f>
        <v>1</v>
      </c>
      <c r="N297" s="9">
        <f>equipo12!M51</f>
        <v>1</v>
      </c>
      <c r="O297" s="9">
        <f>equipo12!N51</f>
        <v>1</v>
      </c>
      <c r="P297" s="9">
        <f>equipo12!O51</f>
        <v>1</v>
      </c>
      <c r="Q297" s="9">
        <f>equipo12!P51</f>
        <v>0</v>
      </c>
      <c r="R297" s="9">
        <f>equipo12!Q51</f>
        <v>2</v>
      </c>
      <c r="S297" s="9">
        <f>equipo12!R51</f>
        <v>7</v>
      </c>
      <c r="T297" s="9"/>
      <c r="U297" s="11">
        <f>equipo12!T51</f>
        <v>0.5</v>
      </c>
      <c r="V297" s="11">
        <f>equipo12!U51</f>
        <v>0.5</v>
      </c>
      <c r="X297" t="str">
        <f t="shared" si="80"/>
        <v>Oscar Torres</v>
      </c>
      <c r="Y297">
        <f t="shared" si="81"/>
        <v>0.5</v>
      </c>
      <c r="Z297">
        <f t="shared" si="82"/>
        <v>0.5</v>
      </c>
      <c r="AA297">
        <f t="shared" si="83"/>
        <v>4703</v>
      </c>
      <c r="AB297" t="str">
        <f t="shared" si="84"/>
        <v>Oscar Torres</v>
      </c>
      <c r="AC297">
        <f t="shared" si="85"/>
        <v>0.5</v>
      </c>
      <c r="AD297">
        <f t="shared" si="86"/>
        <v>0.5</v>
      </c>
      <c r="AE297">
        <f t="shared" si="87"/>
        <v>4703</v>
      </c>
      <c r="AF297" t="str">
        <f t="shared" si="88"/>
        <v>Oscar Torres</v>
      </c>
      <c r="AG297">
        <f t="shared" si="89"/>
        <v>0</v>
      </c>
      <c r="AH297">
        <f t="shared" si="90"/>
        <v>0</v>
      </c>
      <c r="AI297">
        <f t="shared" si="91"/>
        <v>-297</v>
      </c>
      <c r="AJ297" t="str">
        <f t="shared" si="92"/>
        <v>Oscar Torres</v>
      </c>
      <c r="AK297">
        <f t="shared" si="93"/>
        <v>1</v>
      </c>
      <c r="AL297">
        <f t="shared" si="94"/>
        <v>1</v>
      </c>
      <c r="AM297">
        <f t="shared" si="95"/>
        <v>9703</v>
      </c>
      <c r="AN297" t="str">
        <f t="shared" si="96"/>
        <v>Oscar Torres</v>
      </c>
      <c r="AO297">
        <f t="shared" si="97"/>
        <v>2</v>
      </c>
      <c r="AP297">
        <f t="shared" si="98"/>
        <v>2</v>
      </c>
      <c r="AQ297">
        <f t="shared" si="99"/>
        <v>19703</v>
      </c>
      <c r="AR297" t="str">
        <f>A297</f>
        <v>Oscar Torres</v>
      </c>
      <c r="AS297">
        <f>M297</f>
        <v>1</v>
      </c>
      <c r="AT297">
        <f>AS297</f>
        <v>1</v>
      </c>
      <c r="AU297">
        <f>AT297*10000-ROW()</f>
        <v>9703</v>
      </c>
      <c r="AV297" t="str">
        <f>A297</f>
        <v>Oscar Torres</v>
      </c>
      <c r="AW297">
        <f>E297</f>
        <v>2</v>
      </c>
      <c r="AX297">
        <f>AW297</f>
        <v>2</v>
      </c>
      <c r="AY297">
        <f>AX297*10000-ROW()</f>
        <v>19703</v>
      </c>
    </row>
    <row r="298" spans="1:51" x14ac:dyDescent="0.3">
      <c r="A298" s="9" t="str">
        <f>equipo12!A52</f>
        <v>Oscar Flores</v>
      </c>
      <c r="B298" s="9">
        <f>equipo12!B52</f>
        <v>16</v>
      </c>
      <c r="C298" s="9" t="str">
        <f>equipo12!$A$6</f>
        <v>Equipo 12</v>
      </c>
      <c r="D298" s="9">
        <f>equipo12!C52</f>
        <v>9</v>
      </c>
      <c r="E298" s="9">
        <f>equipo12!D52</f>
        <v>1</v>
      </c>
      <c r="F298" s="9">
        <f>equipo12!E52</f>
        <v>8</v>
      </c>
      <c r="G298" s="9">
        <f>equipo12!F52</f>
        <v>0</v>
      </c>
      <c r="H298" s="9">
        <f>equipo12!G52</f>
        <v>0</v>
      </c>
      <c r="I298" s="9">
        <f>equipo12!H52</f>
        <v>0</v>
      </c>
      <c r="J298" s="9">
        <f>equipo12!I52</f>
        <v>4</v>
      </c>
      <c r="K298" s="9">
        <f>equipo12!J52</f>
        <v>0</v>
      </c>
      <c r="L298" s="9">
        <f>equipo12!K52</f>
        <v>0</v>
      </c>
      <c r="M298" s="9">
        <f>equipo12!L52</f>
        <v>1</v>
      </c>
      <c r="N298" s="9">
        <f>equipo12!M52</f>
        <v>0</v>
      </c>
      <c r="O298" s="9">
        <f>equipo12!N52</f>
        <v>1</v>
      </c>
      <c r="P298" s="9">
        <f>equipo12!O52</f>
        <v>0</v>
      </c>
      <c r="Q298" s="9">
        <f>equipo12!P52</f>
        <v>0</v>
      </c>
      <c r="R298" s="9">
        <f>equipo12!Q52</f>
        <v>8</v>
      </c>
      <c r="S298" s="9">
        <f>equipo12!R52</f>
        <v>10</v>
      </c>
      <c r="T298" s="9"/>
      <c r="U298" s="11">
        <f>equipo12!T52</f>
        <v>0.88888888888888884</v>
      </c>
      <c r="V298" s="11">
        <f>equipo12!U52</f>
        <v>0.88888888888888884</v>
      </c>
      <c r="X298" t="str">
        <f t="shared" si="80"/>
        <v>Oscar Flores</v>
      </c>
      <c r="Y298">
        <f t="shared" si="81"/>
        <v>0.88888888888888884</v>
      </c>
      <c r="Z298">
        <f t="shared" si="82"/>
        <v>0.88888888888888884</v>
      </c>
      <c r="AA298">
        <f t="shared" si="83"/>
        <v>8590.8888888888887</v>
      </c>
      <c r="AB298" t="str">
        <f t="shared" si="84"/>
        <v>Oscar Flores</v>
      </c>
      <c r="AC298">
        <f t="shared" si="85"/>
        <v>0.88888888888888884</v>
      </c>
      <c r="AD298">
        <f t="shared" si="86"/>
        <v>0.88888888888888884</v>
      </c>
      <c r="AE298">
        <f t="shared" si="87"/>
        <v>8590.8888888888887</v>
      </c>
      <c r="AF298" t="str">
        <f t="shared" si="88"/>
        <v>Oscar Flores</v>
      </c>
      <c r="AG298">
        <f t="shared" si="89"/>
        <v>0</v>
      </c>
      <c r="AH298">
        <f t="shared" si="90"/>
        <v>0</v>
      </c>
      <c r="AI298">
        <f t="shared" si="91"/>
        <v>-298</v>
      </c>
      <c r="AJ298" t="str">
        <f t="shared" si="92"/>
        <v>Oscar Flores</v>
      </c>
      <c r="AK298">
        <f t="shared" si="93"/>
        <v>4</v>
      </c>
      <c r="AL298">
        <f t="shared" si="94"/>
        <v>4</v>
      </c>
      <c r="AM298">
        <f t="shared" si="95"/>
        <v>39702</v>
      </c>
      <c r="AN298" t="str">
        <f t="shared" si="96"/>
        <v>Oscar Flores</v>
      </c>
      <c r="AO298">
        <f t="shared" si="97"/>
        <v>8</v>
      </c>
      <c r="AP298">
        <f t="shared" si="98"/>
        <v>8</v>
      </c>
      <c r="AQ298">
        <f t="shared" si="99"/>
        <v>79702</v>
      </c>
      <c r="AR298" t="str">
        <f>A298</f>
        <v>Oscar Flores</v>
      </c>
      <c r="AS298">
        <f>M298</f>
        <v>1</v>
      </c>
      <c r="AT298">
        <f>AS298</f>
        <v>1</v>
      </c>
      <c r="AU298">
        <f>AT298*10000-ROW()</f>
        <v>9702</v>
      </c>
      <c r="AV298" t="str">
        <f>A298</f>
        <v>Oscar Flores</v>
      </c>
      <c r="AW298">
        <f>E298</f>
        <v>1</v>
      </c>
      <c r="AX298">
        <f>AW298</f>
        <v>1</v>
      </c>
      <c r="AY298">
        <f>AX298*10000-ROW()</f>
        <v>9702</v>
      </c>
    </row>
    <row r="299" spans="1:51" x14ac:dyDescent="0.3">
      <c r="A299" s="9" t="str">
        <f>equipo12!A53</f>
        <v>Oscar Rivera</v>
      </c>
      <c r="B299" s="9">
        <f>equipo12!B53</f>
        <v>17</v>
      </c>
      <c r="C299" s="9" t="str">
        <f>equipo12!$A$6</f>
        <v>Equipo 12</v>
      </c>
      <c r="D299" s="9">
        <f>equipo12!C53</f>
        <v>6</v>
      </c>
      <c r="E299" s="9">
        <f>equipo12!D53</f>
        <v>1</v>
      </c>
      <c r="F299" s="9">
        <f>equipo12!E53</f>
        <v>3</v>
      </c>
      <c r="G299" s="9">
        <f>equipo12!F53</f>
        <v>1</v>
      </c>
      <c r="H299" s="9">
        <f>equipo12!G53</f>
        <v>0</v>
      </c>
      <c r="I299" s="9">
        <f>equipo12!H53</f>
        <v>0</v>
      </c>
      <c r="J299" s="9">
        <f>equipo12!I53</f>
        <v>2</v>
      </c>
      <c r="K299" s="9">
        <f>equipo12!J53</f>
        <v>4</v>
      </c>
      <c r="L299" s="9">
        <f>equipo12!K53</f>
        <v>3</v>
      </c>
      <c r="M299" s="9">
        <f>equipo12!L53</f>
        <v>1</v>
      </c>
      <c r="N299" s="9">
        <f>equipo12!M53</f>
        <v>0</v>
      </c>
      <c r="O299" s="9">
        <f>equipo12!N53</f>
        <v>1</v>
      </c>
      <c r="P299" s="9">
        <f>equipo12!O53</f>
        <v>1</v>
      </c>
      <c r="Q299" s="9">
        <f>equipo12!P53</f>
        <v>0</v>
      </c>
      <c r="R299" s="9">
        <f>equipo12!Q53</f>
        <v>4</v>
      </c>
      <c r="S299" s="9">
        <f>equipo12!R53</f>
        <v>11</v>
      </c>
      <c r="T299" s="9"/>
      <c r="U299" s="11">
        <f>equipo12!T53</f>
        <v>0.5</v>
      </c>
      <c r="V299" s="11">
        <f>equipo12!U53</f>
        <v>0.66666666666666663</v>
      </c>
      <c r="X299" t="str">
        <f t="shared" si="80"/>
        <v>Oscar Rivera</v>
      </c>
      <c r="Y299">
        <f t="shared" si="81"/>
        <v>0.5</v>
      </c>
      <c r="Z299">
        <f t="shared" si="82"/>
        <v>0.5</v>
      </c>
      <c r="AA299">
        <f t="shared" si="83"/>
        <v>4701</v>
      </c>
      <c r="AB299" t="str">
        <f t="shared" si="84"/>
        <v>Oscar Rivera</v>
      </c>
      <c r="AC299">
        <f t="shared" si="85"/>
        <v>0.66666666666666663</v>
      </c>
      <c r="AD299">
        <f t="shared" si="86"/>
        <v>0.66666666666666663</v>
      </c>
      <c r="AE299">
        <f t="shared" si="87"/>
        <v>6367.6666666666661</v>
      </c>
      <c r="AF299" t="str">
        <f t="shared" si="88"/>
        <v>Oscar Rivera</v>
      </c>
      <c r="AG299">
        <f t="shared" si="89"/>
        <v>0</v>
      </c>
      <c r="AH299">
        <f t="shared" si="90"/>
        <v>0</v>
      </c>
      <c r="AI299">
        <f t="shared" si="91"/>
        <v>-299</v>
      </c>
      <c r="AJ299" t="str">
        <f t="shared" si="92"/>
        <v>Oscar Rivera</v>
      </c>
      <c r="AK299">
        <f t="shared" si="93"/>
        <v>2</v>
      </c>
      <c r="AL299">
        <f t="shared" si="94"/>
        <v>2</v>
      </c>
      <c r="AM299">
        <f t="shared" si="95"/>
        <v>19701</v>
      </c>
      <c r="AN299" t="str">
        <f t="shared" si="96"/>
        <v>Oscar Rivera</v>
      </c>
      <c r="AO299">
        <f t="shared" si="97"/>
        <v>3</v>
      </c>
      <c r="AP299">
        <f t="shared" si="98"/>
        <v>3</v>
      </c>
      <c r="AQ299">
        <f t="shared" si="99"/>
        <v>29701</v>
      </c>
      <c r="AR299" t="str">
        <f>A299</f>
        <v>Oscar Rivera</v>
      </c>
      <c r="AS299">
        <f>M299</f>
        <v>1</v>
      </c>
      <c r="AT299">
        <f>AS299</f>
        <v>1</v>
      </c>
      <c r="AU299">
        <f>AT299*10000-ROW()</f>
        <v>9701</v>
      </c>
      <c r="AV299" t="str">
        <f>A299</f>
        <v>Oscar Rivera</v>
      </c>
      <c r="AW299">
        <f>E299</f>
        <v>1</v>
      </c>
      <c r="AX299">
        <f>AW299</f>
        <v>1</v>
      </c>
      <c r="AY299">
        <f>AX299*10000-ROW()</f>
        <v>9701</v>
      </c>
    </row>
    <row r="300" spans="1:51" x14ac:dyDescent="0.3">
      <c r="A300" s="9" t="str">
        <f>equipo12!A54</f>
        <v>Oscar Gomez</v>
      </c>
      <c r="B300" s="9">
        <f>equipo12!B54</f>
        <v>18</v>
      </c>
      <c r="C300" s="9" t="str">
        <f>equipo12!$A$6</f>
        <v>Equipo 12</v>
      </c>
      <c r="D300" s="9">
        <f>equipo12!C54</f>
        <v>10</v>
      </c>
      <c r="E300" s="9">
        <f>equipo12!D54</f>
        <v>3</v>
      </c>
      <c r="F300" s="9">
        <f>equipo12!E54</f>
        <v>3</v>
      </c>
      <c r="G300" s="9">
        <f>equipo12!F54</f>
        <v>1</v>
      </c>
      <c r="H300" s="9">
        <f>equipo12!G54</f>
        <v>0</v>
      </c>
      <c r="I300" s="9">
        <f>equipo12!H54</f>
        <v>0</v>
      </c>
      <c r="J300" s="9">
        <f>equipo12!I54</f>
        <v>0</v>
      </c>
      <c r="K300" s="9">
        <f>equipo12!J54</f>
        <v>1</v>
      </c>
      <c r="L300" s="9">
        <f>equipo12!K54</f>
        <v>2</v>
      </c>
      <c r="M300" s="9">
        <f>equipo12!L54</f>
        <v>1</v>
      </c>
      <c r="N300" s="9">
        <f>equipo12!M54</f>
        <v>1</v>
      </c>
      <c r="O300" s="9">
        <f>equipo12!N54</f>
        <v>1</v>
      </c>
      <c r="P300" s="9">
        <f>equipo12!O54</f>
        <v>2</v>
      </c>
      <c r="Q300" s="9">
        <f>equipo12!P54</f>
        <v>0</v>
      </c>
      <c r="R300" s="9">
        <f>equipo12!Q54</f>
        <v>4</v>
      </c>
      <c r="S300" s="9">
        <f>equipo12!R54</f>
        <v>16</v>
      </c>
      <c r="T300" s="9"/>
      <c r="U300" s="11">
        <f>equipo12!T54</f>
        <v>0.3</v>
      </c>
      <c r="V300" s="11">
        <f>equipo12!U54</f>
        <v>0.4</v>
      </c>
      <c r="X300" t="str">
        <f t="shared" si="80"/>
        <v>Oscar Gomez</v>
      </c>
      <c r="Y300">
        <f t="shared" si="81"/>
        <v>0.3</v>
      </c>
      <c r="Z300">
        <f t="shared" si="82"/>
        <v>0.3</v>
      </c>
      <c r="AA300">
        <f t="shared" si="83"/>
        <v>2700</v>
      </c>
      <c r="AB300" t="str">
        <f t="shared" si="84"/>
        <v>Oscar Gomez</v>
      </c>
      <c r="AC300">
        <f t="shared" si="85"/>
        <v>0.4</v>
      </c>
      <c r="AD300">
        <f t="shared" si="86"/>
        <v>0.4</v>
      </c>
      <c r="AE300">
        <f t="shared" si="87"/>
        <v>3700</v>
      </c>
      <c r="AF300" t="str">
        <f t="shared" si="88"/>
        <v>Oscar Gomez</v>
      </c>
      <c r="AG300">
        <f t="shared" si="89"/>
        <v>0</v>
      </c>
      <c r="AH300">
        <f t="shared" si="90"/>
        <v>0</v>
      </c>
      <c r="AI300">
        <f t="shared" si="91"/>
        <v>-300</v>
      </c>
      <c r="AJ300" t="str">
        <f t="shared" si="92"/>
        <v>Oscar Gomez</v>
      </c>
      <c r="AK300">
        <f t="shared" si="93"/>
        <v>0</v>
      </c>
      <c r="AL300">
        <f t="shared" si="94"/>
        <v>0</v>
      </c>
      <c r="AM300">
        <f t="shared" si="95"/>
        <v>-300</v>
      </c>
      <c r="AN300" t="str">
        <f t="shared" si="96"/>
        <v>Oscar Gomez</v>
      </c>
      <c r="AO300">
        <f t="shared" si="97"/>
        <v>3</v>
      </c>
      <c r="AP300">
        <f t="shared" si="98"/>
        <v>3</v>
      </c>
      <c r="AQ300">
        <f t="shared" si="99"/>
        <v>29700</v>
      </c>
      <c r="AR300" t="str">
        <f>A300</f>
        <v>Oscar Gomez</v>
      </c>
      <c r="AS300">
        <f>M300</f>
        <v>1</v>
      </c>
      <c r="AT300">
        <f>AS300</f>
        <v>1</v>
      </c>
      <c r="AU300">
        <f>AT300*10000-ROW()</f>
        <v>9700</v>
      </c>
      <c r="AV300" t="str">
        <f>A300</f>
        <v>Oscar Gomez</v>
      </c>
      <c r="AW300">
        <f>E300</f>
        <v>3</v>
      </c>
      <c r="AX300">
        <f>AW300</f>
        <v>3</v>
      </c>
      <c r="AY300">
        <f>AX300*10000-ROW()</f>
        <v>29700</v>
      </c>
    </row>
    <row r="301" spans="1:51" x14ac:dyDescent="0.3">
      <c r="A301" s="9" t="str">
        <f>equipo12!A55</f>
        <v>Oscar Diaz</v>
      </c>
      <c r="B301" s="9">
        <f>equipo12!B55</f>
        <v>19</v>
      </c>
      <c r="C301" s="9" t="str">
        <f>equipo12!$A$6</f>
        <v>Equipo 12</v>
      </c>
      <c r="D301" s="9">
        <f>equipo12!C55</f>
        <v>7</v>
      </c>
      <c r="E301" s="9">
        <f>equipo12!D55</f>
        <v>3</v>
      </c>
      <c r="F301" s="9">
        <f>equipo12!E55</f>
        <v>2</v>
      </c>
      <c r="G301" s="9">
        <f>equipo12!F55</f>
        <v>1</v>
      </c>
      <c r="H301" s="9">
        <f>equipo12!G55</f>
        <v>1</v>
      </c>
      <c r="I301" s="9">
        <f>equipo12!H55</f>
        <v>0</v>
      </c>
      <c r="J301" s="9">
        <f>equipo12!I55</f>
        <v>1</v>
      </c>
      <c r="K301" s="9">
        <f>equipo12!J55</f>
        <v>3</v>
      </c>
      <c r="L301" s="9">
        <f>equipo12!K55</f>
        <v>3</v>
      </c>
      <c r="M301" s="9">
        <f>equipo12!L55</f>
        <v>2</v>
      </c>
      <c r="N301" s="9">
        <f>equipo12!M55</f>
        <v>2</v>
      </c>
      <c r="O301" s="9">
        <f>equipo12!N55</f>
        <v>0</v>
      </c>
      <c r="P301" s="9">
        <f>equipo12!O55</f>
        <v>1</v>
      </c>
      <c r="Q301" s="9">
        <f>equipo12!P55</f>
        <v>0</v>
      </c>
      <c r="R301" s="9">
        <f>equipo12!Q55</f>
        <v>5</v>
      </c>
      <c r="S301" s="9">
        <f>equipo12!R55</f>
        <v>13</v>
      </c>
      <c r="T301" s="9"/>
      <c r="U301" s="11">
        <f>equipo12!T55</f>
        <v>0.2857142857142857</v>
      </c>
      <c r="V301" s="11">
        <f>equipo12!U55</f>
        <v>0.7142857142857143</v>
      </c>
      <c r="X301" t="str">
        <f t="shared" si="80"/>
        <v>Oscar Diaz</v>
      </c>
      <c r="Y301">
        <f t="shared" si="81"/>
        <v>0.2857142857142857</v>
      </c>
      <c r="Z301">
        <f t="shared" si="82"/>
        <v>0.2857142857142857</v>
      </c>
      <c r="AA301">
        <f t="shared" si="83"/>
        <v>2556.1428571428569</v>
      </c>
      <c r="AB301" t="str">
        <f t="shared" si="84"/>
        <v>Oscar Diaz</v>
      </c>
      <c r="AC301">
        <f t="shared" si="85"/>
        <v>0.7142857142857143</v>
      </c>
      <c r="AD301">
        <f t="shared" si="86"/>
        <v>0.7142857142857143</v>
      </c>
      <c r="AE301">
        <f t="shared" si="87"/>
        <v>6841.8571428571431</v>
      </c>
      <c r="AF301" t="str">
        <f t="shared" si="88"/>
        <v>Oscar Diaz</v>
      </c>
      <c r="AG301">
        <f t="shared" si="89"/>
        <v>0</v>
      </c>
      <c r="AH301">
        <f t="shared" si="90"/>
        <v>0</v>
      </c>
      <c r="AI301">
        <f t="shared" si="91"/>
        <v>-301</v>
      </c>
      <c r="AJ301" t="str">
        <f t="shared" si="92"/>
        <v>Oscar Diaz</v>
      </c>
      <c r="AK301">
        <f t="shared" si="93"/>
        <v>1</v>
      </c>
      <c r="AL301">
        <f t="shared" si="94"/>
        <v>1</v>
      </c>
      <c r="AM301">
        <f t="shared" si="95"/>
        <v>9699</v>
      </c>
      <c r="AN301" t="str">
        <f t="shared" si="96"/>
        <v>Oscar Diaz</v>
      </c>
      <c r="AO301">
        <f t="shared" si="97"/>
        <v>2</v>
      </c>
      <c r="AP301">
        <f t="shared" si="98"/>
        <v>2</v>
      </c>
      <c r="AQ301">
        <f t="shared" si="99"/>
        <v>19699</v>
      </c>
      <c r="AR301" t="str">
        <f>A301</f>
        <v>Oscar Diaz</v>
      </c>
      <c r="AS301">
        <f>M301</f>
        <v>2</v>
      </c>
      <c r="AT301">
        <f>AS301</f>
        <v>2</v>
      </c>
      <c r="AU301">
        <f>AT301*10000-ROW()</f>
        <v>19699</v>
      </c>
      <c r="AV301" t="str">
        <f>A301</f>
        <v>Oscar Diaz</v>
      </c>
      <c r="AW301">
        <f>E301</f>
        <v>3</v>
      </c>
      <c r="AX301">
        <f>AW301</f>
        <v>3</v>
      </c>
      <c r="AY301">
        <f>AX301*10000-ROW()</f>
        <v>29699</v>
      </c>
    </row>
    <row r="302" spans="1:51" x14ac:dyDescent="0.3">
      <c r="A302" s="9" t="str">
        <f>equipo12!A56</f>
        <v>Oscar Reyes</v>
      </c>
      <c r="B302" s="9">
        <f>equipo12!B56</f>
        <v>20</v>
      </c>
      <c r="C302" s="9" t="str">
        <f>equipo12!$A$6</f>
        <v>Equipo 12</v>
      </c>
      <c r="D302" s="9">
        <f>equipo12!C56</f>
        <v>8</v>
      </c>
      <c r="E302" s="9">
        <f>equipo12!D56</f>
        <v>7</v>
      </c>
      <c r="F302" s="9">
        <f>equipo12!E56</f>
        <v>8</v>
      </c>
      <c r="G302" s="9">
        <f>equipo12!F56</f>
        <v>0</v>
      </c>
      <c r="H302" s="9">
        <f>equipo12!G56</f>
        <v>0</v>
      </c>
      <c r="I302" s="9">
        <f>equipo12!H56</f>
        <v>0</v>
      </c>
      <c r="J302" s="9">
        <f>equipo12!I56</f>
        <v>8</v>
      </c>
      <c r="K302" s="9">
        <f>equipo12!J56</f>
        <v>2</v>
      </c>
      <c r="L302" s="9">
        <f>equipo12!K56</f>
        <v>2</v>
      </c>
      <c r="M302" s="9">
        <f>equipo12!L56</f>
        <v>1</v>
      </c>
      <c r="N302" s="9">
        <f>equipo12!M56</f>
        <v>1</v>
      </c>
      <c r="O302" s="9">
        <f>equipo12!N56</f>
        <v>2</v>
      </c>
      <c r="P302" s="9">
        <f>equipo12!O56</f>
        <v>1</v>
      </c>
      <c r="Q302" s="9">
        <f>equipo12!P56</f>
        <v>0</v>
      </c>
      <c r="R302" s="9">
        <f>equipo12!Q56</f>
        <v>8</v>
      </c>
      <c r="S302" s="9">
        <f>equipo12!R56</f>
        <v>14</v>
      </c>
      <c r="T302" s="9"/>
      <c r="U302" s="11">
        <f>equipo12!T56</f>
        <v>1</v>
      </c>
      <c r="V302" s="11">
        <f>equipo12!U56</f>
        <v>1</v>
      </c>
      <c r="X302" t="str">
        <f t="shared" si="80"/>
        <v>Oscar Reyes</v>
      </c>
      <c r="Y302">
        <f t="shared" si="81"/>
        <v>1</v>
      </c>
      <c r="Z302">
        <f t="shared" si="82"/>
        <v>1</v>
      </c>
      <c r="AA302">
        <f t="shared" si="83"/>
        <v>9698</v>
      </c>
      <c r="AB302" t="str">
        <f t="shared" si="84"/>
        <v>Oscar Reyes</v>
      </c>
      <c r="AC302">
        <f t="shared" si="85"/>
        <v>1</v>
      </c>
      <c r="AD302">
        <f t="shared" si="86"/>
        <v>1</v>
      </c>
      <c r="AE302">
        <f t="shared" si="87"/>
        <v>9698</v>
      </c>
      <c r="AF302" t="str">
        <f t="shared" si="88"/>
        <v>Oscar Reyes</v>
      </c>
      <c r="AG302">
        <f t="shared" si="89"/>
        <v>0</v>
      </c>
      <c r="AH302">
        <f t="shared" si="90"/>
        <v>0</v>
      </c>
      <c r="AI302">
        <f t="shared" si="91"/>
        <v>-302</v>
      </c>
      <c r="AJ302" t="str">
        <f t="shared" si="92"/>
        <v>Oscar Reyes</v>
      </c>
      <c r="AK302">
        <f t="shared" si="93"/>
        <v>8</v>
      </c>
      <c r="AL302">
        <f t="shared" si="94"/>
        <v>8</v>
      </c>
      <c r="AM302">
        <f t="shared" si="95"/>
        <v>79698</v>
      </c>
      <c r="AN302" t="str">
        <f t="shared" si="96"/>
        <v>Oscar Reyes</v>
      </c>
      <c r="AO302">
        <f t="shared" si="97"/>
        <v>8</v>
      </c>
      <c r="AP302">
        <f t="shared" si="98"/>
        <v>8</v>
      </c>
      <c r="AQ302">
        <f t="shared" si="99"/>
        <v>79698</v>
      </c>
      <c r="AR302" t="str">
        <f>A302</f>
        <v>Oscar Reyes</v>
      </c>
      <c r="AS302">
        <f>M302</f>
        <v>1</v>
      </c>
      <c r="AT302">
        <f>AS302</f>
        <v>1</v>
      </c>
      <c r="AU302">
        <f>AT302*10000-ROW()</f>
        <v>9698</v>
      </c>
      <c r="AV302" t="str">
        <f>A302</f>
        <v>Oscar Reyes</v>
      </c>
      <c r="AW302">
        <f>E302</f>
        <v>7</v>
      </c>
      <c r="AX302">
        <f>AW302</f>
        <v>7</v>
      </c>
      <c r="AY302">
        <f>AX302*10000-ROW()</f>
        <v>69698</v>
      </c>
    </row>
    <row r="303" spans="1:51" x14ac:dyDescent="0.3">
      <c r="A303" s="9" t="str">
        <f>equipo12!A57</f>
        <v>Oscar Morales</v>
      </c>
      <c r="B303" s="9">
        <f>equipo12!B57</f>
        <v>21</v>
      </c>
      <c r="C303" s="9" t="str">
        <f>equipo12!$A$6</f>
        <v>Equipo 12</v>
      </c>
      <c r="D303" s="9">
        <f>equipo12!C57</f>
        <v>4</v>
      </c>
      <c r="E303" s="9">
        <f>equipo12!D57</f>
        <v>2</v>
      </c>
      <c r="F303" s="9">
        <f>equipo12!E57</f>
        <v>2</v>
      </c>
      <c r="G303" s="9">
        <f>equipo12!F57</f>
        <v>0</v>
      </c>
      <c r="H303" s="9">
        <f>equipo12!G57</f>
        <v>0</v>
      </c>
      <c r="I303" s="9">
        <f>equipo12!H57</f>
        <v>0</v>
      </c>
      <c r="J303" s="9">
        <f>equipo12!I57</f>
        <v>1</v>
      </c>
      <c r="K303" s="9">
        <f>equipo12!J57</f>
        <v>3</v>
      </c>
      <c r="L303" s="9">
        <f>equipo12!K57</f>
        <v>4</v>
      </c>
      <c r="M303" s="9">
        <f>equipo12!L57</f>
        <v>1</v>
      </c>
      <c r="N303" s="9">
        <f>equipo12!M57</f>
        <v>1</v>
      </c>
      <c r="O303" s="9">
        <f>equipo12!N57</f>
        <v>1</v>
      </c>
      <c r="P303" s="9">
        <f>equipo12!O57</f>
        <v>1</v>
      </c>
      <c r="Q303" s="9">
        <f>equipo12!P57</f>
        <v>0</v>
      </c>
      <c r="R303" s="9">
        <f>equipo12!Q57</f>
        <v>2</v>
      </c>
      <c r="S303" s="9">
        <f>equipo12!R57</f>
        <v>11</v>
      </c>
      <c r="T303" s="9"/>
      <c r="U303" s="11">
        <f>equipo12!T57</f>
        <v>0.5</v>
      </c>
      <c r="V303" s="11">
        <f>equipo12!U57</f>
        <v>0.5</v>
      </c>
      <c r="X303" t="str">
        <f t="shared" si="80"/>
        <v>Oscar Morales</v>
      </c>
      <c r="Y303">
        <f t="shared" si="81"/>
        <v>0.5</v>
      </c>
      <c r="Z303">
        <f t="shared" si="82"/>
        <v>0.5</v>
      </c>
      <c r="AA303">
        <f t="shared" si="83"/>
        <v>4697</v>
      </c>
      <c r="AB303" t="str">
        <f t="shared" si="84"/>
        <v>Oscar Morales</v>
      </c>
      <c r="AC303">
        <f t="shared" si="85"/>
        <v>0.5</v>
      </c>
      <c r="AD303">
        <f t="shared" si="86"/>
        <v>0.5</v>
      </c>
      <c r="AE303">
        <f t="shared" si="87"/>
        <v>4697</v>
      </c>
      <c r="AF303" t="str">
        <f t="shared" si="88"/>
        <v>Oscar Morales</v>
      </c>
      <c r="AG303">
        <f t="shared" si="89"/>
        <v>0</v>
      </c>
      <c r="AH303">
        <f t="shared" si="90"/>
        <v>0</v>
      </c>
      <c r="AI303">
        <f t="shared" si="91"/>
        <v>-303</v>
      </c>
      <c r="AJ303" t="str">
        <f t="shared" si="92"/>
        <v>Oscar Morales</v>
      </c>
      <c r="AK303">
        <f t="shared" si="93"/>
        <v>1</v>
      </c>
      <c r="AL303">
        <f t="shared" si="94"/>
        <v>1</v>
      </c>
      <c r="AM303">
        <f t="shared" si="95"/>
        <v>9697</v>
      </c>
      <c r="AN303" t="str">
        <f t="shared" si="96"/>
        <v>Oscar Morales</v>
      </c>
      <c r="AO303">
        <f t="shared" si="97"/>
        <v>2</v>
      </c>
      <c r="AP303">
        <f t="shared" si="98"/>
        <v>2</v>
      </c>
      <c r="AQ303">
        <f t="shared" si="99"/>
        <v>19697</v>
      </c>
      <c r="AR303" t="str">
        <f>A303</f>
        <v>Oscar Morales</v>
      </c>
      <c r="AS303">
        <f>M303</f>
        <v>1</v>
      </c>
      <c r="AT303">
        <f>AS303</f>
        <v>1</v>
      </c>
      <c r="AU303">
        <f>AT303*10000-ROW()</f>
        <v>9697</v>
      </c>
      <c r="AV303" t="str">
        <f>A303</f>
        <v>Oscar Morales</v>
      </c>
      <c r="AW303">
        <f>E303</f>
        <v>2</v>
      </c>
      <c r="AX303">
        <f>AW303</f>
        <v>2</v>
      </c>
      <c r="AY303">
        <f>AX303*10000-ROW()</f>
        <v>19697</v>
      </c>
    </row>
    <row r="304" spans="1:51" x14ac:dyDescent="0.3">
      <c r="A304" s="9" t="str">
        <f>equipo12!A58</f>
        <v>Oscar Cruz</v>
      </c>
      <c r="B304" s="9">
        <f>equipo12!B58</f>
        <v>22</v>
      </c>
      <c r="C304" s="9" t="str">
        <f>equipo12!$A$6</f>
        <v>Equipo 12</v>
      </c>
      <c r="D304" s="9">
        <f>equipo12!C58</f>
        <v>8</v>
      </c>
      <c r="E304" s="9">
        <f>equipo12!D58</f>
        <v>4</v>
      </c>
      <c r="F304" s="9">
        <f>equipo12!E58</f>
        <v>4</v>
      </c>
      <c r="G304" s="9">
        <f>equipo12!F58</f>
        <v>0</v>
      </c>
      <c r="H304" s="9">
        <f>equipo12!G58</f>
        <v>0</v>
      </c>
      <c r="I304" s="9">
        <f>equipo12!H58</f>
        <v>0</v>
      </c>
      <c r="J304" s="9">
        <f>equipo12!I58</f>
        <v>4</v>
      </c>
      <c r="K304" s="9">
        <f>equipo12!J58</f>
        <v>1</v>
      </c>
      <c r="L304" s="9">
        <f>equipo12!K58</f>
        <v>1</v>
      </c>
      <c r="M304" s="9">
        <f>equipo12!L58</f>
        <v>1</v>
      </c>
      <c r="N304" s="9">
        <f>equipo12!M58</f>
        <v>1</v>
      </c>
      <c r="O304" s="9">
        <f>equipo12!N58</f>
        <v>2</v>
      </c>
      <c r="P304" s="9">
        <f>equipo12!O58</f>
        <v>2</v>
      </c>
      <c r="Q304" s="9">
        <f>equipo12!P58</f>
        <v>0</v>
      </c>
      <c r="R304" s="9">
        <f>equipo12!Q58</f>
        <v>4</v>
      </c>
      <c r="S304" s="9">
        <f>equipo12!R58</f>
        <v>14</v>
      </c>
      <c r="T304" s="9"/>
      <c r="U304" s="11">
        <f>equipo12!T58</f>
        <v>0.5</v>
      </c>
      <c r="V304" s="11">
        <f>equipo12!U58</f>
        <v>0.5</v>
      </c>
      <c r="X304" t="str">
        <f t="shared" si="80"/>
        <v>Oscar Cruz</v>
      </c>
      <c r="Y304">
        <f t="shared" si="81"/>
        <v>0.5</v>
      </c>
      <c r="Z304">
        <f t="shared" si="82"/>
        <v>0.5</v>
      </c>
      <c r="AA304">
        <f t="shared" si="83"/>
        <v>4696</v>
      </c>
      <c r="AB304" t="str">
        <f t="shared" si="84"/>
        <v>Oscar Cruz</v>
      </c>
      <c r="AC304">
        <f t="shared" si="85"/>
        <v>0.5</v>
      </c>
      <c r="AD304">
        <f t="shared" si="86"/>
        <v>0.5</v>
      </c>
      <c r="AE304">
        <f t="shared" si="87"/>
        <v>4696</v>
      </c>
      <c r="AF304" t="str">
        <f t="shared" si="88"/>
        <v>Oscar Cruz</v>
      </c>
      <c r="AG304">
        <f t="shared" si="89"/>
        <v>0</v>
      </c>
      <c r="AH304">
        <f t="shared" si="90"/>
        <v>0</v>
      </c>
      <c r="AI304">
        <f t="shared" si="91"/>
        <v>-304</v>
      </c>
      <c r="AJ304" t="str">
        <f t="shared" si="92"/>
        <v>Oscar Cruz</v>
      </c>
      <c r="AK304">
        <f t="shared" si="93"/>
        <v>4</v>
      </c>
      <c r="AL304">
        <f t="shared" si="94"/>
        <v>4</v>
      </c>
      <c r="AM304">
        <f t="shared" si="95"/>
        <v>39696</v>
      </c>
      <c r="AN304" t="str">
        <f t="shared" si="96"/>
        <v>Oscar Cruz</v>
      </c>
      <c r="AO304">
        <f t="shared" si="97"/>
        <v>4</v>
      </c>
      <c r="AP304">
        <f t="shared" si="98"/>
        <v>4</v>
      </c>
      <c r="AQ304">
        <f t="shared" si="99"/>
        <v>39696</v>
      </c>
      <c r="AR304" t="str">
        <f>A304</f>
        <v>Oscar Cruz</v>
      </c>
      <c r="AS304">
        <f>M304</f>
        <v>1</v>
      </c>
      <c r="AT304">
        <f>AS304</f>
        <v>1</v>
      </c>
      <c r="AU304">
        <f>AT304*10000-ROW()</f>
        <v>9696</v>
      </c>
      <c r="AV304" t="str">
        <f>A304</f>
        <v>Oscar Cruz</v>
      </c>
      <c r="AW304">
        <f>E304</f>
        <v>4</v>
      </c>
      <c r="AX304">
        <f>AW304</f>
        <v>4</v>
      </c>
      <c r="AY304">
        <f>AX304*10000-ROW()</f>
        <v>39696</v>
      </c>
    </row>
    <row r="305" spans="1:51" x14ac:dyDescent="0.3">
      <c r="A305" s="9" t="str">
        <f>equipo12!A59</f>
        <v>Oscar Ortiz</v>
      </c>
      <c r="B305" s="9">
        <f>equipo12!B59</f>
        <v>23</v>
      </c>
      <c r="C305" s="9" t="str">
        <f>equipo12!$A$6</f>
        <v>Equipo 12</v>
      </c>
      <c r="D305" s="9">
        <f>equipo12!C59</f>
        <v>9</v>
      </c>
      <c r="E305" s="9">
        <f>equipo12!D59</f>
        <v>5</v>
      </c>
      <c r="F305" s="9">
        <f>equipo12!E59</f>
        <v>6</v>
      </c>
      <c r="G305" s="9">
        <f>equipo12!F59</f>
        <v>0</v>
      </c>
      <c r="H305" s="9">
        <f>equipo12!G59</f>
        <v>0</v>
      </c>
      <c r="I305" s="9">
        <f>equipo12!H59</f>
        <v>0</v>
      </c>
      <c r="J305" s="9">
        <f>equipo12!I59</f>
        <v>2</v>
      </c>
      <c r="K305" s="9">
        <f>equipo12!J59</f>
        <v>4</v>
      </c>
      <c r="L305" s="9">
        <f>equipo12!K59</f>
        <v>2</v>
      </c>
      <c r="M305" s="9">
        <f>equipo12!L59</f>
        <v>2</v>
      </c>
      <c r="N305" s="9">
        <f>equipo12!M59</f>
        <v>1</v>
      </c>
      <c r="O305" s="9">
        <f>equipo12!N59</f>
        <v>2</v>
      </c>
      <c r="P305" s="9">
        <f>equipo12!O59</f>
        <v>1</v>
      </c>
      <c r="Q305" s="9">
        <f>equipo12!P59</f>
        <v>0</v>
      </c>
      <c r="R305" s="9">
        <f>equipo12!Q59</f>
        <v>6</v>
      </c>
      <c r="S305" s="9">
        <f>equipo12!R59</f>
        <v>15</v>
      </c>
      <c r="T305" s="9"/>
      <c r="U305" s="11">
        <f>equipo12!T59</f>
        <v>0.66666666666666663</v>
      </c>
      <c r="V305" s="11">
        <f>equipo12!U59</f>
        <v>0.66666666666666663</v>
      </c>
      <c r="X305" t="str">
        <f t="shared" si="80"/>
        <v>Oscar Ortiz</v>
      </c>
      <c r="Y305">
        <f t="shared" si="81"/>
        <v>0.66666666666666663</v>
      </c>
      <c r="Z305">
        <f t="shared" si="82"/>
        <v>0.66666666666666663</v>
      </c>
      <c r="AA305">
        <f t="shared" si="83"/>
        <v>6361.6666666666661</v>
      </c>
      <c r="AB305" t="str">
        <f t="shared" si="84"/>
        <v>Oscar Ortiz</v>
      </c>
      <c r="AC305">
        <f t="shared" si="85"/>
        <v>0.66666666666666663</v>
      </c>
      <c r="AD305">
        <f t="shared" si="86"/>
        <v>0.66666666666666663</v>
      </c>
      <c r="AE305">
        <f t="shared" si="87"/>
        <v>6361.6666666666661</v>
      </c>
      <c r="AF305" t="str">
        <f t="shared" si="88"/>
        <v>Oscar Ortiz</v>
      </c>
      <c r="AG305">
        <f t="shared" si="89"/>
        <v>0</v>
      </c>
      <c r="AH305">
        <f t="shared" si="90"/>
        <v>0</v>
      </c>
      <c r="AI305">
        <f t="shared" si="91"/>
        <v>-305</v>
      </c>
      <c r="AJ305" t="str">
        <f t="shared" si="92"/>
        <v>Oscar Ortiz</v>
      </c>
      <c r="AK305">
        <f t="shared" si="93"/>
        <v>2</v>
      </c>
      <c r="AL305">
        <f t="shared" si="94"/>
        <v>2</v>
      </c>
      <c r="AM305">
        <f t="shared" si="95"/>
        <v>19695</v>
      </c>
      <c r="AN305" t="str">
        <f t="shared" si="96"/>
        <v>Oscar Ortiz</v>
      </c>
      <c r="AO305">
        <f t="shared" si="97"/>
        <v>6</v>
      </c>
      <c r="AP305">
        <f t="shared" si="98"/>
        <v>6</v>
      </c>
      <c r="AQ305">
        <f t="shared" si="99"/>
        <v>59695</v>
      </c>
      <c r="AR305" t="str">
        <f>A305</f>
        <v>Oscar Ortiz</v>
      </c>
      <c r="AS305">
        <f>M305</f>
        <v>2</v>
      </c>
      <c r="AT305">
        <f>AS305</f>
        <v>2</v>
      </c>
      <c r="AU305">
        <f>AT305*10000-ROW()</f>
        <v>19695</v>
      </c>
      <c r="AV305" t="str">
        <f>A305</f>
        <v>Oscar Ortiz</v>
      </c>
      <c r="AW305">
        <f>E305</f>
        <v>5</v>
      </c>
      <c r="AX305">
        <f>AW305</f>
        <v>5</v>
      </c>
      <c r="AY305">
        <f>AX305*10000-ROW()</f>
        <v>49695</v>
      </c>
    </row>
    <row r="306" spans="1:51" x14ac:dyDescent="0.3">
      <c r="A306" s="9" t="str">
        <f>equipo12!A60</f>
        <v>Oscar Gutierrez</v>
      </c>
      <c r="B306" s="9">
        <f>equipo12!B60</f>
        <v>24</v>
      </c>
      <c r="C306" s="9" t="str">
        <f>equipo12!$A$6</f>
        <v>Equipo 12</v>
      </c>
      <c r="D306" s="9">
        <f>equipo12!C60</f>
        <v>7</v>
      </c>
      <c r="E306" s="9">
        <f>equipo12!D60</f>
        <v>2</v>
      </c>
      <c r="F306" s="9">
        <f>equipo12!E60</f>
        <v>0</v>
      </c>
      <c r="G306" s="9">
        <f>equipo12!F60</f>
        <v>0</v>
      </c>
      <c r="H306" s="9">
        <f>equipo12!G60</f>
        <v>0</v>
      </c>
      <c r="I306" s="9">
        <f>equipo12!H60</f>
        <v>0</v>
      </c>
      <c r="J306" s="9">
        <f>equipo12!I60</f>
        <v>1</v>
      </c>
      <c r="K306" s="9">
        <f>equipo12!J60</f>
        <v>3</v>
      </c>
      <c r="L306" s="9">
        <f>equipo12!K60</f>
        <v>1</v>
      </c>
      <c r="M306" s="9">
        <f>equipo12!L60</f>
        <v>1</v>
      </c>
      <c r="N306" s="9">
        <f>equipo12!M60</f>
        <v>0</v>
      </c>
      <c r="O306" s="9">
        <f>equipo12!N60</f>
        <v>0</v>
      </c>
      <c r="P306" s="9">
        <f>equipo12!O60</f>
        <v>0</v>
      </c>
      <c r="Q306" s="9">
        <f>equipo12!P60</f>
        <v>0</v>
      </c>
      <c r="R306" s="9">
        <f>equipo12!Q60</f>
        <v>0</v>
      </c>
      <c r="S306" s="9">
        <f>equipo12!R60</f>
        <v>8</v>
      </c>
      <c r="T306" s="9"/>
      <c r="U306" s="11">
        <f>equipo12!T60</f>
        <v>0</v>
      </c>
      <c r="V306" s="11">
        <f>equipo12!U60</f>
        <v>0</v>
      </c>
      <c r="X306" t="str">
        <f t="shared" si="80"/>
        <v>Oscar Gutierrez</v>
      </c>
      <c r="Y306">
        <f t="shared" si="81"/>
        <v>0</v>
      </c>
      <c r="Z306">
        <f t="shared" si="82"/>
        <v>0</v>
      </c>
      <c r="AA306">
        <f t="shared" si="83"/>
        <v>-306</v>
      </c>
      <c r="AB306" t="str">
        <f t="shared" si="84"/>
        <v>Oscar Gutierrez</v>
      </c>
      <c r="AC306">
        <f t="shared" si="85"/>
        <v>0</v>
      </c>
      <c r="AD306">
        <f t="shared" si="86"/>
        <v>0</v>
      </c>
      <c r="AE306">
        <f t="shared" si="87"/>
        <v>-306</v>
      </c>
      <c r="AF306" t="str">
        <f t="shared" si="88"/>
        <v>Oscar Gutierrez</v>
      </c>
      <c r="AG306">
        <f t="shared" si="89"/>
        <v>0</v>
      </c>
      <c r="AH306">
        <f t="shared" si="90"/>
        <v>0</v>
      </c>
      <c r="AI306">
        <f t="shared" si="91"/>
        <v>-306</v>
      </c>
      <c r="AJ306" t="str">
        <f t="shared" si="92"/>
        <v>Oscar Gutierrez</v>
      </c>
      <c r="AK306">
        <f t="shared" si="93"/>
        <v>1</v>
      </c>
      <c r="AL306">
        <f t="shared" si="94"/>
        <v>1</v>
      </c>
      <c r="AM306">
        <f t="shared" si="95"/>
        <v>9694</v>
      </c>
      <c r="AN306" t="str">
        <f t="shared" si="96"/>
        <v>Oscar Gutierrez</v>
      </c>
      <c r="AO306">
        <f t="shared" si="97"/>
        <v>0</v>
      </c>
      <c r="AP306">
        <f t="shared" si="98"/>
        <v>0</v>
      </c>
      <c r="AQ306">
        <f t="shared" si="99"/>
        <v>-306</v>
      </c>
      <c r="AR306" t="str">
        <f>A306</f>
        <v>Oscar Gutierrez</v>
      </c>
      <c r="AS306">
        <f>M306</f>
        <v>1</v>
      </c>
      <c r="AT306">
        <f>AS306</f>
        <v>1</v>
      </c>
      <c r="AU306">
        <f>AT306*10000-ROW()</f>
        <v>9694</v>
      </c>
      <c r="AV306" t="str">
        <f>A306</f>
        <v>Oscar Gutierrez</v>
      </c>
      <c r="AW306">
        <f>E306</f>
        <v>2</v>
      </c>
      <c r="AX306">
        <f>AW306</f>
        <v>2</v>
      </c>
      <c r="AY306">
        <f>AX306*10000-ROW()</f>
        <v>19694</v>
      </c>
    </row>
    <row r="307" spans="1:51" x14ac:dyDescent="0.3">
      <c r="A307" s="9" t="str">
        <f>equipo12!A61</f>
        <v>Oscar Castillo</v>
      </c>
      <c r="B307" s="9">
        <f>equipo12!B61</f>
        <v>25</v>
      </c>
      <c r="C307" s="9" t="str">
        <f>equipo12!$A$6</f>
        <v>Equipo 12</v>
      </c>
      <c r="D307" s="9">
        <f>equipo12!C61</f>
        <v>7</v>
      </c>
      <c r="E307" s="9">
        <f>equipo12!D61</f>
        <v>3</v>
      </c>
      <c r="F307" s="9">
        <f>equipo12!E61</f>
        <v>0</v>
      </c>
      <c r="G307" s="9">
        <f>equipo12!F61</f>
        <v>0</v>
      </c>
      <c r="H307" s="9">
        <f>equipo12!G61</f>
        <v>0</v>
      </c>
      <c r="I307" s="9">
        <f>equipo12!H61</f>
        <v>0</v>
      </c>
      <c r="J307" s="9">
        <f>equipo12!I61</f>
        <v>1</v>
      </c>
      <c r="K307" s="9">
        <f>equipo12!J61</f>
        <v>2</v>
      </c>
      <c r="L307" s="9">
        <f>equipo12!K61</f>
        <v>2</v>
      </c>
      <c r="M307" s="9">
        <f>equipo12!L61</f>
        <v>0</v>
      </c>
      <c r="N307" s="9">
        <f>equipo12!M61</f>
        <v>2</v>
      </c>
      <c r="O307" s="9">
        <f>equipo12!N61</f>
        <v>0</v>
      </c>
      <c r="P307" s="9">
        <f>equipo12!O61</f>
        <v>1</v>
      </c>
      <c r="Q307" s="9">
        <f>equipo12!P61</f>
        <v>0</v>
      </c>
      <c r="R307" s="9">
        <f>equipo12!Q61</f>
        <v>0</v>
      </c>
      <c r="S307" s="9">
        <f>equipo12!R61</f>
        <v>12</v>
      </c>
      <c r="T307" s="9"/>
      <c r="U307" s="11">
        <f>equipo12!T61</f>
        <v>0</v>
      </c>
      <c r="V307" s="11">
        <f>equipo12!U61</f>
        <v>0</v>
      </c>
      <c r="X307" t="str">
        <f t="shared" si="80"/>
        <v>Oscar Castillo</v>
      </c>
      <c r="Y307">
        <f t="shared" si="81"/>
        <v>0</v>
      </c>
      <c r="Z307">
        <f t="shared" si="82"/>
        <v>0</v>
      </c>
      <c r="AA307">
        <f t="shared" si="83"/>
        <v>-307</v>
      </c>
      <c r="AB307" t="str">
        <f t="shared" si="84"/>
        <v>Oscar Castillo</v>
      </c>
      <c r="AC307">
        <f t="shared" si="85"/>
        <v>0</v>
      </c>
      <c r="AD307">
        <f t="shared" si="86"/>
        <v>0</v>
      </c>
      <c r="AE307">
        <f t="shared" si="87"/>
        <v>-307</v>
      </c>
      <c r="AF307" t="str">
        <f t="shared" si="88"/>
        <v>Oscar Castillo</v>
      </c>
      <c r="AG307">
        <f t="shared" si="89"/>
        <v>0</v>
      </c>
      <c r="AH307">
        <f t="shared" si="90"/>
        <v>0</v>
      </c>
      <c r="AI307">
        <f t="shared" si="91"/>
        <v>-307</v>
      </c>
      <c r="AJ307" t="str">
        <f t="shared" si="92"/>
        <v>Oscar Castillo</v>
      </c>
      <c r="AK307">
        <f t="shared" si="93"/>
        <v>1</v>
      </c>
      <c r="AL307">
        <f t="shared" si="94"/>
        <v>1</v>
      </c>
      <c r="AM307">
        <f t="shared" si="95"/>
        <v>9693</v>
      </c>
      <c r="AN307" t="str">
        <f t="shared" si="96"/>
        <v>Oscar Castillo</v>
      </c>
      <c r="AO307">
        <f t="shared" si="97"/>
        <v>0</v>
      </c>
      <c r="AP307">
        <f t="shared" si="98"/>
        <v>0</v>
      </c>
      <c r="AQ307">
        <f t="shared" si="99"/>
        <v>-307</v>
      </c>
      <c r="AR307" t="str">
        <f>A307</f>
        <v>Oscar Castillo</v>
      </c>
      <c r="AS307">
        <f>M307</f>
        <v>0</v>
      </c>
      <c r="AT307">
        <f>AS307</f>
        <v>0</v>
      </c>
      <c r="AU307">
        <f>AT307*10000-ROW()</f>
        <v>-307</v>
      </c>
      <c r="AV307" t="str">
        <f>A307</f>
        <v>Oscar Castillo</v>
      </c>
      <c r="AW307">
        <f>E307</f>
        <v>3</v>
      </c>
      <c r="AX307">
        <f>AW307</f>
        <v>3</v>
      </c>
      <c r="AY307">
        <f>AX307*10000-ROW()</f>
        <v>29693</v>
      </c>
    </row>
    <row r="308" spans="1:51" x14ac:dyDescent="0.3">
      <c r="A308" s="9" t="str">
        <f>equipo13!A37</f>
        <v>Victor Garcia</v>
      </c>
      <c r="B308" s="9">
        <f>equipo13!B37</f>
        <v>1</v>
      </c>
      <c r="C308" s="9" t="str">
        <f>equipo13!$A$6</f>
        <v>Equipo 13</v>
      </c>
      <c r="D308" s="9">
        <f>equipo13!C37</f>
        <v>8</v>
      </c>
      <c r="E308" s="9">
        <f>equipo13!D37</f>
        <v>4</v>
      </c>
      <c r="F308" s="9">
        <f>equipo13!E37</f>
        <v>2</v>
      </c>
      <c r="G308" s="9">
        <f>equipo13!F37</f>
        <v>0</v>
      </c>
      <c r="H308" s="9">
        <f>equipo13!G37</f>
        <v>0</v>
      </c>
      <c r="I308" s="9">
        <f>equipo13!H37</f>
        <v>0</v>
      </c>
      <c r="J308" s="9">
        <f>equipo13!I37</f>
        <v>3</v>
      </c>
      <c r="K308" s="9">
        <f>equipo13!J37</f>
        <v>2</v>
      </c>
      <c r="L308" s="9">
        <f>equipo13!K37</f>
        <v>1</v>
      </c>
      <c r="M308" s="9">
        <f>equipo13!L37</f>
        <v>2</v>
      </c>
      <c r="N308" s="9">
        <f>equipo13!M37</f>
        <v>1</v>
      </c>
      <c r="O308" s="9">
        <f>equipo13!N37</f>
        <v>1</v>
      </c>
      <c r="P308" s="9">
        <f>equipo13!O37</f>
        <v>1</v>
      </c>
      <c r="Q308" s="9">
        <f>equipo13!P37</f>
        <v>0</v>
      </c>
      <c r="R308" s="9">
        <f>equipo13!Q37</f>
        <v>2</v>
      </c>
      <c r="S308" s="9">
        <f>equipo13!R37</f>
        <v>12</v>
      </c>
      <c r="T308" s="9"/>
      <c r="U308" s="11">
        <f>equipo13!T37</f>
        <v>0.25</v>
      </c>
      <c r="V308" s="11">
        <f>equipo13!U37</f>
        <v>0.25</v>
      </c>
      <c r="X308" t="str">
        <f t="shared" si="80"/>
        <v>Victor Garcia</v>
      </c>
      <c r="Y308">
        <f t="shared" si="81"/>
        <v>0.25</v>
      </c>
      <c r="Z308">
        <f t="shared" si="82"/>
        <v>0.25</v>
      </c>
      <c r="AA308">
        <f t="shared" si="83"/>
        <v>2192</v>
      </c>
      <c r="AB308" t="str">
        <f t="shared" si="84"/>
        <v>Victor Garcia</v>
      </c>
      <c r="AC308">
        <f t="shared" si="85"/>
        <v>0.25</v>
      </c>
      <c r="AD308">
        <f t="shared" si="86"/>
        <v>0.25</v>
      </c>
      <c r="AE308">
        <f t="shared" si="87"/>
        <v>2192</v>
      </c>
      <c r="AF308" t="str">
        <f t="shared" si="88"/>
        <v>Victor Garcia</v>
      </c>
      <c r="AG308">
        <f t="shared" si="89"/>
        <v>0</v>
      </c>
      <c r="AH308">
        <f t="shared" si="90"/>
        <v>0</v>
      </c>
      <c r="AI308">
        <f t="shared" si="91"/>
        <v>-308</v>
      </c>
      <c r="AJ308" t="str">
        <f t="shared" si="92"/>
        <v>Victor Garcia</v>
      </c>
      <c r="AK308">
        <f t="shared" si="93"/>
        <v>3</v>
      </c>
      <c r="AL308">
        <f t="shared" si="94"/>
        <v>3</v>
      </c>
      <c r="AM308">
        <f t="shared" si="95"/>
        <v>29692</v>
      </c>
      <c r="AN308" t="str">
        <f t="shared" si="96"/>
        <v>Victor Garcia</v>
      </c>
      <c r="AO308">
        <f t="shared" si="97"/>
        <v>2</v>
      </c>
      <c r="AP308">
        <f t="shared" si="98"/>
        <v>2</v>
      </c>
      <c r="AQ308">
        <f t="shared" si="99"/>
        <v>19692</v>
      </c>
      <c r="AR308" t="str">
        <f>A308</f>
        <v>Victor Garcia</v>
      </c>
      <c r="AS308">
        <f>M308</f>
        <v>2</v>
      </c>
      <c r="AT308">
        <f>AS308</f>
        <v>2</v>
      </c>
      <c r="AU308">
        <f>AT308*10000-ROW()</f>
        <v>19692</v>
      </c>
      <c r="AV308" t="str">
        <f>A308</f>
        <v>Victor Garcia</v>
      </c>
      <c r="AW308">
        <f>E308</f>
        <v>4</v>
      </c>
      <c r="AX308">
        <f>AW308</f>
        <v>4</v>
      </c>
      <c r="AY308">
        <f>AX308*10000-ROW()</f>
        <v>39692</v>
      </c>
    </row>
    <row r="309" spans="1:51" x14ac:dyDescent="0.3">
      <c r="A309" s="9" t="str">
        <f>equipo13!A38</f>
        <v>Victor Rodriguez</v>
      </c>
      <c r="B309" s="9">
        <f>equipo13!B38</f>
        <v>2</v>
      </c>
      <c r="C309" s="9" t="str">
        <f>equipo13!$A$6</f>
        <v>Equipo 13</v>
      </c>
      <c r="D309" s="9">
        <f>equipo13!C38</f>
        <v>6</v>
      </c>
      <c r="E309" s="9">
        <f>equipo13!D38</f>
        <v>0</v>
      </c>
      <c r="F309" s="9">
        <f>equipo13!E38</f>
        <v>1</v>
      </c>
      <c r="G309" s="9">
        <f>equipo13!F38</f>
        <v>0</v>
      </c>
      <c r="H309" s="9">
        <f>equipo13!G38</f>
        <v>0</v>
      </c>
      <c r="I309" s="9">
        <f>equipo13!H38</f>
        <v>0</v>
      </c>
      <c r="J309" s="9">
        <f>equipo13!I38</f>
        <v>2</v>
      </c>
      <c r="K309" s="9">
        <f>equipo13!J38</f>
        <v>1</v>
      </c>
      <c r="L309" s="9">
        <f>equipo13!K38</f>
        <v>3</v>
      </c>
      <c r="M309" s="9">
        <f>equipo13!L38</f>
        <v>1</v>
      </c>
      <c r="N309" s="9">
        <f>equipo13!M38</f>
        <v>1</v>
      </c>
      <c r="O309" s="9">
        <f>equipo13!N38</f>
        <v>2</v>
      </c>
      <c r="P309" s="9">
        <f>equipo13!O38</f>
        <v>0</v>
      </c>
      <c r="Q309" s="9">
        <f>equipo13!P38</f>
        <v>0</v>
      </c>
      <c r="R309" s="9">
        <f>equipo13!Q38</f>
        <v>1</v>
      </c>
      <c r="S309" s="9">
        <f>equipo13!R38</f>
        <v>12</v>
      </c>
      <c r="T309" s="9"/>
      <c r="U309" s="11">
        <f>equipo13!T38</f>
        <v>0.16666666666666666</v>
      </c>
      <c r="V309" s="11">
        <f>equipo13!U38</f>
        <v>0.16666666666666666</v>
      </c>
      <c r="X309" t="str">
        <f t="shared" si="80"/>
        <v>Victor Rodriguez</v>
      </c>
      <c r="Y309">
        <f t="shared" si="81"/>
        <v>0.16666666666666666</v>
      </c>
      <c r="Z309">
        <f t="shared" si="82"/>
        <v>0.16666666666666666</v>
      </c>
      <c r="AA309">
        <f t="shared" si="83"/>
        <v>1357.6666666666665</v>
      </c>
      <c r="AB309" t="str">
        <f t="shared" si="84"/>
        <v>Victor Rodriguez</v>
      </c>
      <c r="AC309">
        <f t="shared" si="85"/>
        <v>0.16666666666666666</v>
      </c>
      <c r="AD309">
        <f t="shared" si="86"/>
        <v>0.16666666666666666</v>
      </c>
      <c r="AE309">
        <f t="shared" si="87"/>
        <v>1357.6666666666665</v>
      </c>
      <c r="AF309" t="str">
        <f t="shared" si="88"/>
        <v>Victor Rodriguez</v>
      </c>
      <c r="AG309">
        <f t="shared" si="89"/>
        <v>0</v>
      </c>
      <c r="AH309">
        <f t="shared" si="90"/>
        <v>0</v>
      </c>
      <c r="AI309">
        <f t="shared" si="91"/>
        <v>-309</v>
      </c>
      <c r="AJ309" t="str">
        <f t="shared" si="92"/>
        <v>Victor Rodriguez</v>
      </c>
      <c r="AK309">
        <f t="shared" si="93"/>
        <v>2</v>
      </c>
      <c r="AL309">
        <f t="shared" si="94"/>
        <v>2</v>
      </c>
      <c r="AM309">
        <f t="shared" si="95"/>
        <v>19691</v>
      </c>
      <c r="AN309" t="str">
        <f t="shared" si="96"/>
        <v>Victor Rodriguez</v>
      </c>
      <c r="AO309">
        <f t="shared" si="97"/>
        <v>1</v>
      </c>
      <c r="AP309">
        <f t="shared" si="98"/>
        <v>1</v>
      </c>
      <c r="AQ309">
        <f t="shared" si="99"/>
        <v>9691</v>
      </c>
      <c r="AR309" t="str">
        <f>A309</f>
        <v>Victor Rodriguez</v>
      </c>
      <c r="AS309">
        <f>M309</f>
        <v>1</v>
      </c>
      <c r="AT309">
        <f>AS309</f>
        <v>1</v>
      </c>
      <c r="AU309">
        <f>AT309*10000-ROW()</f>
        <v>9691</v>
      </c>
      <c r="AV309" t="str">
        <f>A309</f>
        <v>Victor Rodriguez</v>
      </c>
      <c r="AW309">
        <f>E309</f>
        <v>0</v>
      </c>
      <c r="AX309">
        <f>AW309</f>
        <v>0</v>
      </c>
      <c r="AY309">
        <f>AX309*10000-ROW()</f>
        <v>-309</v>
      </c>
    </row>
    <row r="310" spans="1:51" x14ac:dyDescent="0.3">
      <c r="A310" s="9" t="str">
        <f>equipo13!A39</f>
        <v>Victor Martinez</v>
      </c>
      <c r="B310" s="9">
        <f>equipo13!B39</f>
        <v>3</v>
      </c>
      <c r="C310" s="9" t="str">
        <f>equipo13!$A$6</f>
        <v>Equipo 13</v>
      </c>
      <c r="D310" s="9">
        <f>equipo13!C39</f>
        <v>8</v>
      </c>
      <c r="E310" s="9">
        <f>equipo13!D39</f>
        <v>2</v>
      </c>
      <c r="F310" s="9">
        <f>equipo13!E39</f>
        <v>3</v>
      </c>
      <c r="G310" s="9">
        <f>equipo13!F39</f>
        <v>0</v>
      </c>
      <c r="H310" s="9">
        <f>equipo13!G39</f>
        <v>0</v>
      </c>
      <c r="I310" s="9">
        <f>equipo13!H39</f>
        <v>0</v>
      </c>
      <c r="J310" s="9">
        <f>equipo13!I39</f>
        <v>4</v>
      </c>
      <c r="K310" s="9">
        <f>equipo13!J39</f>
        <v>2</v>
      </c>
      <c r="L310" s="9">
        <f>equipo13!K39</f>
        <v>0</v>
      </c>
      <c r="M310" s="9">
        <f>equipo13!L39</f>
        <v>0</v>
      </c>
      <c r="N310" s="9">
        <f>equipo13!M39</f>
        <v>2</v>
      </c>
      <c r="O310" s="9">
        <f>equipo13!N39</f>
        <v>1</v>
      </c>
      <c r="P310" s="9">
        <f>equipo13!O39</f>
        <v>0</v>
      </c>
      <c r="Q310" s="9">
        <f>equipo13!P39</f>
        <v>0</v>
      </c>
      <c r="R310" s="9">
        <f>equipo13!Q39</f>
        <v>3</v>
      </c>
      <c r="S310" s="9">
        <f>equipo13!R39</f>
        <v>11</v>
      </c>
      <c r="T310" s="9"/>
      <c r="U310" s="11">
        <f>equipo13!T39</f>
        <v>0.375</v>
      </c>
      <c r="V310" s="11">
        <f>equipo13!U39</f>
        <v>0.375</v>
      </c>
      <c r="X310" t="str">
        <f t="shared" si="80"/>
        <v>Victor Martinez</v>
      </c>
      <c r="Y310">
        <f t="shared" si="81"/>
        <v>0.375</v>
      </c>
      <c r="Z310">
        <f t="shared" si="82"/>
        <v>0.375</v>
      </c>
      <c r="AA310">
        <f t="shared" si="83"/>
        <v>3440</v>
      </c>
      <c r="AB310" t="str">
        <f t="shared" si="84"/>
        <v>Victor Martinez</v>
      </c>
      <c r="AC310">
        <f t="shared" si="85"/>
        <v>0.375</v>
      </c>
      <c r="AD310">
        <f t="shared" si="86"/>
        <v>0.375</v>
      </c>
      <c r="AE310">
        <f t="shared" si="87"/>
        <v>3440</v>
      </c>
      <c r="AF310" t="str">
        <f t="shared" si="88"/>
        <v>Victor Martinez</v>
      </c>
      <c r="AG310">
        <f t="shared" si="89"/>
        <v>0</v>
      </c>
      <c r="AH310">
        <f t="shared" si="90"/>
        <v>0</v>
      </c>
      <c r="AI310">
        <f t="shared" si="91"/>
        <v>-310</v>
      </c>
      <c r="AJ310" t="str">
        <f t="shared" si="92"/>
        <v>Victor Martinez</v>
      </c>
      <c r="AK310">
        <f t="shared" si="93"/>
        <v>4</v>
      </c>
      <c r="AL310">
        <f t="shared" si="94"/>
        <v>4</v>
      </c>
      <c r="AM310">
        <f t="shared" si="95"/>
        <v>39690</v>
      </c>
      <c r="AN310" t="str">
        <f t="shared" si="96"/>
        <v>Victor Martinez</v>
      </c>
      <c r="AO310">
        <f t="shared" si="97"/>
        <v>3</v>
      </c>
      <c r="AP310">
        <f t="shared" si="98"/>
        <v>3</v>
      </c>
      <c r="AQ310">
        <f t="shared" si="99"/>
        <v>29690</v>
      </c>
      <c r="AR310" t="str">
        <f>A310</f>
        <v>Victor Martinez</v>
      </c>
      <c r="AS310">
        <f>M310</f>
        <v>0</v>
      </c>
      <c r="AT310">
        <f>AS310</f>
        <v>0</v>
      </c>
      <c r="AU310">
        <f>AT310*10000-ROW()</f>
        <v>-310</v>
      </c>
      <c r="AV310" t="str">
        <f>A310</f>
        <v>Victor Martinez</v>
      </c>
      <c r="AW310">
        <f>E310</f>
        <v>2</v>
      </c>
      <c r="AX310">
        <f>AW310</f>
        <v>2</v>
      </c>
      <c r="AY310">
        <f>AX310*10000-ROW()</f>
        <v>19690</v>
      </c>
    </row>
    <row r="311" spans="1:51" x14ac:dyDescent="0.3">
      <c r="A311" s="9" t="str">
        <f>equipo13!A40</f>
        <v>Victor Hernandez</v>
      </c>
      <c r="B311" s="9">
        <f>equipo13!B40</f>
        <v>4</v>
      </c>
      <c r="C311" s="9" t="str">
        <f>equipo13!$A$6</f>
        <v>Equipo 13</v>
      </c>
      <c r="D311" s="9">
        <f>equipo13!C40</f>
        <v>8</v>
      </c>
      <c r="E311" s="9">
        <f>equipo13!D40</f>
        <v>7</v>
      </c>
      <c r="F311" s="9">
        <f>equipo13!E40</f>
        <v>3</v>
      </c>
      <c r="G311" s="9">
        <f>equipo13!F40</f>
        <v>0</v>
      </c>
      <c r="H311" s="9">
        <f>equipo13!G40</f>
        <v>0</v>
      </c>
      <c r="I311" s="9">
        <f>equipo13!H40</f>
        <v>0</v>
      </c>
      <c r="J311" s="9">
        <f>equipo13!I40</f>
        <v>0</v>
      </c>
      <c r="K311" s="9">
        <f>equipo13!J40</f>
        <v>2</v>
      </c>
      <c r="L311" s="9">
        <f>equipo13!K40</f>
        <v>4</v>
      </c>
      <c r="M311" s="9">
        <f>equipo13!L40</f>
        <v>2</v>
      </c>
      <c r="N311" s="9">
        <f>equipo13!M40</f>
        <v>1</v>
      </c>
      <c r="O311" s="9">
        <f>equipo13!N40</f>
        <v>2</v>
      </c>
      <c r="P311" s="9">
        <f>equipo13!O40</f>
        <v>1</v>
      </c>
      <c r="Q311" s="9">
        <f>equipo13!P40</f>
        <v>0</v>
      </c>
      <c r="R311" s="9">
        <f>equipo13!Q40</f>
        <v>3</v>
      </c>
      <c r="S311" s="9">
        <f>equipo13!R40</f>
        <v>16</v>
      </c>
      <c r="T311" s="9"/>
      <c r="U311" s="11">
        <f>equipo13!T40</f>
        <v>0.375</v>
      </c>
      <c r="V311" s="11">
        <f>equipo13!U40</f>
        <v>0.375</v>
      </c>
      <c r="X311" t="str">
        <f t="shared" si="80"/>
        <v>Victor Hernandez</v>
      </c>
      <c r="Y311">
        <f t="shared" si="81"/>
        <v>0.375</v>
      </c>
      <c r="Z311">
        <f t="shared" si="82"/>
        <v>0.375</v>
      </c>
      <c r="AA311">
        <f t="shared" si="83"/>
        <v>3439</v>
      </c>
      <c r="AB311" t="str">
        <f t="shared" si="84"/>
        <v>Victor Hernandez</v>
      </c>
      <c r="AC311">
        <f t="shared" si="85"/>
        <v>0.375</v>
      </c>
      <c r="AD311">
        <f t="shared" si="86"/>
        <v>0.375</v>
      </c>
      <c r="AE311">
        <f t="shared" si="87"/>
        <v>3439</v>
      </c>
      <c r="AF311" t="str">
        <f t="shared" si="88"/>
        <v>Victor Hernandez</v>
      </c>
      <c r="AG311">
        <f t="shared" si="89"/>
        <v>0</v>
      </c>
      <c r="AH311">
        <f t="shared" si="90"/>
        <v>0</v>
      </c>
      <c r="AI311">
        <f t="shared" si="91"/>
        <v>-311</v>
      </c>
      <c r="AJ311" t="str">
        <f t="shared" si="92"/>
        <v>Victor Hernandez</v>
      </c>
      <c r="AK311">
        <f t="shared" si="93"/>
        <v>0</v>
      </c>
      <c r="AL311">
        <f t="shared" si="94"/>
        <v>0</v>
      </c>
      <c r="AM311">
        <f t="shared" si="95"/>
        <v>-311</v>
      </c>
      <c r="AN311" t="str">
        <f t="shared" si="96"/>
        <v>Victor Hernandez</v>
      </c>
      <c r="AO311">
        <f t="shared" si="97"/>
        <v>3</v>
      </c>
      <c r="AP311">
        <f t="shared" si="98"/>
        <v>3</v>
      </c>
      <c r="AQ311">
        <f t="shared" si="99"/>
        <v>29689</v>
      </c>
      <c r="AR311" t="str">
        <f>A311</f>
        <v>Victor Hernandez</v>
      </c>
      <c r="AS311">
        <f>M311</f>
        <v>2</v>
      </c>
      <c r="AT311">
        <f>AS311</f>
        <v>2</v>
      </c>
      <c r="AU311">
        <f>AT311*10000-ROW()</f>
        <v>19689</v>
      </c>
      <c r="AV311" t="str">
        <f>A311</f>
        <v>Victor Hernandez</v>
      </c>
      <c r="AW311">
        <f>E311</f>
        <v>7</v>
      </c>
      <c r="AX311">
        <f>AW311</f>
        <v>7</v>
      </c>
      <c r="AY311">
        <f>AX311*10000-ROW()</f>
        <v>69689</v>
      </c>
    </row>
    <row r="312" spans="1:51" x14ac:dyDescent="0.3">
      <c r="A312" s="9" t="str">
        <f>equipo13!A41</f>
        <v>Victor Lopez</v>
      </c>
      <c r="B312" s="9">
        <f>equipo13!B41</f>
        <v>5</v>
      </c>
      <c r="C312" s="9" t="str">
        <f>equipo13!$A$6</f>
        <v>Equipo 13</v>
      </c>
      <c r="D312" s="9">
        <f>equipo13!C41</f>
        <v>4</v>
      </c>
      <c r="E312" s="9">
        <f>equipo13!D41</f>
        <v>2</v>
      </c>
      <c r="F312" s="9">
        <f>equipo13!E41</f>
        <v>3</v>
      </c>
      <c r="G312" s="9">
        <f>equipo13!F41</f>
        <v>0</v>
      </c>
      <c r="H312" s="9">
        <f>equipo13!G41</f>
        <v>0</v>
      </c>
      <c r="I312" s="9">
        <f>equipo13!H41</f>
        <v>0</v>
      </c>
      <c r="J312" s="9">
        <f>equipo13!I41</f>
        <v>3</v>
      </c>
      <c r="K312" s="9">
        <f>equipo13!J41</f>
        <v>4</v>
      </c>
      <c r="L312" s="9">
        <f>equipo13!K41</f>
        <v>3</v>
      </c>
      <c r="M312" s="9">
        <f>equipo13!L41</f>
        <v>1</v>
      </c>
      <c r="N312" s="9">
        <f>equipo13!M41</f>
        <v>1</v>
      </c>
      <c r="O312" s="9">
        <f>equipo13!N41</f>
        <v>1</v>
      </c>
      <c r="P312" s="9">
        <f>equipo13!O41</f>
        <v>0</v>
      </c>
      <c r="Q312" s="9">
        <f>equipo13!P41</f>
        <v>0</v>
      </c>
      <c r="R312" s="9">
        <f>equipo13!Q41</f>
        <v>3</v>
      </c>
      <c r="S312" s="9">
        <f>equipo13!R41</f>
        <v>9</v>
      </c>
      <c r="T312" s="9"/>
      <c r="U312" s="11">
        <f>equipo13!T41</f>
        <v>0.75</v>
      </c>
      <c r="V312" s="11">
        <f>equipo13!U41</f>
        <v>0.75</v>
      </c>
      <c r="X312" t="str">
        <f t="shared" si="80"/>
        <v>Victor Lopez</v>
      </c>
      <c r="Y312">
        <f t="shared" si="81"/>
        <v>0.75</v>
      </c>
      <c r="Z312">
        <f t="shared" si="82"/>
        <v>0.75</v>
      </c>
      <c r="AA312">
        <f t="shared" si="83"/>
        <v>7188</v>
      </c>
      <c r="AB312" t="str">
        <f t="shared" si="84"/>
        <v>Victor Lopez</v>
      </c>
      <c r="AC312">
        <f t="shared" si="85"/>
        <v>0.75</v>
      </c>
      <c r="AD312">
        <f t="shared" si="86"/>
        <v>0.75</v>
      </c>
      <c r="AE312">
        <f t="shared" si="87"/>
        <v>7188</v>
      </c>
      <c r="AF312" t="str">
        <f t="shared" si="88"/>
        <v>Victor Lopez</v>
      </c>
      <c r="AG312">
        <f t="shared" si="89"/>
        <v>0</v>
      </c>
      <c r="AH312">
        <f t="shared" si="90"/>
        <v>0</v>
      </c>
      <c r="AI312">
        <f t="shared" si="91"/>
        <v>-312</v>
      </c>
      <c r="AJ312" t="str">
        <f t="shared" si="92"/>
        <v>Victor Lopez</v>
      </c>
      <c r="AK312">
        <f t="shared" si="93"/>
        <v>3</v>
      </c>
      <c r="AL312">
        <f t="shared" si="94"/>
        <v>3</v>
      </c>
      <c r="AM312">
        <f t="shared" si="95"/>
        <v>29688</v>
      </c>
      <c r="AN312" t="str">
        <f t="shared" si="96"/>
        <v>Victor Lopez</v>
      </c>
      <c r="AO312">
        <f t="shared" si="97"/>
        <v>3</v>
      </c>
      <c r="AP312">
        <f t="shared" si="98"/>
        <v>3</v>
      </c>
      <c r="AQ312">
        <f t="shared" si="99"/>
        <v>29688</v>
      </c>
      <c r="AR312" t="str">
        <f>A312</f>
        <v>Victor Lopez</v>
      </c>
      <c r="AS312">
        <f>M312</f>
        <v>1</v>
      </c>
      <c r="AT312">
        <f>AS312</f>
        <v>1</v>
      </c>
      <c r="AU312">
        <f>AT312*10000-ROW()</f>
        <v>9688</v>
      </c>
      <c r="AV312" t="str">
        <f>A312</f>
        <v>Victor Lopez</v>
      </c>
      <c r="AW312">
        <f>E312</f>
        <v>2</v>
      </c>
      <c r="AX312">
        <f>AW312</f>
        <v>2</v>
      </c>
      <c r="AY312">
        <f>AX312*10000-ROW()</f>
        <v>19688</v>
      </c>
    </row>
    <row r="313" spans="1:51" x14ac:dyDescent="0.3">
      <c r="A313" s="9" t="str">
        <f>equipo13!A42</f>
        <v>Victor Gonzalez</v>
      </c>
      <c r="B313" s="9">
        <f>equipo13!B42</f>
        <v>6</v>
      </c>
      <c r="C313" s="9" t="str">
        <f>equipo13!$A$6</f>
        <v>Equipo 13</v>
      </c>
      <c r="D313" s="9">
        <f>equipo13!C42</f>
        <v>6</v>
      </c>
      <c r="E313" s="9">
        <f>equipo13!D42</f>
        <v>3</v>
      </c>
      <c r="F313" s="9">
        <f>equipo13!E42</f>
        <v>0</v>
      </c>
      <c r="G313" s="9">
        <f>equipo13!F42</f>
        <v>0</v>
      </c>
      <c r="H313" s="9">
        <f>equipo13!G42</f>
        <v>0</v>
      </c>
      <c r="I313" s="9">
        <f>equipo13!H42</f>
        <v>0</v>
      </c>
      <c r="J313" s="9">
        <f>equipo13!I42</f>
        <v>1</v>
      </c>
      <c r="K313" s="9">
        <f>equipo13!J42</f>
        <v>2</v>
      </c>
      <c r="L313" s="9">
        <f>equipo13!K42</f>
        <v>2</v>
      </c>
      <c r="M313" s="9">
        <f>equipo13!L42</f>
        <v>1</v>
      </c>
      <c r="N313" s="9">
        <f>equipo13!M42</f>
        <v>2</v>
      </c>
      <c r="O313" s="9">
        <f>equipo13!N42</f>
        <v>1</v>
      </c>
      <c r="P313" s="9">
        <f>equipo13!O42</f>
        <v>2</v>
      </c>
      <c r="Q313" s="9">
        <f>equipo13!P42</f>
        <v>0</v>
      </c>
      <c r="R313" s="9">
        <f>equipo13!Q42</f>
        <v>0</v>
      </c>
      <c r="S313" s="9">
        <f>equipo13!R42</f>
        <v>13</v>
      </c>
      <c r="T313" s="9"/>
      <c r="U313" s="11">
        <f>equipo13!T42</f>
        <v>0</v>
      </c>
      <c r="V313" s="11">
        <f>equipo13!U42</f>
        <v>0</v>
      </c>
      <c r="X313" t="str">
        <f t="shared" si="80"/>
        <v>Victor Gonzalez</v>
      </c>
      <c r="Y313">
        <f t="shared" si="81"/>
        <v>0</v>
      </c>
      <c r="Z313">
        <f t="shared" si="82"/>
        <v>0</v>
      </c>
      <c r="AA313">
        <f t="shared" si="83"/>
        <v>-313</v>
      </c>
      <c r="AB313" t="str">
        <f t="shared" si="84"/>
        <v>Victor Gonzalez</v>
      </c>
      <c r="AC313">
        <f t="shared" si="85"/>
        <v>0</v>
      </c>
      <c r="AD313">
        <f t="shared" si="86"/>
        <v>0</v>
      </c>
      <c r="AE313">
        <f t="shared" si="87"/>
        <v>-313</v>
      </c>
      <c r="AF313" t="str">
        <f t="shared" si="88"/>
        <v>Victor Gonzalez</v>
      </c>
      <c r="AG313">
        <f t="shared" si="89"/>
        <v>0</v>
      </c>
      <c r="AH313">
        <f t="shared" si="90"/>
        <v>0</v>
      </c>
      <c r="AI313">
        <f t="shared" si="91"/>
        <v>-313</v>
      </c>
      <c r="AJ313" t="str">
        <f t="shared" si="92"/>
        <v>Victor Gonzalez</v>
      </c>
      <c r="AK313">
        <f t="shared" si="93"/>
        <v>1</v>
      </c>
      <c r="AL313">
        <f t="shared" si="94"/>
        <v>1</v>
      </c>
      <c r="AM313">
        <f t="shared" si="95"/>
        <v>9687</v>
      </c>
      <c r="AN313" t="str">
        <f t="shared" si="96"/>
        <v>Victor Gonzalez</v>
      </c>
      <c r="AO313">
        <f t="shared" si="97"/>
        <v>0</v>
      </c>
      <c r="AP313">
        <f t="shared" si="98"/>
        <v>0</v>
      </c>
      <c r="AQ313">
        <f t="shared" si="99"/>
        <v>-313</v>
      </c>
      <c r="AR313" t="str">
        <f>A313</f>
        <v>Victor Gonzalez</v>
      </c>
      <c r="AS313">
        <f>M313</f>
        <v>1</v>
      </c>
      <c r="AT313">
        <f>AS313</f>
        <v>1</v>
      </c>
      <c r="AU313">
        <f>AT313*10000-ROW()</f>
        <v>9687</v>
      </c>
      <c r="AV313" t="str">
        <f>A313</f>
        <v>Victor Gonzalez</v>
      </c>
      <c r="AW313">
        <f>E313</f>
        <v>3</v>
      </c>
      <c r="AX313">
        <f>AW313</f>
        <v>3</v>
      </c>
      <c r="AY313">
        <f>AX313*10000-ROW()</f>
        <v>29687</v>
      </c>
    </row>
    <row r="314" spans="1:51" x14ac:dyDescent="0.3">
      <c r="A314" s="9" t="str">
        <f>equipo13!A43</f>
        <v>Victor Perez</v>
      </c>
      <c r="B314" s="9">
        <f>equipo13!B43</f>
        <v>7</v>
      </c>
      <c r="C314" s="9" t="str">
        <f>equipo13!$A$6</f>
        <v>Equipo 13</v>
      </c>
      <c r="D314" s="9">
        <f>equipo13!C43</f>
        <v>5</v>
      </c>
      <c r="E314" s="9">
        <f>equipo13!D43</f>
        <v>1</v>
      </c>
      <c r="F314" s="9">
        <f>equipo13!E43</f>
        <v>3</v>
      </c>
      <c r="G314" s="9">
        <f>equipo13!F43</f>
        <v>0</v>
      </c>
      <c r="H314" s="9">
        <f>equipo13!G43</f>
        <v>0</v>
      </c>
      <c r="I314" s="9">
        <f>equipo13!H43</f>
        <v>0</v>
      </c>
      <c r="J314" s="9">
        <f>equipo13!I43</f>
        <v>2</v>
      </c>
      <c r="K314" s="9">
        <f>equipo13!J43</f>
        <v>1</v>
      </c>
      <c r="L314" s="9">
        <f>equipo13!K43</f>
        <v>4</v>
      </c>
      <c r="M314" s="9">
        <f>equipo13!L43</f>
        <v>0</v>
      </c>
      <c r="N314" s="9">
        <f>equipo13!M43</f>
        <v>2</v>
      </c>
      <c r="O314" s="9">
        <f>equipo13!N43</f>
        <v>1</v>
      </c>
      <c r="P314" s="9">
        <f>equipo13!O43</f>
        <v>1</v>
      </c>
      <c r="Q314" s="9">
        <f>equipo13!P43</f>
        <v>0</v>
      </c>
      <c r="R314" s="9">
        <f>equipo13!Q43</f>
        <v>3</v>
      </c>
      <c r="S314" s="9">
        <f>equipo13!R43</f>
        <v>13</v>
      </c>
      <c r="T314" s="9"/>
      <c r="U314" s="11">
        <f>equipo13!T43</f>
        <v>0.6</v>
      </c>
      <c r="V314" s="11">
        <f>equipo13!U43</f>
        <v>0.6</v>
      </c>
      <c r="X314" t="str">
        <f t="shared" si="80"/>
        <v>Victor Perez</v>
      </c>
      <c r="Y314">
        <f t="shared" si="81"/>
        <v>0.6</v>
      </c>
      <c r="Z314">
        <f t="shared" si="82"/>
        <v>0.6</v>
      </c>
      <c r="AA314">
        <f t="shared" si="83"/>
        <v>5686</v>
      </c>
      <c r="AB314" t="str">
        <f t="shared" si="84"/>
        <v>Victor Perez</v>
      </c>
      <c r="AC314">
        <f t="shared" si="85"/>
        <v>0.6</v>
      </c>
      <c r="AD314">
        <f t="shared" si="86"/>
        <v>0.6</v>
      </c>
      <c r="AE314">
        <f t="shared" si="87"/>
        <v>5686</v>
      </c>
      <c r="AF314" t="str">
        <f t="shared" si="88"/>
        <v>Victor Perez</v>
      </c>
      <c r="AG314">
        <f t="shared" si="89"/>
        <v>0</v>
      </c>
      <c r="AH314">
        <f t="shared" si="90"/>
        <v>0</v>
      </c>
      <c r="AI314">
        <f t="shared" si="91"/>
        <v>-314</v>
      </c>
      <c r="AJ314" t="str">
        <f t="shared" si="92"/>
        <v>Victor Perez</v>
      </c>
      <c r="AK314">
        <f t="shared" si="93"/>
        <v>2</v>
      </c>
      <c r="AL314">
        <f t="shared" si="94"/>
        <v>2</v>
      </c>
      <c r="AM314">
        <f t="shared" si="95"/>
        <v>19686</v>
      </c>
      <c r="AN314" t="str">
        <f t="shared" si="96"/>
        <v>Victor Perez</v>
      </c>
      <c r="AO314">
        <f t="shared" si="97"/>
        <v>3</v>
      </c>
      <c r="AP314">
        <f t="shared" si="98"/>
        <v>3</v>
      </c>
      <c r="AQ314">
        <f t="shared" si="99"/>
        <v>29686</v>
      </c>
      <c r="AR314" t="str">
        <f>A314</f>
        <v>Victor Perez</v>
      </c>
      <c r="AS314">
        <f>M314</f>
        <v>0</v>
      </c>
      <c r="AT314">
        <f>AS314</f>
        <v>0</v>
      </c>
      <c r="AU314">
        <f>AT314*10000-ROW()</f>
        <v>-314</v>
      </c>
      <c r="AV314" t="str">
        <f>A314</f>
        <v>Victor Perez</v>
      </c>
      <c r="AW314">
        <f>E314</f>
        <v>1</v>
      </c>
      <c r="AX314">
        <f>AW314</f>
        <v>1</v>
      </c>
      <c r="AY314">
        <f>AX314*10000-ROW()</f>
        <v>9686</v>
      </c>
    </row>
    <row r="315" spans="1:51" x14ac:dyDescent="0.3">
      <c r="A315" s="9" t="str">
        <f>equipo13!A44</f>
        <v>Victor Sanchez</v>
      </c>
      <c r="B315" s="9">
        <f>equipo13!B44</f>
        <v>8</v>
      </c>
      <c r="C315" s="9" t="str">
        <f>equipo13!$A$6</f>
        <v>Equipo 13</v>
      </c>
      <c r="D315" s="9">
        <f>equipo13!C44</f>
        <v>6</v>
      </c>
      <c r="E315" s="9">
        <f>equipo13!D44</f>
        <v>3</v>
      </c>
      <c r="F315" s="9">
        <f>equipo13!E44</f>
        <v>2</v>
      </c>
      <c r="G315" s="9">
        <f>equipo13!F44</f>
        <v>0</v>
      </c>
      <c r="H315" s="9">
        <f>equipo13!G44</f>
        <v>0</v>
      </c>
      <c r="I315" s="9">
        <f>equipo13!H44</f>
        <v>0</v>
      </c>
      <c r="J315" s="9">
        <f>equipo13!I44</f>
        <v>2</v>
      </c>
      <c r="K315" s="9">
        <f>equipo13!J44</f>
        <v>0</v>
      </c>
      <c r="L315" s="9">
        <f>equipo13!K44</f>
        <v>1</v>
      </c>
      <c r="M315" s="9">
        <f>equipo13!L44</f>
        <v>2</v>
      </c>
      <c r="N315" s="9">
        <f>equipo13!M44</f>
        <v>1</v>
      </c>
      <c r="O315" s="9">
        <f>equipo13!N44</f>
        <v>1</v>
      </c>
      <c r="P315" s="9">
        <f>equipo13!O44</f>
        <v>1</v>
      </c>
      <c r="Q315" s="9">
        <f>equipo13!P44</f>
        <v>0</v>
      </c>
      <c r="R315" s="9">
        <f>equipo13!Q44</f>
        <v>2</v>
      </c>
      <c r="S315" s="9">
        <f>equipo13!R44</f>
        <v>10</v>
      </c>
      <c r="T315" s="9"/>
      <c r="U315" s="11">
        <f>equipo13!T44</f>
        <v>0.33333333333333331</v>
      </c>
      <c r="V315" s="11">
        <f>equipo13!U44</f>
        <v>0.33333333333333331</v>
      </c>
      <c r="X315" t="str">
        <f t="shared" si="80"/>
        <v>Victor Sanchez</v>
      </c>
      <c r="Y315">
        <f t="shared" si="81"/>
        <v>0.33333333333333331</v>
      </c>
      <c r="Z315">
        <f t="shared" si="82"/>
        <v>0.33333333333333331</v>
      </c>
      <c r="AA315">
        <f t="shared" si="83"/>
        <v>3018.333333333333</v>
      </c>
      <c r="AB315" t="str">
        <f t="shared" si="84"/>
        <v>Victor Sanchez</v>
      </c>
      <c r="AC315">
        <f t="shared" si="85"/>
        <v>0.33333333333333331</v>
      </c>
      <c r="AD315">
        <f t="shared" si="86"/>
        <v>0.33333333333333331</v>
      </c>
      <c r="AE315">
        <f t="shared" si="87"/>
        <v>3018.333333333333</v>
      </c>
      <c r="AF315" t="str">
        <f t="shared" si="88"/>
        <v>Victor Sanchez</v>
      </c>
      <c r="AG315">
        <f t="shared" si="89"/>
        <v>0</v>
      </c>
      <c r="AH315">
        <f t="shared" si="90"/>
        <v>0</v>
      </c>
      <c r="AI315">
        <f t="shared" si="91"/>
        <v>-315</v>
      </c>
      <c r="AJ315" t="str">
        <f t="shared" si="92"/>
        <v>Victor Sanchez</v>
      </c>
      <c r="AK315">
        <f t="shared" si="93"/>
        <v>2</v>
      </c>
      <c r="AL315">
        <f t="shared" si="94"/>
        <v>2</v>
      </c>
      <c r="AM315">
        <f t="shared" si="95"/>
        <v>19685</v>
      </c>
      <c r="AN315" t="str">
        <f t="shared" si="96"/>
        <v>Victor Sanchez</v>
      </c>
      <c r="AO315">
        <f t="shared" si="97"/>
        <v>2</v>
      </c>
      <c r="AP315">
        <f t="shared" si="98"/>
        <v>2</v>
      </c>
      <c r="AQ315">
        <f t="shared" si="99"/>
        <v>19685</v>
      </c>
      <c r="AR315" t="str">
        <f>A315</f>
        <v>Victor Sanchez</v>
      </c>
      <c r="AS315">
        <f>M315</f>
        <v>2</v>
      </c>
      <c r="AT315">
        <f>AS315</f>
        <v>2</v>
      </c>
      <c r="AU315">
        <f>AT315*10000-ROW()</f>
        <v>19685</v>
      </c>
      <c r="AV315" t="str">
        <f>A315</f>
        <v>Victor Sanchez</v>
      </c>
      <c r="AW315">
        <f>E315</f>
        <v>3</v>
      </c>
      <c r="AX315">
        <f>AW315</f>
        <v>3</v>
      </c>
      <c r="AY315">
        <f>AX315*10000-ROW()</f>
        <v>29685</v>
      </c>
    </row>
    <row r="316" spans="1:51" x14ac:dyDescent="0.3">
      <c r="A316" s="9" t="str">
        <f>equipo13!A45</f>
        <v>Victor Ramirez</v>
      </c>
      <c r="B316" s="9">
        <f>equipo13!B45</f>
        <v>9</v>
      </c>
      <c r="C316" s="9" t="str">
        <f>equipo13!$A$6</f>
        <v>Equipo 13</v>
      </c>
      <c r="D316" s="9">
        <f>equipo13!C45</f>
        <v>9</v>
      </c>
      <c r="E316" s="9">
        <f>equipo13!D45</f>
        <v>4</v>
      </c>
      <c r="F316" s="9">
        <f>equipo13!E45</f>
        <v>4</v>
      </c>
      <c r="G316" s="9">
        <f>equipo13!F45</f>
        <v>0</v>
      </c>
      <c r="H316" s="9">
        <f>equipo13!G45</f>
        <v>0</v>
      </c>
      <c r="I316" s="9">
        <f>equipo13!H45</f>
        <v>1</v>
      </c>
      <c r="J316" s="9">
        <f>equipo13!I45</f>
        <v>2</v>
      </c>
      <c r="K316" s="9">
        <f>equipo13!J45</f>
        <v>2</v>
      </c>
      <c r="L316" s="9">
        <f>equipo13!K45</f>
        <v>1</v>
      </c>
      <c r="M316" s="9">
        <f>equipo13!L45</f>
        <v>2</v>
      </c>
      <c r="N316" s="9">
        <f>equipo13!M45</f>
        <v>2</v>
      </c>
      <c r="O316" s="9">
        <f>equipo13!N45</f>
        <v>1</v>
      </c>
      <c r="P316" s="9">
        <f>equipo13!O45</f>
        <v>1</v>
      </c>
      <c r="Q316" s="9">
        <f>equipo13!P45</f>
        <v>0</v>
      </c>
      <c r="R316" s="9">
        <f>equipo13!Q45</f>
        <v>7</v>
      </c>
      <c r="S316" s="9">
        <f>equipo13!R45</f>
        <v>14</v>
      </c>
      <c r="T316" s="9"/>
      <c r="U316" s="11">
        <f>equipo13!T45</f>
        <v>0.44444444444444442</v>
      </c>
      <c r="V316" s="11">
        <f>equipo13!U45</f>
        <v>0.77777777777777779</v>
      </c>
      <c r="X316" t="str">
        <f t="shared" si="80"/>
        <v>Victor Ramirez</v>
      </c>
      <c r="Y316">
        <f t="shared" si="81"/>
        <v>0.44444444444444442</v>
      </c>
      <c r="Z316">
        <f t="shared" si="82"/>
        <v>0.44444444444444442</v>
      </c>
      <c r="AA316">
        <f t="shared" si="83"/>
        <v>4128.4444444444443</v>
      </c>
      <c r="AB316" t="str">
        <f t="shared" si="84"/>
        <v>Victor Ramirez</v>
      </c>
      <c r="AC316">
        <f t="shared" si="85"/>
        <v>0.77777777777777779</v>
      </c>
      <c r="AD316">
        <f t="shared" si="86"/>
        <v>0.77777777777777779</v>
      </c>
      <c r="AE316">
        <f t="shared" si="87"/>
        <v>7461.7777777777783</v>
      </c>
      <c r="AF316" t="str">
        <f t="shared" si="88"/>
        <v>Victor Ramirez</v>
      </c>
      <c r="AG316">
        <f t="shared" si="89"/>
        <v>1</v>
      </c>
      <c r="AH316">
        <f t="shared" si="90"/>
        <v>1</v>
      </c>
      <c r="AI316">
        <f t="shared" si="91"/>
        <v>9684</v>
      </c>
      <c r="AJ316" t="str">
        <f t="shared" si="92"/>
        <v>Victor Ramirez</v>
      </c>
      <c r="AK316">
        <f t="shared" si="93"/>
        <v>2</v>
      </c>
      <c r="AL316">
        <f t="shared" si="94"/>
        <v>2</v>
      </c>
      <c r="AM316">
        <f t="shared" si="95"/>
        <v>19684</v>
      </c>
      <c r="AN316" t="str">
        <f t="shared" si="96"/>
        <v>Victor Ramirez</v>
      </c>
      <c r="AO316">
        <f t="shared" si="97"/>
        <v>4</v>
      </c>
      <c r="AP316">
        <f t="shared" si="98"/>
        <v>4</v>
      </c>
      <c r="AQ316">
        <f t="shared" si="99"/>
        <v>39684</v>
      </c>
      <c r="AR316" t="str">
        <f>A316</f>
        <v>Victor Ramirez</v>
      </c>
      <c r="AS316">
        <f>M316</f>
        <v>2</v>
      </c>
      <c r="AT316">
        <f>AS316</f>
        <v>2</v>
      </c>
      <c r="AU316">
        <f>AT316*10000-ROW()</f>
        <v>19684</v>
      </c>
      <c r="AV316" t="str">
        <f>A316</f>
        <v>Victor Ramirez</v>
      </c>
      <c r="AW316">
        <f>E316</f>
        <v>4</v>
      </c>
      <c r="AX316">
        <f>AW316</f>
        <v>4</v>
      </c>
      <c r="AY316">
        <f>AX316*10000-ROW()</f>
        <v>39684</v>
      </c>
    </row>
    <row r="317" spans="1:51" x14ac:dyDescent="0.3">
      <c r="A317" s="9" t="str">
        <f>equipo13!A46</f>
        <v>Victor Torres</v>
      </c>
      <c r="B317" s="9">
        <f>equipo13!B46</f>
        <v>10</v>
      </c>
      <c r="C317" s="9" t="str">
        <f>equipo13!$A$6</f>
        <v>Equipo 13</v>
      </c>
      <c r="D317" s="9">
        <f>equipo13!C46</f>
        <v>7</v>
      </c>
      <c r="E317" s="9">
        <f>equipo13!D46</f>
        <v>5</v>
      </c>
      <c r="F317" s="9">
        <f>equipo13!E46</f>
        <v>5</v>
      </c>
      <c r="G317" s="9">
        <f>equipo13!F46</f>
        <v>0</v>
      </c>
      <c r="H317" s="9">
        <f>equipo13!G46</f>
        <v>0</v>
      </c>
      <c r="I317" s="9">
        <f>equipo13!H46</f>
        <v>1</v>
      </c>
      <c r="J317" s="9">
        <f>equipo13!I46</f>
        <v>6</v>
      </c>
      <c r="K317" s="9">
        <f>equipo13!J46</f>
        <v>3</v>
      </c>
      <c r="L317" s="9">
        <f>equipo13!K46</f>
        <v>3</v>
      </c>
      <c r="M317" s="9">
        <f>equipo13!L46</f>
        <v>1</v>
      </c>
      <c r="N317" s="9">
        <f>equipo13!M46</f>
        <v>2</v>
      </c>
      <c r="O317" s="9">
        <f>equipo13!N46</f>
        <v>0</v>
      </c>
      <c r="P317" s="9">
        <f>equipo13!O46</f>
        <v>1</v>
      </c>
      <c r="Q317" s="9">
        <f>equipo13!P46</f>
        <v>0</v>
      </c>
      <c r="R317" s="9">
        <f>equipo13!Q46</f>
        <v>8</v>
      </c>
      <c r="S317" s="9">
        <f>equipo13!R46</f>
        <v>13</v>
      </c>
      <c r="T317" s="9"/>
      <c r="U317" s="11">
        <f>equipo13!T46</f>
        <v>0.7142857142857143</v>
      </c>
      <c r="V317" s="11">
        <f>equipo13!U46</f>
        <v>1.1428571428571428</v>
      </c>
      <c r="X317" t="str">
        <f t="shared" si="80"/>
        <v>Victor Torres</v>
      </c>
      <c r="Y317">
        <f t="shared" si="81"/>
        <v>0.7142857142857143</v>
      </c>
      <c r="Z317">
        <f t="shared" si="82"/>
        <v>0.7142857142857143</v>
      </c>
      <c r="AA317">
        <f t="shared" si="83"/>
        <v>6825.8571428571431</v>
      </c>
      <c r="AB317" t="str">
        <f t="shared" si="84"/>
        <v>Victor Torres</v>
      </c>
      <c r="AC317">
        <f t="shared" si="85"/>
        <v>1.1428571428571428</v>
      </c>
      <c r="AD317">
        <f t="shared" si="86"/>
        <v>1.1428571428571428</v>
      </c>
      <c r="AE317">
        <f t="shared" si="87"/>
        <v>11111.571428571428</v>
      </c>
      <c r="AF317" t="str">
        <f t="shared" si="88"/>
        <v>Victor Torres</v>
      </c>
      <c r="AG317">
        <f t="shared" si="89"/>
        <v>1</v>
      </c>
      <c r="AH317">
        <f t="shared" si="90"/>
        <v>1</v>
      </c>
      <c r="AI317">
        <f t="shared" si="91"/>
        <v>9683</v>
      </c>
      <c r="AJ317" t="str">
        <f t="shared" si="92"/>
        <v>Victor Torres</v>
      </c>
      <c r="AK317">
        <f t="shared" si="93"/>
        <v>6</v>
      </c>
      <c r="AL317">
        <f t="shared" si="94"/>
        <v>6</v>
      </c>
      <c r="AM317">
        <f t="shared" si="95"/>
        <v>59683</v>
      </c>
      <c r="AN317" t="str">
        <f t="shared" si="96"/>
        <v>Victor Torres</v>
      </c>
      <c r="AO317">
        <f t="shared" si="97"/>
        <v>5</v>
      </c>
      <c r="AP317">
        <f t="shared" si="98"/>
        <v>5</v>
      </c>
      <c r="AQ317">
        <f t="shared" si="99"/>
        <v>49683</v>
      </c>
      <c r="AR317" t="str">
        <f>A317</f>
        <v>Victor Torres</v>
      </c>
      <c r="AS317">
        <f>M317</f>
        <v>1</v>
      </c>
      <c r="AT317">
        <f>AS317</f>
        <v>1</v>
      </c>
      <c r="AU317">
        <f>AT317*10000-ROW()</f>
        <v>9683</v>
      </c>
      <c r="AV317" t="str">
        <f>A317</f>
        <v>Victor Torres</v>
      </c>
      <c r="AW317">
        <f>E317</f>
        <v>5</v>
      </c>
      <c r="AX317">
        <f>AW317</f>
        <v>5</v>
      </c>
      <c r="AY317">
        <f>AX317*10000-ROW()</f>
        <v>49683</v>
      </c>
    </row>
    <row r="318" spans="1:51" x14ac:dyDescent="0.3">
      <c r="A318" s="9" t="str">
        <f>equipo13!A47</f>
        <v>Victor Flores</v>
      </c>
      <c r="B318" s="9">
        <f>equipo13!B47</f>
        <v>11</v>
      </c>
      <c r="C318" s="9" t="str">
        <f>equipo13!$A$6</f>
        <v>Equipo 13</v>
      </c>
      <c r="D318" s="9">
        <f>equipo13!C47</f>
        <v>6</v>
      </c>
      <c r="E318" s="9">
        <f>equipo13!D47</f>
        <v>2</v>
      </c>
      <c r="F318" s="9">
        <f>equipo13!E47</f>
        <v>4</v>
      </c>
      <c r="G318" s="9">
        <f>equipo13!F47</f>
        <v>0</v>
      </c>
      <c r="H318" s="9">
        <f>equipo13!G47</f>
        <v>0</v>
      </c>
      <c r="I318" s="9">
        <f>equipo13!H47</f>
        <v>1</v>
      </c>
      <c r="J318" s="9">
        <f>equipo13!I47</f>
        <v>6</v>
      </c>
      <c r="K318" s="9">
        <f>equipo13!J47</f>
        <v>4</v>
      </c>
      <c r="L318" s="9">
        <f>equipo13!K47</f>
        <v>0</v>
      </c>
      <c r="M318" s="9">
        <f>equipo13!L47</f>
        <v>1</v>
      </c>
      <c r="N318" s="9">
        <f>equipo13!M47</f>
        <v>1</v>
      </c>
      <c r="O318" s="9">
        <f>equipo13!N47</f>
        <v>1</v>
      </c>
      <c r="P318" s="9">
        <f>equipo13!O47</f>
        <v>1</v>
      </c>
      <c r="Q318" s="9">
        <f>equipo13!P47</f>
        <v>0</v>
      </c>
      <c r="R318" s="9">
        <f>equipo13!Q47</f>
        <v>7</v>
      </c>
      <c r="S318" s="9">
        <f>equipo13!R47</f>
        <v>9</v>
      </c>
      <c r="T318" s="9"/>
      <c r="U318" s="11">
        <f>equipo13!T47</f>
        <v>0.66666666666666663</v>
      </c>
      <c r="V318" s="11">
        <f>equipo13!U47</f>
        <v>1.1666666666666667</v>
      </c>
      <c r="X318" t="str">
        <f t="shared" si="80"/>
        <v>Victor Flores</v>
      </c>
      <c r="Y318">
        <f t="shared" si="81"/>
        <v>0.66666666666666663</v>
      </c>
      <c r="Z318">
        <f t="shared" si="82"/>
        <v>0.66666666666666663</v>
      </c>
      <c r="AA318">
        <f t="shared" si="83"/>
        <v>6348.6666666666661</v>
      </c>
      <c r="AB318" t="str">
        <f t="shared" si="84"/>
        <v>Victor Flores</v>
      </c>
      <c r="AC318">
        <f t="shared" si="85"/>
        <v>1.1666666666666667</v>
      </c>
      <c r="AD318">
        <f t="shared" si="86"/>
        <v>1.1666666666666667</v>
      </c>
      <c r="AE318">
        <f t="shared" si="87"/>
        <v>11348.666666666668</v>
      </c>
      <c r="AF318" t="str">
        <f t="shared" si="88"/>
        <v>Victor Flores</v>
      </c>
      <c r="AG318">
        <f t="shared" si="89"/>
        <v>1</v>
      </c>
      <c r="AH318">
        <f t="shared" si="90"/>
        <v>1</v>
      </c>
      <c r="AI318">
        <f t="shared" si="91"/>
        <v>9682</v>
      </c>
      <c r="AJ318" t="str">
        <f t="shared" si="92"/>
        <v>Victor Flores</v>
      </c>
      <c r="AK318">
        <f t="shared" si="93"/>
        <v>6</v>
      </c>
      <c r="AL318">
        <f t="shared" si="94"/>
        <v>6</v>
      </c>
      <c r="AM318">
        <f t="shared" si="95"/>
        <v>59682</v>
      </c>
      <c r="AN318" t="str">
        <f t="shared" si="96"/>
        <v>Victor Flores</v>
      </c>
      <c r="AO318">
        <f t="shared" si="97"/>
        <v>4</v>
      </c>
      <c r="AP318">
        <f t="shared" si="98"/>
        <v>4</v>
      </c>
      <c r="AQ318">
        <f t="shared" si="99"/>
        <v>39682</v>
      </c>
      <c r="AR318" t="str">
        <f>A318</f>
        <v>Victor Flores</v>
      </c>
      <c r="AS318">
        <f>M318</f>
        <v>1</v>
      </c>
      <c r="AT318">
        <f>AS318</f>
        <v>1</v>
      </c>
      <c r="AU318">
        <f>AT318*10000-ROW()</f>
        <v>9682</v>
      </c>
      <c r="AV318" t="str">
        <f>A318</f>
        <v>Victor Flores</v>
      </c>
      <c r="AW318">
        <f>E318</f>
        <v>2</v>
      </c>
      <c r="AX318">
        <f>AW318</f>
        <v>2</v>
      </c>
      <c r="AY318">
        <f>AX318*10000-ROW()</f>
        <v>19682</v>
      </c>
    </row>
    <row r="319" spans="1:51" x14ac:dyDescent="0.3">
      <c r="A319" s="9" t="str">
        <f>equipo13!A48</f>
        <v>Victor Rivera</v>
      </c>
      <c r="B319" s="9">
        <f>equipo13!B48</f>
        <v>12</v>
      </c>
      <c r="C319" s="9" t="str">
        <f>equipo13!$A$6</f>
        <v>Equipo 13</v>
      </c>
      <c r="D319" s="9">
        <f>equipo13!C48</f>
        <v>7</v>
      </c>
      <c r="E319" s="9">
        <f>equipo13!D48</f>
        <v>4</v>
      </c>
      <c r="F319" s="9">
        <f>equipo13!E48</f>
        <v>2</v>
      </c>
      <c r="G319" s="9">
        <f>equipo13!F48</f>
        <v>0</v>
      </c>
      <c r="H319" s="9">
        <f>equipo13!G48</f>
        <v>0</v>
      </c>
      <c r="I319" s="9">
        <f>equipo13!H48</f>
        <v>0</v>
      </c>
      <c r="J319" s="9">
        <f>equipo13!I48</f>
        <v>0</v>
      </c>
      <c r="K319" s="9">
        <f>equipo13!J48</f>
        <v>1</v>
      </c>
      <c r="L319" s="9">
        <f>equipo13!K48</f>
        <v>0</v>
      </c>
      <c r="M319" s="9">
        <f>equipo13!L48</f>
        <v>1</v>
      </c>
      <c r="N319" s="9">
        <f>equipo13!M48</f>
        <v>1</v>
      </c>
      <c r="O319" s="9">
        <f>equipo13!N48</f>
        <v>1</v>
      </c>
      <c r="P319" s="9">
        <f>equipo13!O48</f>
        <v>0</v>
      </c>
      <c r="Q319" s="9">
        <f>equipo13!P48</f>
        <v>0</v>
      </c>
      <c r="R319" s="9">
        <f>equipo13!Q48</f>
        <v>2</v>
      </c>
      <c r="S319" s="9">
        <f>equipo13!R48</f>
        <v>9</v>
      </c>
      <c r="T319" s="9"/>
      <c r="U319" s="11">
        <f>equipo13!T48</f>
        <v>0.2857142857142857</v>
      </c>
      <c r="V319" s="11">
        <f>equipo13!U48</f>
        <v>0.2857142857142857</v>
      </c>
      <c r="X319" t="str">
        <f t="shared" si="80"/>
        <v>Victor Rivera</v>
      </c>
      <c r="Y319">
        <f t="shared" si="81"/>
        <v>0.2857142857142857</v>
      </c>
      <c r="Z319">
        <f t="shared" si="82"/>
        <v>0.2857142857142857</v>
      </c>
      <c r="AA319">
        <f t="shared" si="83"/>
        <v>2538.1428571428569</v>
      </c>
      <c r="AB319" t="str">
        <f t="shared" si="84"/>
        <v>Victor Rivera</v>
      </c>
      <c r="AC319">
        <f t="shared" si="85"/>
        <v>0.2857142857142857</v>
      </c>
      <c r="AD319">
        <f t="shared" si="86"/>
        <v>0.2857142857142857</v>
      </c>
      <c r="AE319">
        <f t="shared" si="87"/>
        <v>2538.1428571428569</v>
      </c>
      <c r="AF319" t="str">
        <f t="shared" si="88"/>
        <v>Victor Rivera</v>
      </c>
      <c r="AG319">
        <f t="shared" si="89"/>
        <v>0</v>
      </c>
      <c r="AH319">
        <f t="shared" si="90"/>
        <v>0</v>
      </c>
      <c r="AI319">
        <f t="shared" si="91"/>
        <v>-319</v>
      </c>
      <c r="AJ319" t="str">
        <f t="shared" si="92"/>
        <v>Victor Rivera</v>
      </c>
      <c r="AK319">
        <f t="shared" si="93"/>
        <v>0</v>
      </c>
      <c r="AL319">
        <f t="shared" si="94"/>
        <v>0</v>
      </c>
      <c r="AM319">
        <f t="shared" si="95"/>
        <v>-319</v>
      </c>
      <c r="AN319" t="str">
        <f t="shared" si="96"/>
        <v>Victor Rivera</v>
      </c>
      <c r="AO319">
        <f t="shared" si="97"/>
        <v>2</v>
      </c>
      <c r="AP319">
        <f t="shared" si="98"/>
        <v>2</v>
      </c>
      <c r="AQ319">
        <f t="shared" si="99"/>
        <v>19681</v>
      </c>
      <c r="AR319" t="str">
        <f>A319</f>
        <v>Victor Rivera</v>
      </c>
      <c r="AS319">
        <f>M319</f>
        <v>1</v>
      </c>
      <c r="AT319">
        <f>AS319</f>
        <v>1</v>
      </c>
      <c r="AU319">
        <f>AT319*10000-ROW()</f>
        <v>9681</v>
      </c>
      <c r="AV319" t="str">
        <f>A319</f>
        <v>Victor Rivera</v>
      </c>
      <c r="AW319">
        <f>E319</f>
        <v>4</v>
      </c>
      <c r="AX319">
        <f>AW319</f>
        <v>4</v>
      </c>
      <c r="AY319">
        <f>AX319*10000-ROW()</f>
        <v>39681</v>
      </c>
    </row>
    <row r="320" spans="1:51" x14ac:dyDescent="0.3">
      <c r="A320" s="9" t="str">
        <f>equipo13!A49</f>
        <v>Victor Gomez</v>
      </c>
      <c r="B320" s="9">
        <f>equipo13!B49</f>
        <v>13</v>
      </c>
      <c r="C320" s="9" t="str">
        <f>equipo13!$A$6</f>
        <v>Equipo 13</v>
      </c>
      <c r="D320" s="9">
        <f>equipo13!C49</f>
        <v>8</v>
      </c>
      <c r="E320" s="9">
        <f>equipo13!D49</f>
        <v>6</v>
      </c>
      <c r="F320" s="9">
        <f>equipo13!E49</f>
        <v>5</v>
      </c>
      <c r="G320" s="9">
        <f>equipo13!F49</f>
        <v>1</v>
      </c>
      <c r="H320" s="9">
        <f>equipo13!G49</f>
        <v>0</v>
      </c>
      <c r="I320" s="9">
        <f>equipo13!H49</f>
        <v>1</v>
      </c>
      <c r="J320" s="9">
        <f>equipo13!I49</f>
        <v>6</v>
      </c>
      <c r="K320" s="9">
        <f>equipo13!J49</f>
        <v>3</v>
      </c>
      <c r="L320" s="9">
        <f>equipo13!K49</f>
        <v>1</v>
      </c>
      <c r="M320" s="9">
        <f>equipo13!L49</f>
        <v>2</v>
      </c>
      <c r="N320" s="9">
        <f>equipo13!M49</f>
        <v>1</v>
      </c>
      <c r="O320" s="9">
        <f>equipo13!N49</f>
        <v>0</v>
      </c>
      <c r="P320" s="9">
        <f>equipo13!O49</f>
        <v>1</v>
      </c>
      <c r="Q320" s="9">
        <f>equipo13!P49</f>
        <v>0</v>
      </c>
      <c r="R320" s="9">
        <f>equipo13!Q49</f>
        <v>9</v>
      </c>
      <c r="S320" s="9">
        <f>equipo13!R49</f>
        <v>11</v>
      </c>
      <c r="T320" s="9"/>
      <c r="U320" s="11">
        <f>equipo13!T49</f>
        <v>0.625</v>
      </c>
      <c r="V320" s="11">
        <f>equipo13!U49</f>
        <v>1.125</v>
      </c>
      <c r="X320" t="str">
        <f t="shared" si="80"/>
        <v>Victor Gomez</v>
      </c>
      <c r="Y320">
        <f t="shared" si="81"/>
        <v>0.625</v>
      </c>
      <c r="Z320">
        <f t="shared" si="82"/>
        <v>0.625</v>
      </c>
      <c r="AA320">
        <f t="shared" si="83"/>
        <v>5930</v>
      </c>
      <c r="AB320" t="str">
        <f t="shared" si="84"/>
        <v>Victor Gomez</v>
      </c>
      <c r="AC320">
        <f t="shared" si="85"/>
        <v>1.125</v>
      </c>
      <c r="AD320">
        <f t="shared" si="86"/>
        <v>1.125</v>
      </c>
      <c r="AE320">
        <f t="shared" si="87"/>
        <v>10930</v>
      </c>
      <c r="AF320" t="str">
        <f t="shared" si="88"/>
        <v>Victor Gomez</v>
      </c>
      <c r="AG320">
        <f t="shared" si="89"/>
        <v>1</v>
      </c>
      <c r="AH320">
        <f t="shared" si="90"/>
        <v>1</v>
      </c>
      <c r="AI320">
        <f t="shared" si="91"/>
        <v>9680</v>
      </c>
      <c r="AJ320" t="str">
        <f t="shared" si="92"/>
        <v>Victor Gomez</v>
      </c>
      <c r="AK320">
        <f t="shared" si="93"/>
        <v>6</v>
      </c>
      <c r="AL320">
        <f t="shared" si="94"/>
        <v>6</v>
      </c>
      <c r="AM320">
        <f t="shared" si="95"/>
        <v>59680</v>
      </c>
      <c r="AN320" t="str">
        <f t="shared" si="96"/>
        <v>Victor Gomez</v>
      </c>
      <c r="AO320">
        <f t="shared" si="97"/>
        <v>5</v>
      </c>
      <c r="AP320">
        <f t="shared" si="98"/>
        <v>5</v>
      </c>
      <c r="AQ320">
        <f t="shared" si="99"/>
        <v>49680</v>
      </c>
      <c r="AR320" t="str">
        <f>A320</f>
        <v>Victor Gomez</v>
      </c>
      <c r="AS320">
        <f>M320</f>
        <v>2</v>
      </c>
      <c r="AT320">
        <f>AS320</f>
        <v>2</v>
      </c>
      <c r="AU320">
        <f>AT320*10000-ROW()</f>
        <v>19680</v>
      </c>
      <c r="AV320" t="str">
        <f>A320</f>
        <v>Victor Gomez</v>
      </c>
      <c r="AW320">
        <f>E320</f>
        <v>6</v>
      </c>
      <c r="AX320">
        <f>AW320</f>
        <v>6</v>
      </c>
      <c r="AY320">
        <f>AX320*10000-ROW()</f>
        <v>59680</v>
      </c>
    </row>
    <row r="321" spans="1:51" x14ac:dyDescent="0.3">
      <c r="A321" s="9" t="str">
        <f>equipo13!A50</f>
        <v>Victor Diaz</v>
      </c>
      <c r="B321" s="9">
        <f>equipo13!B50</f>
        <v>14</v>
      </c>
      <c r="C321" s="9" t="str">
        <f>equipo13!$A$6</f>
        <v>Equipo 13</v>
      </c>
      <c r="D321" s="9">
        <f>equipo13!C50</f>
        <v>5</v>
      </c>
      <c r="E321" s="9">
        <f>equipo13!D50</f>
        <v>2</v>
      </c>
      <c r="F321" s="9">
        <f>equipo13!E50</f>
        <v>2</v>
      </c>
      <c r="G321" s="9">
        <f>equipo13!F50</f>
        <v>0</v>
      </c>
      <c r="H321" s="9">
        <f>equipo13!G50</f>
        <v>0</v>
      </c>
      <c r="I321" s="9">
        <f>equipo13!H50</f>
        <v>0</v>
      </c>
      <c r="J321" s="9">
        <f>equipo13!I50</f>
        <v>3</v>
      </c>
      <c r="K321" s="9">
        <f>equipo13!J50</f>
        <v>2</v>
      </c>
      <c r="L321" s="9">
        <f>equipo13!K50</f>
        <v>2</v>
      </c>
      <c r="M321" s="9">
        <f>equipo13!L50</f>
        <v>1</v>
      </c>
      <c r="N321" s="9">
        <f>equipo13!M50</f>
        <v>0</v>
      </c>
      <c r="O321" s="9">
        <f>equipo13!N50</f>
        <v>1</v>
      </c>
      <c r="P321" s="9">
        <f>equipo13!O50</f>
        <v>0</v>
      </c>
      <c r="Q321" s="9">
        <f>equipo13!P50</f>
        <v>0</v>
      </c>
      <c r="R321" s="9">
        <f>equipo13!Q50</f>
        <v>2</v>
      </c>
      <c r="S321" s="9">
        <f>equipo13!R50</f>
        <v>8</v>
      </c>
      <c r="T321" s="9"/>
      <c r="U321" s="11">
        <f>equipo13!T50</f>
        <v>0.4</v>
      </c>
      <c r="V321" s="11">
        <f>equipo13!U50</f>
        <v>0.4</v>
      </c>
      <c r="X321" t="str">
        <f t="shared" si="80"/>
        <v>Victor Diaz</v>
      </c>
      <c r="Y321">
        <f t="shared" si="81"/>
        <v>0.4</v>
      </c>
      <c r="Z321">
        <f t="shared" si="82"/>
        <v>0.4</v>
      </c>
      <c r="AA321">
        <f t="shared" si="83"/>
        <v>3679</v>
      </c>
      <c r="AB321" t="str">
        <f t="shared" si="84"/>
        <v>Victor Diaz</v>
      </c>
      <c r="AC321">
        <f t="shared" si="85"/>
        <v>0.4</v>
      </c>
      <c r="AD321">
        <f t="shared" si="86"/>
        <v>0.4</v>
      </c>
      <c r="AE321">
        <f t="shared" si="87"/>
        <v>3679</v>
      </c>
      <c r="AF321" t="str">
        <f t="shared" si="88"/>
        <v>Victor Diaz</v>
      </c>
      <c r="AG321">
        <f t="shared" si="89"/>
        <v>0</v>
      </c>
      <c r="AH321">
        <f t="shared" si="90"/>
        <v>0</v>
      </c>
      <c r="AI321">
        <f t="shared" si="91"/>
        <v>-321</v>
      </c>
      <c r="AJ321" t="str">
        <f t="shared" si="92"/>
        <v>Victor Diaz</v>
      </c>
      <c r="AK321">
        <f t="shared" si="93"/>
        <v>3</v>
      </c>
      <c r="AL321">
        <f t="shared" si="94"/>
        <v>3</v>
      </c>
      <c r="AM321">
        <f t="shared" si="95"/>
        <v>29679</v>
      </c>
      <c r="AN321" t="str">
        <f t="shared" si="96"/>
        <v>Victor Diaz</v>
      </c>
      <c r="AO321">
        <f t="shared" si="97"/>
        <v>2</v>
      </c>
      <c r="AP321">
        <f t="shared" si="98"/>
        <v>2</v>
      </c>
      <c r="AQ321">
        <f t="shared" si="99"/>
        <v>19679</v>
      </c>
      <c r="AR321" t="str">
        <f>A321</f>
        <v>Victor Diaz</v>
      </c>
      <c r="AS321">
        <f>M321</f>
        <v>1</v>
      </c>
      <c r="AT321">
        <f>AS321</f>
        <v>1</v>
      </c>
      <c r="AU321">
        <f>AT321*10000-ROW()</f>
        <v>9679</v>
      </c>
      <c r="AV321" t="str">
        <f>A321</f>
        <v>Victor Diaz</v>
      </c>
      <c r="AW321">
        <f>E321</f>
        <v>2</v>
      </c>
      <c r="AX321">
        <f>AW321</f>
        <v>2</v>
      </c>
      <c r="AY321">
        <f>AX321*10000-ROW()</f>
        <v>19679</v>
      </c>
    </row>
    <row r="322" spans="1:51" x14ac:dyDescent="0.3">
      <c r="A322" s="9" t="str">
        <f>equipo13!A51</f>
        <v>Victor Reyes</v>
      </c>
      <c r="B322" s="9">
        <f>equipo13!B51</f>
        <v>15</v>
      </c>
      <c r="C322" s="9" t="str">
        <f>equipo13!$A$6</f>
        <v>Equipo 13</v>
      </c>
      <c r="D322" s="9">
        <f>equipo13!C51</f>
        <v>7</v>
      </c>
      <c r="E322" s="9">
        <f>equipo13!D51</f>
        <v>0</v>
      </c>
      <c r="F322" s="9">
        <f>equipo13!E51</f>
        <v>5</v>
      </c>
      <c r="G322" s="9">
        <f>equipo13!F51</f>
        <v>1</v>
      </c>
      <c r="H322" s="9">
        <f>equipo13!G51</f>
        <v>0</v>
      </c>
      <c r="I322" s="9">
        <f>equipo13!H51</f>
        <v>0</v>
      </c>
      <c r="J322" s="9">
        <f>equipo13!I51</f>
        <v>3</v>
      </c>
      <c r="K322" s="9">
        <f>equipo13!J51</f>
        <v>0</v>
      </c>
      <c r="L322" s="9">
        <f>equipo13!K51</f>
        <v>2</v>
      </c>
      <c r="M322" s="9">
        <f>equipo13!L51</f>
        <v>1</v>
      </c>
      <c r="N322" s="9">
        <f>equipo13!M51</f>
        <v>0</v>
      </c>
      <c r="O322" s="9">
        <f>equipo13!N51</f>
        <v>0</v>
      </c>
      <c r="P322" s="9">
        <f>equipo13!O51</f>
        <v>2</v>
      </c>
      <c r="Q322" s="9">
        <f>equipo13!P51</f>
        <v>0</v>
      </c>
      <c r="R322" s="9">
        <f>equipo13!Q51</f>
        <v>6</v>
      </c>
      <c r="S322" s="9">
        <f>equipo13!R51</f>
        <v>11</v>
      </c>
      <c r="T322" s="9"/>
      <c r="U322" s="11">
        <f>equipo13!T51</f>
        <v>0.7142857142857143</v>
      </c>
      <c r="V322" s="11">
        <f>equipo13!U51</f>
        <v>0.8571428571428571</v>
      </c>
      <c r="X322" t="str">
        <f t="shared" si="80"/>
        <v>Victor Reyes</v>
      </c>
      <c r="Y322">
        <f t="shared" si="81"/>
        <v>0.7142857142857143</v>
      </c>
      <c r="Z322">
        <f t="shared" si="82"/>
        <v>0.7142857142857143</v>
      </c>
      <c r="AA322">
        <f t="shared" si="83"/>
        <v>6820.8571428571431</v>
      </c>
      <c r="AB322" t="str">
        <f t="shared" si="84"/>
        <v>Victor Reyes</v>
      </c>
      <c r="AC322">
        <f t="shared" si="85"/>
        <v>0.8571428571428571</v>
      </c>
      <c r="AD322">
        <f t="shared" si="86"/>
        <v>0.8571428571428571</v>
      </c>
      <c r="AE322">
        <f t="shared" si="87"/>
        <v>8249.4285714285706</v>
      </c>
      <c r="AF322" t="str">
        <f t="shared" si="88"/>
        <v>Victor Reyes</v>
      </c>
      <c r="AG322">
        <f t="shared" si="89"/>
        <v>0</v>
      </c>
      <c r="AH322">
        <f t="shared" si="90"/>
        <v>0</v>
      </c>
      <c r="AI322">
        <f t="shared" si="91"/>
        <v>-322</v>
      </c>
      <c r="AJ322" t="str">
        <f t="shared" si="92"/>
        <v>Victor Reyes</v>
      </c>
      <c r="AK322">
        <f t="shared" si="93"/>
        <v>3</v>
      </c>
      <c r="AL322">
        <f t="shared" si="94"/>
        <v>3</v>
      </c>
      <c r="AM322">
        <f t="shared" si="95"/>
        <v>29678</v>
      </c>
      <c r="AN322" t="str">
        <f t="shared" si="96"/>
        <v>Victor Reyes</v>
      </c>
      <c r="AO322">
        <f t="shared" si="97"/>
        <v>5</v>
      </c>
      <c r="AP322">
        <f t="shared" si="98"/>
        <v>5</v>
      </c>
      <c r="AQ322">
        <f t="shared" si="99"/>
        <v>49678</v>
      </c>
      <c r="AR322" t="str">
        <f>A322</f>
        <v>Victor Reyes</v>
      </c>
      <c r="AS322">
        <f>M322</f>
        <v>1</v>
      </c>
      <c r="AT322">
        <f>AS322</f>
        <v>1</v>
      </c>
      <c r="AU322">
        <f>AT322*10000-ROW()</f>
        <v>9678</v>
      </c>
      <c r="AV322" t="str">
        <f>A322</f>
        <v>Victor Reyes</v>
      </c>
      <c r="AW322">
        <f>E322</f>
        <v>0</v>
      </c>
      <c r="AX322">
        <f>AW322</f>
        <v>0</v>
      </c>
      <c r="AY322">
        <f>AX322*10000-ROW()</f>
        <v>-322</v>
      </c>
    </row>
    <row r="323" spans="1:51" x14ac:dyDescent="0.3">
      <c r="A323" s="9" t="str">
        <f>equipo13!A52</f>
        <v>Victor Morales</v>
      </c>
      <c r="B323" s="9">
        <f>equipo13!B52</f>
        <v>16</v>
      </c>
      <c r="C323" s="9" t="str">
        <f>equipo13!$A$6</f>
        <v>Equipo 13</v>
      </c>
      <c r="D323" s="9">
        <f>equipo13!C52</f>
        <v>6</v>
      </c>
      <c r="E323" s="9">
        <f>equipo13!D52</f>
        <v>0</v>
      </c>
      <c r="F323" s="9">
        <f>equipo13!E52</f>
        <v>2</v>
      </c>
      <c r="G323" s="9">
        <f>equipo13!F52</f>
        <v>0</v>
      </c>
      <c r="H323" s="9">
        <f>equipo13!G52</f>
        <v>0</v>
      </c>
      <c r="I323" s="9">
        <f>equipo13!H52</f>
        <v>0</v>
      </c>
      <c r="J323" s="9">
        <f>equipo13!I52</f>
        <v>3</v>
      </c>
      <c r="K323" s="9">
        <f>equipo13!J52</f>
        <v>2</v>
      </c>
      <c r="L323" s="9">
        <f>equipo13!K52</f>
        <v>3</v>
      </c>
      <c r="M323" s="9">
        <f>equipo13!L52</f>
        <v>1</v>
      </c>
      <c r="N323" s="9">
        <f>equipo13!M52</f>
        <v>2</v>
      </c>
      <c r="O323" s="9">
        <f>equipo13!N52</f>
        <v>1</v>
      </c>
      <c r="P323" s="9">
        <f>equipo13!O52</f>
        <v>0</v>
      </c>
      <c r="Q323" s="9">
        <f>equipo13!P52</f>
        <v>0</v>
      </c>
      <c r="R323" s="9">
        <f>equipo13!Q52</f>
        <v>2</v>
      </c>
      <c r="S323" s="9">
        <f>equipo13!R52</f>
        <v>12</v>
      </c>
      <c r="T323" s="9"/>
      <c r="U323" s="11">
        <f>equipo13!T52</f>
        <v>0.33333333333333331</v>
      </c>
      <c r="V323" s="11">
        <f>equipo13!U52</f>
        <v>0.33333333333333331</v>
      </c>
      <c r="X323" t="str">
        <f t="shared" si="80"/>
        <v>Victor Morales</v>
      </c>
      <c r="Y323">
        <f t="shared" si="81"/>
        <v>0.33333333333333331</v>
      </c>
      <c r="Z323">
        <f t="shared" si="82"/>
        <v>0.33333333333333331</v>
      </c>
      <c r="AA323">
        <f t="shared" si="83"/>
        <v>3010.333333333333</v>
      </c>
      <c r="AB323" t="str">
        <f t="shared" si="84"/>
        <v>Victor Morales</v>
      </c>
      <c r="AC323">
        <f t="shared" si="85"/>
        <v>0.33333333333333331</v>
      </c>
      <c r="AD323">
        <f t="shared" si="86"/>
        <v>0.33333333333333331</v>
      </c>
      <c r="AE323">
        <f t="shared" si="87"/>
        <v>3010.333333333333</v>
      </c>
      <c r="AF323" t="str">
        <f t="shared" si="88"/>
        <v>Victor Morales</v>
      </c>
      <c r="AG323">
        <f t="shared" si="89"/>
        <v>0</v>
      </c>
      <c r="AH323">
        <f t="shared" si="90"/>
        <v>0</v>
      </c>
      <c r="AI323">
        <f t="shared" si="91"/>
        <v>-323</v>
      </c>
      <c r="AJ323" t="str">
        <f t="shared" si="92"/>
        <v>Victor Morales</v>
      </c>
      <c r="AK323">
        <f t="shared" si="93"/>
        <v>3</v>
      </c>
      <c r="AL323">
        <f t="shared" si="94"/>
        <v>3</v>
      </c>
      <c r="AM323">
        <f t="shared" si="95"/>
        <v>29677</v>
      </c>
      <c r="AN323" t="str">
        <f t="shared" si="96"/>
        <v>Victor Morales</v>
      </c>
      <c r="AO323">
        <f t="shared" si="97"/>
        <v>2</v>
      </c>
      <c r="AP323">
        <f t="shared" si="98"/>
        <v>2</v>
      </c>
      <c r="AQ323">
        <f t="shared" si="99"/>
        <v>19677</v>
      </c>
      <c r="AR323" t="str">
        <f>A323</f>
        <v>Victor Morales</v>
      </c>
      <c r="AS323">
        <f>M323</f>
        <v>1</v>
      </c>
      <c r="AT323">
        <f>AS323</f>
        <v>1</v>
      </c>
      <c r="AU323">
        <f>AT323*10000-ROW()</f>
        <v>9677</v>
      </c>
      <c r="AV323" t="str">
        <f>A323</f>
        <v>Victor Morales</v>
      </c>
      <c r="AW323">
        <f>E323</f>
        <v>0</v>
      </c>
      <c r="AX323">
        <f>AW323</f>
        <v>0</v>
      </c>
      <c r="AY323">
        <f>AX323*10000-ROW()</f>
        <v>-323</v>
      </c>
    </row>
    <row r="324" spans="1:51" x14ac:dyDescent="0.3">
      <c r="A324" s="9" t="str">
        <f>equipo13!A53</f>
        <v>Victor Cruz</v>
      </c>
      <c r="B324" s="9">
        <f>equipo13!B53</f>
        <v>17</v>
      </c>
      <c r="C324" s="9" t="str">
        <f>equipo13!$A$6</f>
        <v>Equipo 13</v>
      </c>
      <c r="D324" s="9">
        <f>equipo13!C53</f>
        <v>8</v>
      </c>
      <c r="E324" s="9">
        <f>equipo13!D53</f>
        <v>4</v>
      </c>
      <c r="F324" s="9">
        <f>equipo13!E53</f>
        <v>5</v>
      </c>
      <c r="G324" s="9">
        <f>equipo13!F53</f>
        <v>0</v>
      </c>
      <c r="H324" s="9">
        <f>equipo13!G53</f>
        <v>0</v>
      </c>
      <c r="I324" s="9">
        <f>equipo13!H53</f>
        <v>0</v>
      </c>
      <c r="J324" s="9">
        <f>equipo13!I53</f>
        <v>6</v>
      </c>
      <c r="K324" s="9">
        <f>equipo13!J53</f>
        <v>2</v>
      </c>
      <c r="L324" s="9">
        <f>equipo13!K53</f>
        <v>0</v>
      </c>
      <c r="M324" s="9">
        <f>equipo13!L53</f>
        <v>0</v>
      </c>
      <c r="N324" s="9">
        <f>equipo13!M53</f>
        <v>0</v>
      </c>
      <c r="O324" s="9">
        <f>equipo13!N53</f>
        <v>2</v>
      </c>
      <c r="P324" s="9">
        <f>equipo13!O53</f>
        <v>2</v>
      </c>
      <c r="Q324" s="9">
        <f>equipo13!P53</f>
        <v>0</v>
      </c>
      <c r="R324" s="9">
        <f>equipo13!Q53</f>
        <v>5</v>
      </c>
      <c r="S324" s="9">
        <f>equipo13!R53</f>
        <v>12</v>
      </c>
      <c r="T324" s="9"/>
      <c r="U324" s="11">
        <f>equipo13!T53</f>
        <v>0.625</v>
      </c>
      <c r="V324" s="11">
        <f>equipo13!U53</f>
        <v>0.625</v>
      </c>
      <c r="X324" t="str">
        <f t="shared" si="80"/>
        <v>Victor Cruz</v>
      </c>
      <c r="Y324">
        <f t="shared" si="81"/>
        <v>0.625</v>
      </c>
      <c r="Z324">
        <f t="shared" si="82"/>
        <v>0.625</v>
      </c>
      <c r="AA324">
        <f t="shared" si="83"/>
        <v>5926</v>
      </c>
      <c r="AB324" t="str">
        <f t="shared" si="84"/>
        <v>Victor Cruz</v>
      </c>
      <c r="AC324">
        <f t="shared" si="85"/>
        <v>0.625</v>
      </c>
      <c r="AD324">
        <f t="shared" si="86"/>
        <v>0.625</v>
      </c>
      <c r="AE324">
        <f t="shared" si="87"/>
        <v>5926</v>
      </c>
      <c r="AF324" t="str">
        <f t="shared" si="88"/>
        <v>Victor Cruz</v>
      </c>
      <c r="AG324">
        <f t="shared" si="89"/>
        <v>0</v>
      </c>
      <c r="AH324">
        <f t="shared" si="90"/>
        <v>0</v>
      </c>
      <c r="AI324">
        <f t="shared" si="91"/>
        <v>-324</v>
      </c>
      <c r="AJ324" t="str">
        <f t="shared" si="92"/>
        <v>Victor Cruz</v>
      </c>
      <c r="AK324">
        <f t="shared" si="93"/>
        <v>6</v>
      </c>
      <c r="AL324">
        <f t="shared" si="94"/>
        <v>6</v>
      </c>
      <c r="AM324">
        <f t="shared" si="95"/>
        <v>59676</v>
      </c>
      <c r="AN324" t="str">
        <f t="shared" si="96"/>
        <v>Victor Cruz</v>
      </c>
      <c r="AO324">
        <f t="shared" si="97"/>
        <v>5</v>
      </c>
      <c r="AP324">
        <f t="shared" si="98"/>
        <v>5</v>
      </c>
      <c r="AQ324">
        <f t="shared" si="99"/>
        <v>49676</v>
      </c>
      <c r="AR324" t="str">
        <f>A324</f>
        <v>Victor Cruz</v>
      </c>
      <c r="AS324">
        <f>M324</f>
        <v>0</v>
      </c>
      <c r="AT324">
        <f>AS324</f>
        <v>0</v>
      </c>
      <c r="AU324">
        <f>AT324*10000-ROW()</f>
        <v>-324</v>
      </c>
      <c r="AV324" t="str">
        <f>A324</f>
        <v>Victor Cruz</v>
      </c>
      <c r="AW324">
        <f>E324</f>
        <v>4</v>
      </c>
      <c r="AX324">
        <f>AW324</f>
        <v>4</v>
      </c>
      <c r="AY324">
        <f>AX324*10000-ROW()</f>
        <v>39676</v>
      </c>
    </row>
    <row r="325" spans="1:51" x14ac:dyDescent="0.3">
      <c r="A325" s="9" t="str">
        <f>equipo13!A54</f>
        <v>Victor Ortiz</v>
      </c>
      <c r="B325" s="9">
        <f>equipo13!B54</f>
        <v>18</v>
      </c>
      <c r="C325" s="9" t="str">
        <f>equipo13!$A$6</f>
        <v>Equipo 13</v>
      </c>
      <c r="D325" s="9">
        <f>equipo13!C54</f>
        <v>6</v>
      </c>
      <c r="E325" s="9">
        <f>equipo13!D54</f>
        <v>6</v>
      </c>
      <c r="F325" s="9">
        <f>equipo13!E54</f>
        <v>4</v>
      </c>
      <c r="G325" s="9">
        <f>equipo13!F54</f>
        <v>0</v>
      </c>
      <c r="H325" s="9">
        <f>equipo13!G54</f>
        <v>0</v>
      </c>
      <c r="I325" s="9">
        <f>equipo13!H54</f>
        <v>0</v>
      </c>
      <c r="J325" s="9">
        <f>equipo13!I54</f>
        <v>1</v>
      </c>
      <c r="K325" s="9">
        <f>equipo13!J54</f>
        <v>2</v>
      </c>
      <c r="L325" s="9">
        <f>equipo13!K54</f>
        <v>2</v>
      </c>
      <c r="M325" s="9">
        <f>equipo13!L54</f>
        <v>1</v>
      </c>
      <c r="N325" s="9">
        <f>equipo13!M54</f>
        <v>2</v>
      </c>
      <c r="O325" s="9">
        <f>equipo13!N54</f>
        <v>2</v>
      </c>
      <c r="P325" s="9">
        <f>equipo13!O54</f>
        <v>2</v>
      </c>
      <c r="Q325" s="9">
        <f>equipo13!P54</f>
        <v>0</v>
      </c>
      <c r="R325" s="9">
        <f>equipo13!Q54</f>
        <v>4</v>
      </c>
      <c r="S325" s="9">
        <f>equipo13!R54</f>
        <v>14</v>
      </c>
      <c r="T325" s="9"/>
      <c r="U325" s="11">
        <f>equipo13!T54</f>
        <v>0.66666666666666663</v>
      </c>
      <c r="V325" s="11">
        <f>equipo13!U54</f>
        <v>0.66666666666666663</v>
      </c>
      <c r="X325" t="str">
        <f t="shared" si="80"/>
        <v>Victor Ortiz</v>
      </c>
      <c r="Y325">
        <f t="shared" si="81"/>
        <v>0.66666666666666663</v>
      </c>
      <c r="Z325">
        <f t="shared" si="82"/>
        <v>0.66666666666666663</v>
      </c>
      <c r="AA325">
        <f t="shared" si="83"/>
        <v>6341.6666666666661</v>
      </c>
      <c r="AB325" t="str">
        <f t="shared" si="84"/>
        <v>Victor Ortiz</v>
      </c>
      <c r="AC325">
        <f t="shared" si="85"/>
        <v>0.66666666666666663</v>
      </c>
      <c r="AD325">
        <f t="shared" si="86"/>
        <v>0.66666666666666663</v>
      </c>
      <c r="AE325">
        <f t="shared" si="87"/>
        <v>6341.6666666666661</v>
      </c>
      <c r="AF325" t="str">
        <f t="shared" si="88"/>
        <v>Victor Ortiz</v>
      </c>
      <c r="AG325">
        <f t="shared" si="89"/>
        <v>0</v>
      </c>
      <c r="AH325">
        <f t="shared" si="90"/>
        <v>0</v>
      </c>
      <c r="AI325">
        <f t="shared" si="91"/>
        <v>-325</v>
      </c>
      <c r="AJ325" t="str">
        <f t="shared" si="92"/>
        <v>Victor Ortiz</v>
      </c>
      <c r="AK325">
        <f t="shared" si="93"/>
        <v>1</v>
      </c>
      <c r="AL325">
        <f t="shared" si="94"/>
        <v>1</v>
      </c>
      <c r="AM325">
        <f t="shared" si="95"/>
        <v>9675</v>
      </c>
      <c r="AN325" t="str">
        <f t="shared" si="96"/>
        <v>Victor Ortiz</v>
      </c>
      <c r="AO325">
        <f t="shared" si="97"/>
        <v>4</v>
      </c>
      <c r="AP325">
        <f t="shared" si="98"/>
        <v>4</v>
      </c>
      <c r="AQ325">
        <f t="shared" si="99"/>
        <v>39675</v>
      </c>
      <c r="AR325" t="str">
        <f>A325</f>
        <v>Victor Ortiz</v>
      </c>
      <c r="AS325">
        <f>M325</f>
        <v>1</v>
      </c>
      <c r="AT325">
        <f>AS325</f>
        <v>1</v>
      </c>
      <c r="AU325">
        <f>AT325*10000-ROW()</f>
        <v>9675</v>
      </c>
      <c r="AV325" t="str">
        <f>A325</f>
        <v>Victor Ortiz</v>
      </c>
      <c r="AW325">
        <f>E325</f>
        <v>6</v>
      </c>
      <c r="AX325">
        <f>AW325</f>
        <v>6</v>
      </c>
      <c r="AY325">
        <f>AX325*10000-ROW()</f>
        <v>59675</v>
      </c>
    </row>
    <row r="326" spans="1:51" x14ac:dyDescent="0.3">
      <c r="A326" s="9" t="str">
        <f>equipo13!A55</f>
        <v>Victor Gutierrez</v>
      </c>
      <c r="B326" s="9">
        <f>equipo13!B55</f>
        <v>19</v>
      </c>
      <c r="C326" s="9" t="str">
        <f>equipo13!$A$6</f>
        <v>Equipo 13</v>
      </c>
      <c r="D326" s="9">
        <f>equipo13!C55</f>
        <v>8</v>
      </c>
      <c r="E326" s="9">
        <f>equipo13!D55</f>
        <v>3</v>
      </c>
      <c r="F326" s="9">
        <f>equipo13!E55</f>
        <v>6</v>
      </c>
      <c r="G326" s="9">
        <f>equipo13!F55</f>
        <v>1</v>
      </c>
      <c r="H326" s="9">
        <f>equipo13!G55</f>
        <v>1</v>
      </c>
      <c r="I326" s="9">
        <f>equipo13!H55</f>
        <v>0</v>
      </c>
      <c r="J326" s="9">
        <f>equipo13!I55</f>
        <v>6</v>
      </c>
      <c r="K326" s="9">
        <f>equipo13!J55</f>
        <v>3</v>
      </c>
      <c r="L326" s="9">
        <f>equipo13!K55</f>
        <v>0</v>
      </c>
      <c r="M326" s="9">
        <f>equipo13!L55</f>
        <v>0</v>
      </c>
      <c r="N326" s="9">
        <f>equipo13!M55</f>
        <v>2</v>
      </c>
      <c r="O326" s="9">
        <f>equipo13!N55</f>
        <v>2</v>
      </c>
      <c r="P326" s="9">
        <f>equipo13!O55</f>
        <v>2</v>
      </c>
      <c r="Q326" s="9">
        <f>equipo13!P55</f>
        <v>0</v>
      </c>
      <c r="R326" s="9">
        <f>equipo13!Q55</f>
        <v>9</v>
      </c>
      <c r="S326" s="9">
        <f>equipo13!R55</f>
        <v>14</v>
      </c>
      <c r="T326" s="9"/>
      <c r="U326" s="11">
        <f>equipo13!T55</f>
        <v>0.75</v>
      </c>
      <c r="V326" s="11">
        <f>equipo13!U55</f>
        <v>1.125</v>
      </c>
      <c r="X326" t="str">
        <f t="shared" si="80"/>
        <v>Victor Gutierrez</v>
      </c>
      <c r="Y326">
        <f t="shared" si="81"/>
        <v>0.75</v>
      </c>
      <c r="Z326">
        <f t="shared" si="82"/>
        <v>0.75</v>
      </c>
      <c r="AA326">
        <f t="shared" si="83"/>
        <v>7174</v>
      </c>
      <c r="AB326" t="str">
        <f t="shared" si="84"/>
        <v>Victor Gutierrez</v>
      </c>
      <c r="AC326">
        <f t="shared" si="85"/>
        <v>1.125</v>
      </c>
      <c r="AD326">
        <f t="shared" si="86"/>
        <v>1.125</v>
      </c>
      <c r="AE326">
        <f t="shared" si="87"/>
        <v>10924</v>
      </c>
      <c r="AF326" t="str">
        <f t="shared" si="88"/>
        <v>Victor Gutierrez</v>
      </c>
      <c r="AG326">
        <f t="shared" si="89"/>
        <v>0</v>
      </c>
      <c r="AH326">
        <f t="shared" si="90"/>
        <v>0</v>
      </c>
      <c r="AI326">
        <f t="shared" si="91"/>
        <v>-326</v>
      </c>
      <c r="AJ326" t="str">
        <f t="shared" si="92"/>
        <v>Victor Gutierrez</v>
      </c>
      <c r="AK326">
        <f t="shared" si="93"/>
        <v>6</v>
      </c>
      <c r="AL326">
        <f t="shared" si="94"/>
        <v>6</v>
      </c>
      <c r="AM326">
        <f t="shared" si="95"/>
        <v>59674</v>
      </c>
      <c r="AN326" t="str">
        <f t="shared" si="96"/>
        <v>Victor Gutierrez</v>
      </c>
      <c r="AO326">
        <f t="shared" si="97"/>
        <v>6</v>
      </c>
      <c r="AP326">
        <f t="shared" si="98"/>
        <v>6</v>
      </c>
      <c r="AQ326">
        <f t="shared" si="99"/>
        <v>59674</v>
      </c>
      <c r="AR326" t="str">
        <f>A326</f>
        <v>Victor Gutierrez</v>
      </c>
      <c r="AS326">
        <f>M326</f>
        <v>0</v>
      </c>
      <c r="AT326">
        <f>AS326</f>
        <v>0</v>
      </c>
      <c r="AU326">
        <f>AT326*10000-ROW()</f>
        <v>-326</v>
      </c>
      <c r="AV326" t="str">
        <f>A326</f>
        <v>Victor Gutierrez</v>
      </c>
      <c r="AW326">
        <f>E326</f>
        <v>3</v>
      </c>
      <c r="AX326">
        <f>AW326</f>
        <v>3</v>
      </c>
      <c r="AY326">
        <f>AX326*10000-ROW()</f>
        <v>29674</v>
      </c>
    </row>
    <row r="327" spans="1:51" x14ac:dyDescent="0.3">
      <c r="A327" s="9" t="str">
        <f>equipo13!A56</f>
        <v>Victor Castillo</v>
      </c>
      <c r="B327" s="9">
        <f>equipo13!B56</f>
        <v>20</v>
      </c>
      <c r="C327" s="9" t="str">
        <f>equipo13!$A$6</f>
        <v>Equipo 13</v>
      </c>
      <c r="D327" s="9">
        <f>equipo13!C56</f>
        <v>9</v>
      </c>
      <c r="E327" s="9">
        <f>equipo13!D56</f>
        <v>7</v>
      </c>
      <c r="F327" s="9">
        <f>equipo13!E56</f>
        <v>5</v>
      </c>
      <c r="G327" s="9">
        <f>equipo13!F56</f>
        <v>1</v>
      </c>
      <c r="H327" s="9">
        <f>equipo13!G56</f>
        <v>1</v>
      </c>
      <c r="I327" s="9">
        <f>equipo13!H56</f>
        <v>0</v>
      </c>
      <c r="J327" s="9">
        <f>equipo13!I56</f>
        <v>2</v>
      </c>
      <c r="K327" s="9">
        <f>equipo13!J56</f>
        <v>2</v>
      </c>
      <c r="L327" s="9">
        <f>equipo13!K56</f>
        <v>4</v>
      </c>
      <c r="M327" s="9">
        <f>equipo13!L56</f>
        <v>1</v>
      </c>
      <c r="N327" s="9">
        <f>equipo13!M56</f>
        <v>0</v>
      </c>
      <c r="O327" s="9">
        <f>equipo13!N56</f>
        <v>1</v>
      </c>
      <c r="P327" s="9">
        <f>equipo13!O56</f>
        <v>0</v>
      </c>
      <c r="Q327" s="9">
        <f>equipo13!P56</f>
        <v>0</v>
      </c>
      <c r="R327" s="9">
        <f>equipo13!Q56</f>
        <v>8</v>
      </c>
      <c r="S327" s="9">
        <f>equipo13!R56</f>
        <v>14</v>
      </c>
      <c r="T327" s="9"/>
      <c r="U327" s="11">
        <f>equipo13!T56</f>
        <v>0.55555555555555558</v>
      </c>
      <c r="V327" s="11">
        <f>equipo13!U56</f>
        <v>0.88888888888888884</v>
      </c>
      <c r="X327" t="str">
        <f t="shared" si="80"/>
        <v>Victor Castillo</v>
      </c>
      <c r="Y327">
        <f t="shared" si="81"/>
        <v>0.55555555555555558</v>
      </c>
      <c r="Z327">
        <f t="shared" si="82"/>
        <v>0.55555555555555558</v>
      </c>
      <c r="AA327">
        <f t="shared" si="83"/>
        <v>5228.5555555555557</v>
      </c>
      <c r="AB327" t="str">
        <f t="shared" si="84"/>
        <v>Victor Castillo</v>
      </c>
      <c r="AC327">
        <f t="shared" si="85"/>
        <v>0.88888888888888884</v>
      </c>
      <c r="AD327">
        <f t="shared" si="86"/>
        <v>0.88888888888888884</v>
      </c>
      <c r="AE327">
        <f t="shared" si="87"/>
        <v>8561.8888888888887</v>
      </c>
      <c r="AF327" t="str">
        <f t="shared" si="88"/>
        <v>Victor Castillo</v>
      </c>
      <c r="AG327">
        <f t="shared" si="89"/>
        <v>0</v>
      </c>
      <c r="AH327">
        <f t="shared" si="90"/>
        <v>0</v>
      </c>
      <c r="AI327">
        <f t="shared" si="91"/>
        <v>-327</v>
      </c>
      <c r="AJ327" t="str">
        <f t="shared" si="92"/>
        <v>Victor Castillo</v>
      </c>
      <c r="AK327">
        <f t="shared" si="93"/>
        <v>2</v>
      </c>
      <c r="AL327">
        <f t="shared" si="94"/>
        <v>2</v>
      </c>
      <c r="AM327">
        <f t="shared" si="95"/>
        <v>19673</v>
      </c>
      <c r="AN327" t="str">
        <f t="shared" si="96"/>
        <v>Victor Castillo</v>
      </c>
      <c r="AO327">
        <f t="shared" si="97"/>
        <v>5</v>
      </c>
      <c r="AP327">
        <f t="shared" si="98"/>
        <v>5</v>
      </c>
      <c r="AQ327">
        <f t="shared" si="99"/>
        <v>49673</v>
      </c>
      <c r="AR327" t="str">
        <f>A327</f>
        <v>Victor Castillo</v>
      </c>
      <c r="AS327">
        <f>M327</f>
        <v>1</v>
      </c>
      <c r="AT327">
        <f>AS327</f>
        <v>1</v>
      </c>
      <c r="AU327">
        <f>AT327*10000-ROW()</f>
        <v>9673</v>
      </c>
      <c r="AV327" t="str">
        <f>A327</f>
        <v>Victor Castillo</v>
      </c>
      <c r="AW327">
        <f>E327</f>
        <v>7</v>
      </c>
      <c r="AX327">
        <f>AW327</f>
        <v>7</v>
      </c>
      <c r="AY327">
        <f>AX327*10000-ROW()</f>
        <v>69673</v>
      </c>
    </row>
    <row r="328" spans="1:51" x14ac:dyDescent="0.3">
      <c r="A328" s="9" t="str">
        <f>equipo13!A57</f>
        <v>Hector Garcia</v>
      </c>
      <c r="B328" s="9">
        <f>equipo13!B57</f>
        <v>21</v>
      </c>
      <c r="C328" s="9" t="str">
        <f>equipo13!$A$6</f>
        <v>Equipo 13</v>
      </c>
      <c r="D328" s="9">
        <f>equipo13!C57</f>
        <v>6</v>
      </c>
      <c r="E328" s="9">
        <f>equipo13!D57</f>
        <v>5</v>
      </c>
      <c r="F328" s="9">
        <f>equipo13!E57</f>
        <v>3</v>
      </c>
      <c r="G328" s="9">
        <f>equipo13!F57</f>
        <v>0</v>
      </c>
      <c r="H328" s="9">
        <f>equipo13!G57</f>
        <v>0</v>
      </c>
      <c r="I328" s="9">
        <f>equipo13!H57</f>
        <v>0</v>
      </c>
      <c r="J328" s="9">
        <f>equipo13!I57</f>
        <v>4</v>
      </c>
      <c r="K328" s="9">
        <f>equipo13!J57</f>
        <v>0</v>
      </c>
      <c r="L328" s="9">
        <f>equipo13!K57</f>
        <v>2</v>
      </c>
      <c r="M328" s="9">
        <f>equipo13!L57</f>
        <v>1</v>
      </c>
      <c r="N328" s="9">
        <f>equipo13!M57</f>
        <v>1</v>
      </c>
      <c r="O328" s="9">
        <f>equipo13!N57</f>
        <v>1</v>
      </c>
      <c r="P328" s="9">
        <f>equipo13!O57</f>
        <v>0</v>
      </c>
      <c r="Q328" s="9">
        <f>equipo13!P57</f>
        <v>0</v>
      </c>
      <c r="R328" s="9">
        <f>equipo13!Q57</f>
        <v>3</v>
      </c>
      <c r="S328" s="9">
        <f>equipo13!R57</f>
        <v>10</v>
      </c>
      <c r="T328" s="9"/>
      <c r="U328" s="11">
        <f>equipo13!T57</f>
        <v>0.5</v>
      </c>
      <c r="V328" s="11">
        <f>equipo13!U57</f>
        <v>0.5</v>
      </c>
      <c r="X328" t="str">
        <f t="shared" ref="X328:X391" si="100">A328</f>
        <v>Hector Garcia</v>
      </c>
      <c r="Y328">
        <f t="shared" ref="Y328:Y391" si="101">U328</f>
        <v>0.5</v>
      </c>
      <c r="Z328">
        <f t="shared" ref="Z328:Z391" si="102">Y328</f>
        <v>0.5</v>
      </c>
      <c r="AA328">
        <f t="shared" ref="AA328:AA391" si="103">Z328*10000-ROW()</f>
        <v>4672</v>
      </c>
      <c r="AB328" t="str">
        <f t="shared" ref="AB328:AB391" si="104">A328</f>
        <v>Hector Garcia</v>
      </c>
      <c r="AC328">
        <f t="shared" ref="AC328:AC391" si="105">V328</f>
        <v>0.5</v>
      </c>
      <c r="AD328">
        <f t="shared" ref="AD328:AD391" si="106">AC328</f>
        <v>0.5</v>
      </c>
      <c r="AE328">
        <f t="shared" ref="AE328:AE391" si="107">AD328*10000-ROW()</f>
        <v>4672</v>
      </c>
      <c r="AF328" t="str">
        <f t="shared" ref="AF328:AF391" si="108">A328</f>
        <v>Hector Garcia</v>
      </c>
      <c r="AG328">
        <f t="shared" ref="AG328:AG391" si="109">I328</f>
        <v>0</v>
      </c>
      <c r="AH328">
        <f t="shared" ref="AH328:AH391" si="110">AG328</f>
        <v>0</v>
      </c>
      <c r="AI328">
        <f t="shared" ref="AI328:AI391" si="111">AH328*10000-ROW()</f>
        <v>-328</v>
      </c>
      <c r="AJ328" t="str">
        <f t="shared" ref="AJ328:AJ391" si="112">A328</f>
        <v>Hector Garcia</v>
      </c>
      <c r="AK328">
        <f t="shared" ref="AK328:AK391" si="113">J328</f>
        <v>4</v>
      </c>
      <c r="AL328">
        <f t="shared" ref="AL328:AL391" si="114">AK328</f>
        <v>4</v>
      </c>
      <c r="AM328">
        <f t="shared" ref="AM328:AM391" si="115">AL328*10000-ROW()</f>
        <v>39672</v>
      </c>
      <c r="AN328" t="str">
        <f t="shared" ref="AN328:AN391" si="116">A328</f>
        <v>Hector Garcia</v>
      </c>
      <c r="AO328">
        <f t="shared" ref="AO328:AO391" si="117">F328</f>
        <v>3</v>
      </c>
      <c r="AP328">
        <f t="shared" ref="AP328:AP391" si="118">AO328</f>
        <v>3</v>
      </c>
      <c r="AQ328">
        <f t="shared" ref="AQ328:AQ391" si="119">AP328*10000-ROW()</f>
        <v>29672</v>
      </c>
      <c r="AR328" t="str">
        <f>A328</f>
        <v>Hector Garcia</v>
      </c>
      <c r="AS328">
        <f>M328</f>
        <v>1</v>
      </c>
      <c r="AT328">
        <f>AS328</f>
        <v>1</v>
      </c>
      <c r="AU328">
        <f>AT328*10000-ROW()</f>
        <v>9672</v>
      </c>
      <c r="AV328" t="str">
        <f>A328</f>
        <v>Hector Garcia</v>
      </c>
      <c r="AW328">
        <f>E328</f>
        <v>5</v>
      </c>
      <c r="AX328">
        <f>AW328</f>
        <v>5</v>
      </c>
      <c r="AY328">
        <f>AX328*10000-ROW()</f>
        <v>49672</v>
      </c>
    </row>
    <row r="329" spans="1:51" x14ac:dyDescent="0.3">
      <c r="A329" s="9" t="str">
        <f>equipo13!A58</f>
        <v>Hector Rodriguez</v>
      </c>
      <c r="B329" s="9">
        <f>equipo13!B58</f>
        <v>22</v>
      </c>
      <c r="C329" s="9" t="str">
        <f>equipo13!$A$6</f>
        <v>Equipo 13</v>
      </c>
      <c r="D329" s="9">
        <f>equipo13!C58</f>
        <v>5</v>
      </c>
      <c r="E329" s="9">
        <f>equipo13!D58</f>
        <v>2</v>
      </c>
      <c r="F329" s="9">
        <f>equipo13!E58</f>
        <v>5</v>
      </c>
      <c r="G329" s="9">
        <f>equipo13!F58</f>
        <v>0</v>
      </c>
      <c r="H329" s="9">
        <f>equipo13!G58</f>
        <v>0</v>
      </c>
      <c r="I329" s="9">
        <f>equipo13!H58</f>
        <v>1</v>
      </c>
      <c r="J329" s="9">
        <f>equipo13!I58</f>
        <v>7</v>
      </c>
      <c r="K329" s="9">
        <f>equipo13!J58</f>
        <v>2</v>
      </c>
      <c r="L329" s="9">
        <f>equipo13!K58</f>
        <v>3</v>
      </c>
      <c r="M329" s="9">
        <f>equipo13!L58</f>
        <v>2</v>
      </c>
      <c r="N329" s="9">
        <f>equipo13!M58</f>
        <v>1</v>
      </c>
      <c r="O329" s="9">
        <f>equipo13!N58</f>
        <v>0</v>
      </c>
      <c r="P329" s="9">
        <f>equipo13!O58</f>
        <v>2</v>
      </c>
      <c r="Q329" s="9">
        <f>equipo13!P58</f>
        <v>0</v>
      </c>
      <c r="R329" s="9">
        <f>equipo13!Q58</f>
        <v>8</v>
      </c>
      <c r="S329" s="9">
        <f>equipo13!R58</f>
        <v>11</v>
      </c>
      <c r="T329" s="9"/>
      <c r="U329" s="11">
        <f>equipo13!T58</f>
        <v>1</v>
      </c>
      <c r="V329" s="11">
        <f>equipo13!U58</f>
        <v>1.6</v>
      </c>
      <c r="X329" t="str">
        <f t="shared" si="100"/>
        <v>Hector Rodriguez</v>
      </c>
      <c r="Y329">
        <f t="shared" si="101"/>
        <v>1</v>
      </c>
      <c r="Z329">
        <f t="shared" si="102"/>
        <v>1</v>
      </c>
      <c r="AA329">
        <f t="shared" si="103"/>
        <v>9671</v>
      </c>
      <c r="AB329" t="str">
        <f t="shared" si="104"/>
        <v>Hector Rodriguez</v>
      </c>
      <c r="AC329">
        <f t="shared" si="105"/>
        <v>1.6</v>
      </c>
      <c r="AD329">
        <f t="shared" si="106"/>
        <v>1.6</v>
      </c>
      <c r="AE329">
        <f t="shared" si="107"/>
        <v>15671</v>
      </c>
      <c r="AF329" t="str">
        <f t="shared" si="108"/>
        <v>Hector Rodriguez</v>
      </c>
      <c r="AG329">
        <f t="shared" si="109"/>
        <v>1</v>
      </c>
      <c r="AH329">
        <f t="shared" si="110"/>
        <v>1</v>
      </c>
      <c r="AI329">
        <f t="shared" si="111"/>
        <v>9671</v>
      </c>
      <c r="AJ329" t="str">
        <f t="shared" si="112"/>
        <v>Hector Rodriguez</v>
      </c>
      <c r="AK329">
        <f t="shared" si="113"/>
        <v>7</v>
      </c>
      <c r="AL329">
        <f t="shared" si="114"/>
        <v>7</v>
      </c>
      <c r="AM329">
        <f t="shared" si="115"/>
        <v>69671</v>
      </c>
      <c r="AN329" t="str">
        <f t="shared" si="116"/>
        <v>Hector Rodriguez</v>
      </c>
      <c r="AO329">
        <f t="shared" si="117"/>
        <v>5</v>
      </c>
      <c r="AP329">
        <f t="shared" si="118"/>
        <v>5</v>
      </c>
      <c r="AQ329">
        <f t="shared" si="119"/>
        <v>49671</v>
      </c>
      <c r="AR329" t="str">
        <f>A329</f>
        <v>Hector Rodriguez</v>
      </c>
      <c r="AS329">
        <f>M329</f>
        <v>2</v>
      </c>
      <c r="AT329">
        <f>AS329</f>
        <v>2</v>
      </c>
      <c r="AU329">
        <f>AT329*10000-ROW()</f>
        <v>19671</v>
      </c>
      <c r="AV329" t="str">
        <f>A329</f>
        <v>Hector Rodriguez</v>
      </c>
      <c r="AW329">
        <f>E329</f>
        <v>2</v>
      </c>
      <c r="AX329">
        <f>AW329</f>
        <v>2</v>
      </c>
      <c r="AY329">
        <f>AX329*10000-ROW()</f>
        <v>19671</v>
      </c>
    </row>
    <row r="330" spans="1:51" x14ac:dyDescent="0.3">
      <c r="A330" s="9" t="str">
        <f>equipo13!A59</f>
        <v>Hector Martinez</v>
      </c>
      <c r="B330" s="9">
        <f>equipo13!B59</f>
        <v>23</v>
      </c>
      <c r="C330" s="9" t="str">
        <f>equipo13!$A$6</f>
        <v>Equipo 13</v>
      </c>
      <c r="D330" s="9">
        <f>equipo13!C59</f>
        <v>9</v>
      </c>
      <c r="E330" s="9">
        <f>equipo13!D59</f>
        <v>0</v>
      </c>
      <c r="F330" s="9">
        <f>equipo13!E59</f>
        <v>7</v>
      </c>
      <c r="G330" s="9">
        <f>equipo13!F59</f>
        <v>0</v>
      </c>
      <c r="H330" s="9">
        <f>equipo13!G59</f>
        <v>0</v>
      </c>
      <c r="I330" s="9">
        <f>equipo13!H59</f>
        <v>0</v>
      </c>
      <c r="J330" s="9">
        <f>equipo13!I59</f>
        <v>0</v>
      </c>
      <c r="K330" s="9">
        <f>equipo13!J59</f>
        <v>3</v>
      </c>
      <c r="L330" s="9">
        <f>equipo13!K59</f>
        <v>4</v>
      </c>
      <c r="M330" s="9">
        <f>equipo13!L59</f>
        <v>1</v>
      </c>
      <c r="N330" s="9">
        <f>equipo13!M59</f>
        <v>1</v>
      </c>
      <c r="O330" s="9">
        <f>equipo13!N59</f>
        <v>1</v>
      </c>
      <c r="P330" s="9">
        <f>equipo13!O59</f>
        <v>1</v>
      </c>
      <c r="Q330" s="9">
        <f>equipo13!P59</f>
        <v>0</v>
      </c>
      <c r="R330" s="9">
        <f>equipo13!Q59</f>
        <v>7</v>
      </c>
      <c r="S330" s="9">
        <f>equipo13!R59</f>
        <v>16</v>
      </c>
      <c r="T330" s="9"/>
      <c r="U330" s="11">
        <f>equipo13!T59</f>
        <v>0.77777777777777779</v>
      </c>
      <c r="V330" s="11">
        <f>equipo13!U59</f>
        <v>0.77777777777777779</v>
      </c>
      <c r="X330" t="str">
        <f t="shared" si="100"/>
        <v>Hector Martinez</v>
      </c>
      <c r="Y330">
        <f t="shared" si="101"/>
        <v>0.77777777777777779</v>
      </c>
      <c r="Z330">
        <f t="shared" si="102"/>
        <v>0.77777777777777779</v>
      </c>
      <c r="AA330">
        <f t="shared" si="103"/>
        <v>7447.7777777777783</v>
      </c>
      <c r="AB330" t="str">
        <f t="shared" si="104"/>
        <v>Hector Martinez</v>
      </c>
      <c r="AC330">
        <f t="shared" si="105"/>
        <v>0.77777777777777779</v>
      </c>
      <c r="AD330">
        <f t="shared" si="106"/>
        <v>0.77777777777777779</v>
      </c>
      <c r="AE330">
        <f t="shared" si="107"/>
        <v>7447.7777777777783</v>
      </c>
      <c r="AF330" t="str">
        <f t="shared" si="108"/>
        <v>Hector Martinez</v>
      </c>
      <c r="AG330">
        <f t="shared" si="109"/>
        <v>0</v>
      </c>
      <c r="AH330">
        <f t="shared" si="110"/>
        <v>0</v>
      </c>
      <c r="AI330">
        <f t="shared" si="111"/>
        <v>-330</v>
      </c>
      <c r="AJ330" t="str">
        <f t="shared" si="112"/>
        <v>Hector Martinez</v>
      </c>
      <c r="AK330">
        <f t="shared" si="113"/>
        <v>0</v>
      </c>
      <c r="AL330">
        <f t="shared" si="114"/>
        <v>0</v>
      </c>
      <c r="AM330">
        <f t="shared" si="115"/>
        <v>-330</v>
      </c>
      <c r="AN330" t="str">
        <f t="shared" si="116"/>
        <v>Hector Martinez</v>
      </c>
      <c r="AO330">
        <f t="shared" si="117"/>
        <v>7</v>
      </c>
      <c r="AP330">
        <f t="shared" si="118"/>
        <v>7</v>
      </c>
      <c r="AQ330">
        <f t="shared" si="119"/>
        <v>69670</v>
      </c>
      <c r="AR330" t="str">
        <f>A330</f>
        <v>Hector Martinez</v>
      </c>
      <c r="AS330">
        <f>M330</f>
        <v>1</v>
      </c>
      <c r="AT330">
        <f>AS330</f>
        <v>1</v>
      </c>
      <c r="AU330">
        <f>AT330*10000-ROW()</f>
        <v>9670</v>
      </c>
      <c r="AV330" t="str">
        <f>A330</f>
        <v>Hector Martinez</v>
      </c>
      <c r="AW330">
        <f>E330</f>
        <v>0</v>
      </c>
      <c r="AX330">
        <f>AW330</f>
        <v>0</v>
      </c>
      <c r="AY330">
        <f>AX330*10000-ROW()</f>
        <v>-330</v>
      </c>
    </row>
    <row r="331" spans="1:51" x14ac:dyDescent="0.3">
      <c r="A331" s="9" t="str">
        <f>equipo13!A60</f>
        <v>Hector Hernandez</v>
      </c>
      <c r="B331" s="9">
        <f>equipo13!B60</f>
        <v>24</v>
      </c>
      <c r="C331" s="9" t="str">
        <f>equipo13!$A$6</f>
        <v>Equipo 13</v>
      </c>
      <c r="D331" s="9">
        <f>equipo13!C60</f>
        <v>4</v>
      </c>
      <c r="E331" s="9">
        <f>equipo13!D60</f>
        <v>3</v>
      </c>
      <c r="F331" s="9">
        <f>equipo13!E60</f>
        <v>0</v>
      </c>
      <c r="G331" s="9">
        <f>equipo13!F60</f>
        <v>0</v>
      </c>
      <c r="H331" s="9">
        <f>equipo13!G60</f>
        <v>0</v>
      </c>
      <c r="I331" s="9">
        <f>equipo13!H60</f>
        <v>0</v>
      </c>
      <c r="J331" s="9">
        <f>equipo13!I60</f>
        <v>1</v>
      </c>
      <c r="K331" s="9">
        <f>equipo13!J60</f>
        <v>3</v>
      </c>
      <c r="L331" s="9">
        <f>equipo13!K60</f>
        <v>3</v>
      </c>
      <c r="M331" s="9">
        <f>equipo13!L60</f>
        <v>1</v>
      </c>
      <c r="N331" s="9">
        <f>equipo13!M60</f>
        <v>2</v>
      </c>
      <c r="O331" s="9">
        <f>equipo13!N60</f>
        <v>1</v>
      </c>
      <c r="P331" s="9">
        <f>equipo13!O60</f>
        <v>1</v>
      </c>
      <c r="Q331" s="9">
        <f>equipo13!P60</f>
        <v>0</v>
      </c>
      <c r="R331" s="9">
        <f>equipo13!Q60</f>
        <v>0</v>
      </c>
      <c r="S331" s="9">
        <f>equipo13!R60</f>
        <v>11</v>
      </c>
      <c r="T331" s="9"/>
      <c r="U331" s="11">
        <f>equipo13!T60</f>
        <v>0</v>
      </c>
      <c r="V331" s="11">
        <f>equipo13!U60</f>
        <v>0</v>
      </c>
      <c r="X331" t="str">
        <f t="shared" si="100"/>
        <v>Hector Hernandez</v>
      </c>
      <c r="Y331">
        <f t="shared" si="101"/>
        <v>0</v>
      </c>
      <c r="Z331">
        <f t="shared" si="102"/>
        <v>0</v>
      </c>
      <c r="AA331">
        <f t="shared" si="103"/>
        <v>-331</v>
      </c>
      <c r="AB331" t="str">
        <f t="shared" si="104"/>
        <v>Hector Hernandez</v>
      </c>
      <c r="AC331">
        <f t="shared" si="105"/>
        <v>0</v>
      </c>
      <c r="AD331">
        <f t="shared" si="106"/>
        <v>0</v>
      </c>
      <c r="AE331">
        <f t="shared" si="107"/>
        <v>-331</v>
      </c>
      <c r="AF331" t="str">
        <f t="shared" si="108"/>
        <v>Hector Hernandez</v>
      </c>
      <c r="AG331">
        <f t="shared" si="109"/>
        <v>0</v>
      </c>
      <c r="AH331">
        <f t="shared" si="110"/>
        <v>0</v>
      </c>
      <c r="AI331">
        <f t="shared" si="111"/>
        <v>-331</v>
      </c>
      <c r="AJ331" t="str">
        <f t="shared" si="112"/>
        <v>Hector Hernandez</v>
      </c>
      <c r="AK331">
        <f t="shared" si="113"/>
        <v>1</v>
      </c>
      <c r="AL331">
        <f t="shared" si="114"/>
        <v>1</v>
      </c>
      <c r="AM331">
        <f t="shared" si="115"/>
        <v>9669</v>
      </c>
      <c r="AN331" t="str">
        <f t="shared" si="116"/>
        <v>Hector Hernandez</v>
      </c>
      <c r="AO331">
        <f t="shared" si="117"/>
        <v>0</v>
      </c>
      <c r="AP331">
        <f t="shared" si="118"/>
        <v>0</v>
      </c>
      <c r="AQ331">
        <f t="shared" si="119"/>
        <v>-331</v>
      </c>
      <c r="AR331" t="str">
        <f>A331</f>
        <v>Hector Hernandez</v>
      </c>
      <c r="AS331">
        <f>M331</f>
        <v>1</v>
      </c>
      <c r="AT331">
        <f>AS331</f>
        <v>1</v>
      </c>
      <c r="AU331">
        <f>AT331*10000-ROW()</f>
        <v>9669</v>
      </c>
      <c r="AV331" t="str">
        <f>A331</f>
        <v>Hector Hernandez</v>
      </c>
      <c r="AW331">
        <f>E331</f>
        <v>3</v>
      </c>
      <c r="AX331">
        <f>AW331</f>
        <v>3</v>
      </c>
      <c r="AY331">
        <f>AX331*10000-ROW()</f>
        <v>29669</v>
      </c>
    </row>
    <row r="332" spans="1:51" x14ac:dyDescent="0.3">
      <c r="A332" s="9" t="str">
        <f>equipo13!A61</f>
        <v>Hector Lopez</v>
      </c>
      <c r="B332" s="9">
        <f>equipo13!B61</f>
        <v>25</v>
      </c>
      <c r="C332" s="9" t="str">
        <f>equipo13!$A$6</f>
        <v>Equipo 13</v>
      </c>
      <c r="D332" s="9">
        <f>equipo13!C61</f>
        <v>5</v>
      </c>
      <c r="E332" s="9">
        <f>equipo13!D61</f>
        <v>5</v>
      </c>
      <c r="F332" s="9">
        <f>equipo13!E61</f>
        <v>2</v>
      </c>
      <c r="G332" s="9">
        <f>equipo13!F61</f>
        <v>0</v>
      </c>
      <c r="H332" s="9">
        <f>equipo13!G61</f>
        <v>0</v>
      </c>
      <c r="I332" s="9">
        <f>equipo13!H61</f>
        <v>0</v>
      </c>
      <c r="J332" s="9">
        <f>equipo13!I61</f>
        <v>0</v>
      </c>
      <c r="K332" s="9">
        <f>equipo13!J61</f>
        <v>4</v>
      </c>
      <c r="L332" s="9">
        <f>equipo13!K61</f>
        <v>0</v>
      </c>
      <c r="M332" s="9">
        <f>equipo13!L61</f>
        <v>1</v>
      </c>
      <c r="N332" s="9">
        <f>equipo13!M61</f>
        <v>1</v>
      </c>
      <c r="O332" s="9">
        <f>equipo13!N61</f>
        <v>0</v>
      </c>
      <c r="P332" s="9">
        <f>equipo13!O61</f>
        <v>0</v>
      </c>
      <c r="Q332" s="9">
        <f>equipo13!P61</f>
        <v>0</v>
      </c>
      <c r="R332" s="9">
        <f>equipo13!Q61</f>
        <v>2</v>
      </c>
      <c r="S332" s="9">
        <f>equipo13!R61</f>
        <v>6</v>
      </c>
      <c r="T332" s="9"/>
      <c r="U332" s="11">
        <f>equipo13!T61</f>
        <v>0.4</v>
      </c>
      <c r="V332" s="11">
        <f>equipo13!U61</f>
        <v>0.4</v>
      </c>
      <c r="X332" t="str">
        <f t="shared" si="100"/>
        <v>Hector Lopez</v>
      </c>
      <c r="Y332">
        <f t="shared" si="101"/>
        <v>0.4</v>
      </c>
      <c r="Z332">
        <f t="shared" si="102"/>
        <v>0.4</v>
      </c>
      <c r="AA332">
        <f t="shared" si="103"/>
        <v>3668</v>
      </c>
      <c r="AB332" t="str">
        <f t="shared" si="104"/>
        <v>Hector Lopez</v>
      </c>
      <c r="AC332">
        <f t="shared" si="105"/>
        <v>0.4</v>
      </c>
      <c r="AD332">
        <f t="shared" si="106"/>
        <v>0.4</v>
      </c>
      <c r="AE332">
        <f t="shared" si="107"/>
        <v>3668</v>
      </c>
      <c r="AF332" t="str">
        <f t="shared" si="108"/>
        <v>Hector Lopez</v>
      </c>
      <c r="AG332">
        <f t="shared" si="109"/>
        <v>0</v>
      </c>
      <c r="AH332">
        <f t="shared" si="110"/>
        <v>0</v>
      </c>
      <c r="AI332">
        <f t="shared" si="111"/>
        <v>-332</v>
      </c>
      <c r="AJ332" t="str">
        <f t="shared" si="112"/>
        <v>Hector Lopez</v>
      </c>
      <c r="AK332">
        <f t="shared" si="113"/>
        <v>0</v>
      </c>
      <c r="AL332">
        <f t="shared" si="114"/>
        <v>0</v>
      </c>
      <c r="AM332">
        <f t="shared" si="115"/>
        <v>-332</v>
      </c>
      <c r="AN332" t="str">
        <f t="shared" si="116"/>
        <v>Hector Lopez</v>
      </c>
      <c r="AO332">
        <f t="shared" si="117"/>
        <v>2</v>
      </c>
      <c r="AP332">
        <f t="shared" si="118"/>
        <v>2</v>
      </c>
      <c r="AQ332">
        <f t="shared" si="119"/>
        <v>19668</v>
      </c>
      <c r="AR332" t="str">
        <f>A332</f>
        <v>Hector Lopez</v>
      </c>
      <c r="AS332">
        <f>M332</f>
        <v>1</v>
      </c>
      <c r="AT332">
        <f>AS332</f>
        <v>1</v>
      </c>
      <c r="AU332">
        <f>AT332*10000-ROW()</f>
        <v>9668</v>
      </c>
      <c r="AV332" t="str">
        <f>A332</f>
        <v>Hector Lopez</v>
      </c>
      <c r="AW332">
        <f>E332</f>
        <v>5</v>
      </c>
      <c r="AX332">
        <f>AW332</f>
        <v>5</v>
      </c>
      <c r="AY332">
        <f>AX332*10000-ROW()</f>
        <v>49668</v>
      </c>
    </row>
    <row r="333" spans="1:51" x14ac:dyDescent="0.3">
      <c r="A333" s="9" t="str">
        <f>equipo14!A37</f>
        <v>Hector Gonzalez</v>
      </c>
      <c r="B333" s="9">
        <f>equipo14!B37</f>
        <v>1</v>
      </c>
      <c r="C333" s="9" t="str">
        <f>equipo14!$A$6</f>
        <v>Equipo 14</v>
      </c>
      <c r="D333" s="9">
        <f>equipo14!C37</f>
        <v>7</v>
      </c>
      <c r="E333" s="9">
        <f>equipo14!D37</f>
        <v>3</v>
      </c>
      <c r="F333" s="9">
        <f>equipo14!E37</f>
        <v>5</v>
      </c>
      <c r="G333" s="9">
        <f>equipo14!F37</f>
        <v>0</v>
      </c>
      <c r="H333" s="9">
        <f>equipo14!G37</f>
        <v>0</v>
      </c>
      <c r="I333" s="9">
        <f>equipo14!H37</f>
        <v>1</v>
      </c>
      <c r="J333" s="9">
        <f>equipo14!I37</f>
        <v>3</v>
      </c>
      <c r="K333" s="9">
        <f>equipo14!J37</f>
        <v>3</v>
      </c>
      <c r="L333" s="9">
        <f>equipo14!K37</f>
        <v>1</v>
      </c>
      <c r="M333" s="9">
        <f>equipo14!L37</f>
        <v>1</v>
      </c>
      <c r="N333" s="9">
        <f>equipo14!M37</f>
        <v>2</v>
      </c>
      <c r="O333" s="9">
        <f>equipo14!N37</f>
        <v>2</v>
      </c>
      <c r="P333" s="9">
        <f>equipo14!O37</f>
        <v>1</v>
      </c>
      <c r="Q333" s="9">
        <f>equipo14!P37</f>
        <v>0</v>
      </c>
      <c r="R333" s="9">
        <f>equipo14!Q37</f>
        <v>8</v>
      </c>
      <c r="S333" s="9">
        <f>equipo14!R37</f>
        <v>13</v>
      </c>
      <c r="T333" s="9"/>
      <c r="U333" s="11">
        <f>equipo14!T37</f>
        <v>0.7142857142857143</v>
      </c>
      <c r="V333" s="11">
        <f>equipo14!U37</f>
        <v>1.1428571428571428</v>
      </c>
      <c r="X333" t="str">
        <f t="shared" si="100"/>
        <v>Hector Gonzalez</v>
      </c>
      <c r="Y333">
        <f t="shared" si="101"/>
        <v>0.7142857142857143</v>
      </c>
      <c r="Z333">
        <f t="shared" si="102"/>
        <v>0.7142857142857143</v>
      </c>
      <c r="AA333">
        <f t="shared" si="103"/>
        <v>6809.8571428571431</v>
      </c>
      <c r="AB333" t="str">
        <f t="shared" si="104"/>
        <v>Hector Gonzalez</v>
      </c>
      <c r="AC333">
        <f t="shared" si="105"/>
        <v>1.1428571428571428</v>
      </c>
      <c r="AD333">
        <f t="shared" si="106"/>
        <v>1.1428571428571428</v>
      </c>
      <c r="AE333">
        <f t="shared" si="107"/>
        <v>11095.571428571428</v>
      </c>
      <c r="AF333" t="str">
        <f t="shared" si="108"/>
        <v>Hector Gonzalez</v>
      </c>
      <c r="AG333">
        <f t="shared" si="109"/>
        <v>1</v>
      </c>
      <c r="AH333">
        <f t="shared" si="110"/>
        <v>1</v>
      </c>
      <c r="AI333">
        <f t="shared" si="111"/>
        <v>9667</v>
      </c>
      <c r="AJ333" t="str">
        <f t="shared" si="112"/>
        <v>Hector Gonzalez</v>
      </c>
      <c r="AK333">
        <f t="shared" si="113"/>
        <v>3</v>
      </c>
      <c r="AL333">
        <f t="shared" si="114"/>
        <v>3</v>
      </c>
      <c r="AM333">
        <f t="shared" si="115"/>
        <v>29667</v>
      </c>
      <c r="AN333" t="str">
        <f t="shared" si="116"/>
        <v>Hector Gonzalez</v>
      </c>
      <c r="AO333">
        <f t="shared" si="117"/>
        <v>5</v>
      </c>
      <c r="AP333">
        <f t="shared" si="118"/>
        <v>5</v>
      </c>
      <c r="AQ333">
        <f t="shared" si="119"/>
        <v>49667</v>
      </c>
      <c r="AR333" t="str">
        <f>A333</f>
        <v>Hector Gonzalez</v>
      </c>
      <c r="AS333">
        <f>M333</f>
        <v>1</v>
      </c>
      <c r="AT333">
        <f>AS333</f>
        <v>1</v>
      </c>
      <c r="AU333">
        <f>AT333*10000-ROW()</f>
        <v>9667</v>
      </c>
      <c r="AV333" t="str">
        <f>A333</f>
        <v>Hector Gonzalez</v>
      </c>
      <c r="AW333">
        <f>E333</f>
        <v>3</v>
      </c>
      <c r="AX333">
        <f>AW333</f>
        <v>3</v>
      </c>
      <c r="AY333">
        <f>AX333*10000-ROW()</f>
        <v>29667</v>
      </c>
    </row>
    <row r="334" spans="1:51" x14ac:dyDescent="0.3">
      <c r="A334" s="9" t="str">
        <f>equipo14!A38</f>
        <v>Hector Perez</v>
      </c>
      <c r="B334" s="9">
        <f>equipo14!B38</f>
        <v>2</v>
      </c>
      <c r="C334" s="9" t="str">
        <f>equipo14!$A$6</f>
        <v>Equipo 14</v>
      </c>
      <c r="D334" s="9">
        <f>equipo14!C38</f>
        <v>7</v>
      </c>
      <c r="E334" s="9">
        <f>equipo14!D38</f>
        <v>5</v>
      </c>
      <c r="F334" s="9">
        <f>equipo14!E38</f>
        <v>0</v>
      </c>
      <c r="G334" s="9">
        <f>equipo14!F38</f>
        <v>0</v>
      </c>
      <c r="H334" s="9">
        <f>equipo14!G38</f>
        <v>0</v>
      </c>
      <c r="I334" s="9">
        <f>equipo14!H38</f>
        <v>0</v>
      </c>
      <c r="J334" s="9">
        <f>equipo14!I38</f>
        <v>1</v>
      </c>
      <c r="K334" s="9">
        <f>equipo14!J38</f>
        <v>0</v>
      </c>
      <c r="L334" s="9">
        <f>equipo14!K38</f>
        <v>2</v>
      </c>
      <c r="M334" s="9">
        <f>equipo14!L38</f>
        <v>0</v>
      </c>
      <c r="N334" s="9">
        <f>equipo14!M38</f>
        <v>1</v>
      </c>
      <c r="O334" s="9">
        <f>equipo14!N38</f>
        <v>0</v>
      </c>
      <c r="P334" s="9">
        <f>equipo14!O38</f>
        <v>2</v>
      </c>
      <c r="Q334" s="9">
        <f>equipo14!P38</f>
        <v>0</v>
      </c>
      <c r="R334" s="9">
        <f>equipo14!Q38</f>
        <v>0</v>
      </c>
      <c r="S334" s="9">
        <f>equipo14!R38</f>
        <v>12</v>
      </c>
      <c r="T334" s="9"/>
      <c r="U334" s="11">
        <f>equipo14!T38</f>
        <v>0</v>
      </c>
      <c r="V334" s="11">
        <f>equipo14!U38</f>
        <v>0</v>
      </c>
      <c r="X334" t="str">
        <f t="shared" si="100"/>
        <v>Hector Perez</v>
      </c>
      <c r="Y334">
        <f t="shared" si="101"/>
        <v>0</v>
      </c>
      <c r="Z334">
        <f t="shared" si="102"/>
        <v>0</v>
      </c>
      <c r="AA334">
        <f t="shared" si="103"/>
        <v>-334</v>
      </c>
      <c r="AB334" t="str">
        <f t="shared" si="104"/>
        <v>Hector Perez</v>
      </c>
      <c r="AC334">
        <f t="shared" si="105"/>
        <v>0</v>
      </c>
      <c r="AD334">
        <f t="shared" si="106"/>
        <v>0</v>
      </c>
      <c r="AE334">
        <f t="shared" si="107"/>
        <v>-334</v>
      </c>
      <c r="AF334" t="str">
        <f t="shared" si="108"/>
        <v>Hector Perez</v>
      </c>
      <c r="AG334">
        <f t="shared" si="109"/>
        <v>0</v>
      </c>
      <c r="AH334">
        <f t="shared" si="110"/>
        <v>0</v>
      </c>
      <c r="AI334">
        <f t="shared" si="111"/>
        <v>-334</v>
      </c>
      <c r="AJ334" t="str">
        <f t="shared" si="112"/>
        <v>Hector Perez</v>
      </c>
      <c r="AK334">
        <f t="shared" si="113"/>
        <v>1</v>
      </c>
      <c r="AL334">
        <f t="shared" si="114"/>
        <v>1</v>
      </c>
      <c r="AM334">
        <f t="shared" si="115"/>
        <v>9666</v>
      </c>
      <c r="AN334" t="str">
        <f t="shared" si="116"/>
        <v>Hector Perez</v>
      </c>
      <c r="AO334">
        <f t="shared" si="117"/>
        <v>0</v>
      </c>
      <c r="AP334">
        <f t="shared" si="118"/>
        <v>0</v>
      </c>
      <c r="AQ334">
        <f t="shared" si="119"/>
        <v>-334</v>
      </c>
      <c r="AR334" t="str">
        <f>A334</f>
        <v>Hector Perez</v>
      </c>
      <c r="AS334">
        <f>M334</f>
        <v>0</v>
      </c>
      <c r="AT334">
        <f>AS334</f>
        <v>0</v>
      </c>
      <c r="AU334">
        <f>AT334*10000-ROW()</f>
        <v>-334</v>
      </c>
      <c r="AV334" t="str">
        <f>A334</f>
        <v>Hector Perez</v>
      </c>
      <c r="AW334">
        <f>E334</f>
        <v>5</v>
      </c>
      <c r="AX334">
        <f>AW334</f>
        <v>5</v>
      </c>
      <c r="AY334">
        <f>AX334*10000-ROW()</f>
        <v>49666</v>
      </c>
    </row>
    <row r="335" spans="1:51" x14ac:dyDescent="0.3">
      <c r="A335" s="9" t="str">
        <f>equipo14!A39</f>
        <v>Hector Sanchez</v>
      </c>
      <c r="B335" s="9">
        <f>equipo14!B39</f>
        <v>3</v>
      </c>
      <c r="C335" s="9" t="str">
        <f>equipo14!$A$6</f>
        <v>Equipo 14</v>
      </c>
      <c r="D335" s="9">
        <f>equipo14!C39</f>
        <v>6</v>
      </c>
      <c r="E335" s="9">
        <f>equipo14!D39</f>
        <v>4</v>
      </c>
      <c r="F335" s="9">
        <f>equipo14!E39</f>
        <v>1</v>
      </c>
      <c r="G335" s="9">
        <f>equipo14!F39</f>
        <v>0</v>
      </c>
      <c r="H335" s="9">
        <f>equipo14!G39</f>
        <v>0</v>
      </c>
      <c r="I335" s="9">
        <f>equipo14!H39</f>
        <v>0</v>
      </c>
      <c r="J335" s="9">
        <f>equipo14!I39</f>
        <v>1</v>
      </c>
      <c r="K335" s="9">
        <f>equipo14!J39</f>
        <v>3</v>
      </c>
      <c r="L335" s="9">
        <f>equipo14!K39</f>
        <v>2</v>
      </c>
      <c r="M335" s="9">
        <f>equipo14!L39</f>
        <v>1</v>
      </c>
      <c r="N335" s="9">
        <f>equipo14!M39</f>
        <v>2</v>
      </c>
      <c r="O335" s="9">
        <f>equipo14!N39</f>
        <v>1</v>
      </c>
      <c r="P335" s="9">
        <f>equipo14!O39</f>
        <v>2</v>
      </c>
      <c r="Q335" s="9">
        <f>equipo14!P39</f>
        <v>0</v>
      </c>
      <c r="R335" s="9">
        <f>equipo14!Q39</f>
        <v>1</v>
      </c>
      <c r="S335" s="9">
        <f>equipo14!R39</f>
        <v>13</v>
      </c>
      <c r="T335" s="9"/>
      <c r="U335" s="11">
        <f>equipo14!T39</f>
        <v>0.16666666666666666</v>
      </c>
      <c r="V335" s="11">
        <f>equipo14!U39</f>
        <v>0.16666666666666666</v>
      </c>
      <c r="X335" t="str">
        <f t="shared" si="100"/>
        <v>Hector Sanchez</v>
      </c>
      <c r="Y335">
        <f t="shared" si="101"/>
        <v>0.16666666666666666</v>
      </c>
      <c r="Z335">
        <f t="shared" si="102"/>
        <v>0.16666666666666666</v>
      </c>
      <c r="AA335">
        <f t="shared" si="103"/>
        <v>1331.6666666666665</v>
      </c>
      <c r="AB335" t="str">
        <f t="shared" si="104"/>
        <v>Hector Sanchez</v>
      </c>
      <c r="AC335">
        <f t="shared" si="105"/>
        <v>0.16666666666666666</v>
      </c>
      <c r="AD335">
        <f t="shared" si="106"/>
        <v>0.16666666666666666</v>
      </c>
      <c r="AE335">
        <f t="shared" si="107"/>
        <v>1331.6666666666665</v>
      </c>
      <c r="AF335" t="str">
        <f t="shared" si="108"/>
        <v>Hector Sanchez</v>
      </c>
      <c r="AG335">
        <f t="shared" si="109"/>
        <v>0</v>
      </c>
      <c r="AH335">
        <f t="shared" si="110"/>
        <v>0</v>
      </c>
      <c r="AI335">
        <f t="shared" si="111"/>
        <v>-335</v>
      </c>
      <c r="AJ335" t="str">
        <f t="shared" si="112"/>
        <v>Hector Sanchez</v>
      </c>
      <c r="AK335">
        <f t="shared" si="113"/>
        <v>1</v>
      </c>
      <c r="AL335">
        <f t="shared" si="114"/>
        <v>1</v>
      </c>
      <c r="AM335">
        <f t="shared" si="115"/>
        <v>9665</v>
      </c>
      <c r="AN335" t="str">
        <f t="shared" si="116"/>
        <v>Hector Sanchez</v>
      </c>
      <c r="AO335">
        <f t="shared" si="117"/>
        <v>1</v>
      </c>
      <c r="AP335">
        <f t="shared" si="118"/>
        <v>1</v>
      </c>
      <c r="AQ335">
        <f t="shared" si="119"/>
        <v>9665</v>
      </c>
      <c r="AR335" t="str">
        <f>A335</f>
        <v>Hector Sanchez</v>
      </c>
      <c r="AS335">
        <f>M335</f>
        <v>1</v>
      </c>
      <c r="AT335">
        <f>AS335</f>
        <v>1</v>
      </c>
      <c r="AU335">
        <f>AT335*10000-ROW()</f>
        <v>9665</v>
      </c>
      <c r="AV335" t="str">
        <f>A335</f>
        <v>Hector Sanchez</v>
      </c>
      <c r="AW335">
        <f>E335</f>
        <v>4</v>
      </c>
      <c r="AX335">
        <f>AW335</f>
        <v>4</v>
      </c>
      <c r="AY335">
        <f>AX335*10000-ROW()</f>
        <v>39665</v>
      </c>
    </row>
    <row r="336" spans="1:51" x14ac:dyDescent="0.3">
      <c r="A336" s="9" t="str">
        <f>equipo14!A40</f>
        <v>Hector Ramirez</v>
      </c>
      <c r="B336" s="9">
        <f>equipo14!B40</f>
        <v>4</v>
      </c>
      <c r="C336" s="9" t="str">
        <f>equipo14!$A$6</f>
        <v>Equipo 14</v>
      </c>
      <c r="D336" s="9">
        <f>equipo14!C40</f>
        <v>8</v>
      </c>
      <c r="E336" s="9">
        <f>equipo14!D40</f>
        <v>4</v>
      </c>
      <c r="F336" s="9">
        <f>equipo14!E40</f>
        <v>3</v>
      </c>
      <c r="G336" s="9">
        <f>equipo14!F40</f>
        <v>1</v>
      </c>
      <c r="H336" s="9">
        <f>equipo14!G40</f>
        <v>0</v>
      </c>
      <c r="I336" s="9">
        <f>equipo14!H40</f>
        <v>0</v>
      </c>
      <c r="J336" s="9">
        <f>equipo14!I40</f>
        <v>2</v>
      </c>
      <c r="K336" s="9">
        <f>equipo14!J40</f>
        <v>0</v>
      </c>
      <c r="L336" s="9">
        <f>equipo14!K40</f>
        <v>1</v>
      </c>
      <c r="M336" s="9">
        <f>equipo14!L40</f>
        <v>1</v>
      </c>
      <c r="N336" s="9">
        <f>equipo14!M40</f>
        <v>1</v>
      </c>
      <c r="O336" s="9">
        <f>equipo14!N40</f>
        <v>1</v>
      </c>
      <c r="P336" s="9">
        <f>equipo14!O40</f>
        <v>0</v>
      </c>
      <c r="Q336" s="9">
        <f>equipo14!P40</f>
        <v>0</v>
      </c>
      <c r="R336" s="9">
        <f>equipo14!Q40</f>
        <v>4</v>
      </c>
      <c r="S336" s="9">
        <f>equipo14!R40</f>
        <v>11</v>
      </c>
      <c r="T336" s="9"/>
      <c r="U336" s="11">
        <f>equipo14!T40</f>
        <v>0.375</v>
      </c>
      <c r="V336" s="11">
        <f>equipo14!U40</f>
        <v>0.5</v>
      </c>
      <c r="X336" t="str">
        <f t="shared" si="100"/>
        <v>Hector Ramirez</v>
      </c>
      <c r="Y336">
        <f t="shared" si="101"/>
        <v>0.375</v>
      </c>
      <c r="Z336">
        <f t="shared" si="102"/>
        <v>0.375</v>
      </c>
      <c r="AA336">
        <f t="shared" si="103"/>
        <v>3414</v>
      </c>
      <c r="AB336" t="str">
        <f t="shared" si="104"/>
        <v>Hector Ramirez</v>
      </c>
      <c r="AC336">
        <f t="shared" si="105"/>
        <v>0.5</v>
      </c>
      <c r="AD336">
        <f t="shared" si="106"/>
        <v>0.5</v>
      </c>
      <c r="AE336">
        <f t="shared" si="107"/>
        <v>4664</v>
      </c>
      <c r="AF336" t="str">
        <f t="shared" si="108"/>
        <v>Hector Ramirez</v>
      </c>
      <c r="AG336">
        <f t="shared" si="109"/>
        <v>0</v>
      </c>
      <c r="AH336">
        <f t="shared" si="110"/>
        <v>0</v>
      </c>
      <c r="AI336">
        <f t="shared" si="111"/>
        <v>-336</v>
      </c>
      <c r="AJ336" t="str">
        <f t="shared" si="112"/>
        <v>Hector Ramirez</v>
      </c>
      <c r="AK336">
        <f t="shared" si="113"/>
        <v>2</v>
      </c>
      <c r="AL336">
        <f t="shared" si="114"/>
        <v>2</v>
      </c>
      <c r="AM336">
        <f t="shared" si="115"/>
        <v>19664</v>
      </c>
      <c r="AN336" t="str">
        <f t="shared" si="116"/>
        <v>Hector Ramirez</v>
      </c>
      <c r="AO336">
        <f t="shared" si="117"/>
        <v>3</v>
      </c>
      <c r="AP336">
        <f t="shared" si="118"/>
        <v>3</v>
      </c>
      <c r="AQ336">
        <f t="shared" si="119"/>
        <v>29664</v>
      </c>
      <c r="AR336" t="str">
        <f>A336</f>
        <v>Hector Ramirez</v>
      </c>
      <c r="AS336">
        <f>M336</f>
        <v>1</v>
      </c>
      <c r="AT336">
        <f>AS336</f>
        <v>1</v>
      </c>
      <c r="AU336">
        <f>AT336*10000-ROW()</f>
        <v>9664</v>
      </c>
      <c r="AV336" t="str">
        <f>A336</f>
        <v>Hector Ramirez</v>
      </c>
      <c r="AW336">
        <f>E336</f>
        <v>4</v>
      </c>
      <c r="AX336">
        <f>AW336</f>
        <v>4</v>
      </c>
      <c r="AY336">
        <f>AX336*10000-ROW()</f>
        <v>39664</v>
      </c>
    </row>
    <row r="337" spans="1:51" x14ac:dyDescent="0.3">
      <c r="A337" s="9" t="str">
        <f>equipo14!A41</f>
        <v>Hector Torres</v>
      </c>
      <c r="B337" s="9">
        <f>equipo14!B41</f>
        <v>5</v>
      </c>
      <c r="C337" s="9" t="str">
        <f>equipo14!$A$6</f>
        <v>Equipo 14</v>
      </c>
      <c r="D337" s="9">
        <f>equipo14!C41</f>
        <v>10</v>
      </c>
      <c r="E337" s="9">
        <f>equipo14!D41</f>
        <v>2</v>
      </c>
      <c r="F337" s="9">
        <f>equipo14!E41</f>
        <v>6</v>
      </c>
      <c r="G337" s="9">
        <f>equipo14!F41</f>
        <v>0</v>
      </c>
      <c r="H337" s="9">
        <f>equipo14!G41</f>
        <v>0</v>
      </c>
      <c r="I337" s="9">
        <f>equipo14!H41</f>
        <v>0</v>
      </c>
      <c r="J337" s="9">
        <f>equipo14!I41</f>
        <v>3</v>
      </c>
      <c r="K337" s="9">
        <f>equipo14!J41</f>
        <v>3</v>
      </c>
      <c r="L337" s="9">
        <f>equipo14!K41</f>
        <v>4</v>
      </c>
      <c r="M337" s="9">
        <f>equipo14!L41</f>
        <v>2</v>
      </c>
      <c r="N337" s="9">
        <f>equipo14!M41</f>
        <v>2</v>
      </c>
      <c r="O337" s="9">
        <f>equipo14!N41</f>
        <v>2</v>
      </c>
      <c r="P337" s="9">
        <f>equipo14!O41</f>
        <v>0</v>
      </c>
      <c r="Q337" s="9">
        <f>equipo14!P41</f>
        <v>0</v>
      </c>
      <c r="R337" s="9">
        <f>equipo14!Q41</f>
        <v>6</v>
      </c>
      <c r="S337" s="9">
        <f>equipo14!R41</f>
        <v>18</v>
      </c>
      <c r="T337" s="9"/>
      <c r="U337" s="11">
        <f>equipo14!T41</f>
        <v>0.6</v>
      </c>
      <c r="V337" s="11">
        <f>equipo14!U41</f>
        <v>0.6</v>
      </c>
      <c r="X337" t="str">
        <f t="shared" si="100"/>
        <v>Hector Torres</v>
      </c>
      <c r="Y337">
        <f t="shared" si="101"/>
        <v>0.6</v>
      </c>
      <c r="Z337">
        <f t="shared" si="102"/>
        <v>0.6</v>
      </c>
      <c r="AA337">
        <f t="shared" si="103"/>
        <v>5663</v>
      </c>
      <c r="AB337" t="str">
        <f t="shared" si="104"/>
        <v>Hector Torres</v>
      </c>
      <c r="AC337">
        <f t="shared" si="105"/>
        <v>0.6</v>
      </c>
      <c r="AD337">
        <f t="shared" si="106"/>
        <v>0.6</v>
      </c>
      <c r="AE337">
        <f t="shared" si="107"/>
        <v>5663</v>
      </c>
      <c r="AF337" t="str">
        <f t="shared" si="108"/>
        <v>Hector Torres</v>
      </c>
      <c r="AG337">
        <f t="shared" si="109"/>
        <v>0</v>
      </c>
      <c r="AH337">
        <f t="shared" si="110"/>
        <v>0</v>
      </c>
      <c r="AI337">
        <f t="shared" si="111"/>
        <v>-337</v>
      </c>
      <c r="AJ337" t="str">
        <f t="shared" si="112"/>
        <v>Hector Torres</v>
      </c>
      <c r="AK337">
        <f t="shared" si="113"/>
        <v>3</v>
      </c>
      <c r="AL337">
        <f t="shared" si="114"/>
        <v>3</v>
      </c>
      <c r="AM337">
        <f t="shared" si="115"/>
        <v>29663</v>
      </c>
      <c r="AN337" t="str">
        <f t="shared" si="116"/>
        <v>Hector Torres</v>
      </c>
      <c r="AO337">
        <f t="shared" si="117"/>
        <v>6</v>
      </c>
      <c r="AP337">
        <f t="shared" si="118"/>
        <v>6</v>
      </c>
      <c r="AQ337">
        <f t="shared" si="119"/>
        <v>59663</v>
      </c>
      <c r="AR337" t="str">
        <f>A337</f>
        <v>Hector Torres</v>
      </c>
      <c r="AS337">
        <f>M337</f>
        <v>2</v>
      </c>
      <c r="AT337">
        <f>AS337</f>
        <v>2</v>
      </c>
      <c r="AU337">
        <f>AT337*10000-ROW()</f>
        <v>19663</v>
      </c>
      <c r="AV337" t="str">
        <f>A337</f>
        <v>Hector Torres</v>
      </c>
      <c r="AW337">
        <f>E337</f>
        <v>2</v>
      </c>
      <c r="AX337">
        <f>AW337</f>
        <v>2</v>
      </c>
      <c r="AY337">
        <f>AX337*10000-ROW()</f>
        <v>19663</v>
      </c>
    </row>
    <row r="338" spans="1:51" x14ac:dyDescent="0.3">
      <c r="A338" s="9" t="str">
        <f>equipo14!A42</f>
        <v>Hector Flores</v>
      </c>
      <c r="B338" s="9">
        <f>equipo14!B42</f>
        <v>6</v>
      </c>
      <c r="C338" s="9" t="str">
        <f>equipo14!$A$6</f>
        <v>Equipo 14</v>
      </c>
      <c r="D338" s="9">
        <f>equipo14!C42</f>
        <v>6</v>
      </c>
      <c r="E338" s="9">
        <f>equipo14!D42</f>
        <v>4</v>
      </c>
      <c r="F338" s="9">
        <f>equipo14!E42</f>
        <v>2</v>
      </c>
      <c r="G338" s="9">
        <f>equipo14!F42</f>
        <v>0</v>
      </c>
      <c r="H338" s="9">
        <f>equipo14!G42</f>
        <v>0</v>
      </c>
      <c r="I338" s="9">
        <f>equipo14!H42</f>
        <v>0</v>
      </c>
      <c r="J338" s="9">
        <f>equipo14!I42</f>
        <v>1</v>
      </c>
      <c r="K338" s="9">
        <f>equipo14!J42</f>
        <v>3</v>
      </c>
      <c r="L338" s="9">
        <f>equipo14!K42</f>
        <v>2</v>
      </c>
      <c r="M338" s="9">
        <f>equipo14!L42</f>
        <v>2</v>
      </c>
      <c r="N338" s="9">
        <f>equipo14!M42</f>
        <v>0</v>
      </c>
      <c r="O338" s="9">
        <f>equipo14!N42</f>
        <v>0</v>
      </c>
      <c r="P338" s="9">
        <f>equipo14!O42</f>
        <v>1</v>
      </c>
      <c r="Q338" s="9">
        <f>equipo14!P42</f>
        <v>0</v>
      </c>
      <c r="R338" s="9">
        <f>equipo14!Q42</f>
        <v>2</v>
      </c>
      <c r="S338" s="9">
        <f>equipo14!R42</f>
        <v>9</v>
      </c>
      <c r="T338" s="9"/>
      <c r="U338" s="11">
        <f>equipo14!T42</f>
        <v>0.33333333333333331</v>
      </c>
      <c r="V338" s="11">
        <f>equipo14!U42</f>
        <v>0.33333333333333331</v>
      </c>
      <c r="X338" t="str">
        <f t="shared" si="100"/>
        <v>Hector Flores</v>
      </c>
      <c r="Y338">
        <f t="shared" si="101"/>
        <v>0.33333333333333331</v>
      </c>
      <c r="Z338">
        <f t="shared" si="102"/>
        <v>0.33333333333333331</v>
      </c>
      <c r="AA338">
        <f t="shared" si="103"/>
        <v>2995.333333333333</v>
      </c>
      <c r="AB338" t="str">
        <f t="shared" si="104"/>
        <v>Hector Flores</v>
      </c>
      <c r="AC338">
        <f t="shared" si="105"/>
        <v>0.33333333333333331</v>
      </c>
      <c r="AD338">
        <f t="shared" si="106"/>
        <v>0.33333333333333331</v>
      </c>
      <c r="AE338">
        <f t="shared" si="107"/>
        <v>2995.333333333333</v>
      </c>
      <c r="AF338" t="str">
        <f t="shared" si="108"/>
        <v>Hector Flores</v>
      </c>
      <c r="AG338">
        <f t="shared" si="109"/>
        <v>0</v>
      </c>
      <c r="AH338">
        <f t="shared" si="110"/>
        <v>0</v>
      </c>
      <c r="AI338">
        <f t="shared" si="111"/>
        <v>-338</v>
      </c>
      <c r="AJ338" t="str">
        <f t="shared" si="112"/>
        <v>Hector Flores</v>
      </c>
      <c r="AK338">
        <f t="shared" si="113"/>
        <v>1</v>
      </c>
      <c r="AL338">
        <f t="shared" si="114"/>
        <v>1</v>
      </c>
      <c r="AM338">
        <f t="shared" si="115"/>
        <v>9662</v>
      </c>
      <c r="AN338" t="str">
        <f t="shared" si="116"/>
        <v>Hector Flores</v>
      </c>
      <c r="AO338">
        <f t="shared" si="117"/>
        <v>2</v>
      </c>
      <c r="AP338">
        <f t="shared" si="118"/>
        <v>2</v>
      </c>
      <c r="AQ338">
        <f t="shared" si="119"/>
        <v>19662</v>
      </c>
      <c r="AR338" t="str">
        <f>A338</f>
        <v>Hector Flores</v>
      </c>
      <c r="AS338">
        <f>M338</f>
        <v>2</v>
      </c>
      <c r="AT338">
        <f>AS338</f>
        <v>2</v>
      </c>
      <c r="AU338">
        <f>AT338*10000-ROW()</f>
        <v>19662</v>
      </c>
      <c r="AV338" t="str">
        <f>A338</f>
        <v>Hector Flores</v>
      </c>
      <c r="AW338">
        <f>E338</f>
        <v>4</v>
      </c>
      <c r="AX338">
        <f>AW338</f>
        <v>4</v>
      </c>
      <c r="AY338">
        <f>AX338*10000-ROW()</f>
        <v>39662</v>
      </c>
    </row>
    <row r="339" spans="1:51" x14ac:dyDescent="0.3">
      <c r="A339" s="9" t="str">
        <f>equipo14!A43</f>
        <v>Hector Rivera</v>
      </c>
      <c r="B339" s="9">
        <f>equipo14!B43</f>
        <v>7</v>
      </c>
      <c r="C339" s="9" t="str">
        <f>equipo14!$A$6</f>
        <v>Equipo 14</v>
      </c>
      <c r="D339" s="9">
        <f>equipo14!C43</f>
        <v>6</v>
      </c>
      <c r="E339" s="9">
        <f>equipo14!D43</f>
        <v>2</v>
      </c>
      <c r="F339" s="9">
        <f>equipo14!E43</f>
        <v>1</v>
      </c>
      <c r="G339" s="9">
        <f>equipo14!F43</f>
        <v>0</v>
      </c>
      <c r="H339" s="9">
        <f>equipo14!G43</f>
        <v>0</v>
      </c>
      <c r="I339" s="9">
        <f>equipo14!H43</f>
        <v>0</v>
      </c>
      <c r="J339" s="9">
        <f>equipo14!I43</f>
        <v>1</v>
      </c>
      <c r="K339" s="9">
        <f>equipo14!J43</f>
        <v>1</v>
      </c>
      <c r="L339" s="9">
        <f>equipo14!K43</f>
        <v>2</v>
      </c>
      <c r="M339" s="9">
        <f>equipo14!L43</f>
        <v>0</v>
      </c>
      <c r="N339" s="9">
        <f>equipo14!M43</f>
        <v>0</v>
      </c>
      <c r="O339" s="9">
        <f>equipo14!N43</f>
        <v>0</v>
      </c>
      <c r="P339" s="9">
        <f>equipo14!O43</f>
        <v>1</v>
      </c>
      <c r="Q339" s="9">
        <f>equipo14!P43</f>
        <v>0</v>
      </c>
      <c r="R339" s="9">
        <f>equipo14!Q43</f>
        <v>1</v>
      </c>
      <c r="S339" s="9">
        <f>equipo14!R43</f>
        <v>9</v>
      </c>
      <c r="T339" s="9"/>
      <c r="U339" s="11">
        <f>equipo14!T43</f>
        <v>0.16666666666666666</v>
      </c>
      <c r="V339" s="11">
        <f>equipo14!U43</f>
        <v>0.16666666666666666</v>
      </c>
      <c r="X339" t="str">
        <f t="shared" si="100"/>
        <v>Hector Rivera</v>
      </c>
      <c r="Y339">
        <f t="shared" si="101"/>
        <v>0.16666666666666666</v>
      </c>
      <c r="Z339">
        <f t="shared" si="102"/>
        <v>0.16666666666666666</v>
      </c>
      <c r="AA339">
        <f t="shared" si="103"/>
        <v>1327.6666666666665</v>
      </c>
      <c r="AB339" t="str">
        <f t="shared" si="104"/>
        <v>Hector Rivera</v>
      </c>
      <c r="AC339">
        <f t="shared" si="105"/>
        <v>0.16666666666666666</v>
      </c>
      <c r="AD339">
        <f t="shared" si="106"/>
        <v>0.16666666666666666</v>
      </c>
      <c r="AE339">
        <f t="shared" si="107"/>
        <v>1327.6666666666665</v>
      </c>
      <c r="AF339" t="str">
        <f t="shared" si="108"/>
        <v>Hector Rivera</v>
      </c>
      <c r="AG339">
        <f t="shared" si="109"/>
        <v>0</v>
      </c>
      <c r="AH339">
        <f t="shared" si="110"/>
        <v>0</v>
      </c>
      <c r="AI339">
        <f t="shared" si="111"/>
        <v>-339</v>
      </c>
      <c r="AJ339" t="str">
        <f t="shared" si="112"/>
        <v>Hector Rivera</v>
      </c>
      <c r="AK339">
        <f t="shared" si="113"/>
        <v>1</v>
      </c>
      <c r="AL339">
        <f t="shared" si="114"/>
        <v>1</v>
      </c>
      <c r="AM339">
        <f t="shared" si="115"/>
        <v>9661</v>
      </c>
      <c r="AN339" t="str">
        <f t="shared" si="116"/>
        <v>Hector Rivera</v>
      </c>
      <c r="AO339">
        <f t="shared" si="117"/>
        <v>1</v>
      </c>
      <c r="AP339">
        <f t="shared" si="118"/>
        <v>1</v>
      </c>
      <c r="AQ339">
        <f t="shared" si="119"/>
        <v>9661</v>
      </c>
      <c r="AR339" t="str">
        <f>A339</f>
        <v>Hector Rivera</v>
      </c>
      <c r="AS339">
        <f>M339</f>
        <v>0</v>
      </c>
      <c r="AT339">
        <f>AS339</f>
        <v>0</v>
      </c>
      <c r="AU339">
        <f>AT339*10000-ROW()</f>
        <v>-339</v>
      </c>
      <c r="AV339" t="str">
        <f>A339</f>
        <v>Hector Rivera</v>
      </c>
      <c r="AW339">
        <f>E339</f>
        <v>2</v>
      </c>
      <c r="AX339">
        <f>AW339</f>
        <v>2</v>
      </c>
      <c r="AY339">
        <f>AX339*10000-ROW()</f>
        <v>19661</v>
      </c>
    </row>
    <row r="340" spans="1:51" x14ac:dyDescent="0.3">
      <c r="A340" s="9" t="str">
        <f>equipo14!A44</f>
        <v>Hector Gomez</v>
      </c>
      <c r="B340" s="9">
        <f>equipo14!B44</f>
        <v>8</v>
      </c>
      <c r="C340" s="9" t="str">
        <f>equipo14!$A$6</f>
        <v>Equipo 14</v>
      </c>
      <c r="D340" s="9">
        <f>equipo14!C44</f>
        <v>8</v>
      </c>
      <c r="E340" s="9">
        <f>equipo14!D44</f>
        <v>6</v>
      </c>
      <c r="F340" s="9">
        <f>equipo14!E44</f>
        <v>0</v>
      </c>
      <c r="G340" s="9">
        <f>equipo14!F44</f>
        <v>0</v>
      </c>
      <c r="H340" s="9">
        <f>equipo14!G44</f>
        <v>0</v>
      </c>
      <c r="I340" s="9">
        <f>equipo14!H44</f>
        <v>0</v>
      </c>
      <c r="J340" s="9">
        <f>equipo14!I44</f>
        <v>1</v>
      </c>
      <c r="K340" s="9">
        <f>equipo14!J44</f>
        <v>1</v>
      </c>
      <c r="L340" s="9">
        <f>equipo14!K44</f>
        <v>2</v>
      </c>
      <c r="M340" s="9">
        <f>equipo14!L44</f>
        <v>0</v>
      </c>
      <c r="N340" s="9">
        <f>equipo14!M44</f>
        <v>0</v>
      </c>
      <c r="O340" s="9">
        <f>equipo14!N44</f>
        <v>2</v>
      </c>
      <c r="P340" s="9">
        <f>equipo14!O44</f>
        <v>0</v>
      </c>
      <c r="Q340" s="9">
        <f>equipo14!P44</f>
        <v>0</v>
      </c>
      <c r="R340" s="9">
        <f>equipo14!Q44</f>
        <v>0</v>
      </c>
      <c r="S340" s="9">
        <f>equipo14!R44</f>
        <v>12</v>
      </c>
      <c r="T340" s="9"/>
      <c r="U340" s="11">
        <f>equipo14!T44</f>
        <v>0</v>
      </c>
      <c r="V340" s="11">
        <f>equipo14!U44</f>
        <v>0</v>
      </c>
      <c r="X340" t="str">
        <f t="shared" si="100"/>
        <v>Hector Gomez</v>
      </c>
      <c r="Y340">
        <f t="shared" si="101"/>
        <v>0</v>
      </c>
      <c r="Z340">
        <f t="shared" si="102"/>
        <v>0</v>
      </c>
      <c r="AA340">
        <f t="shared" si="103"/>
        <v>-340</v>
      </c>
      <c r="AB340" t="str">
        <f t="shared" si="104"/>
        <v>Hector Gomez</v>
      </c>
      <c r="AC340">
        <f t="shared" si="105"/>
        <v>0</v>
      </c>
      <c r="AD340">
        <f t="shared" si="106"/>
        <v>0</v>
      </c>
      <c r="AE340">
        <f t="shared" si="107"/>
        <v>-340</v>
      </c>
      <c r="AF340" t="str">
        <f t="shared" si="108"/>
        <v>Hector Gomez</v>
      </c>
      <c r="AG340">
        <f t="shared" si="109"/>
        <v>0</v>
      </c>
      <c r="AH340">
        <f t="shared" si="110"/>
        <v>0</v>
      </c>
      <c r="AI340">
        <f t="shared" si="111"/>
        <v>-340</v>
      </c>
      <c r="AJ340" t="str">
        <f t="shared" si="112"/>
        <v>Hector Gomez</v>
      </c>
      <c r="AK340">
        <f t="shared" si="113"/>
        <v>1</v>
      </c>
      <c r="AL340">
        <f t="shared" si="114"/>
        <v>1</v>
      </c>
      <c r="AM340">
        <f t="shared" si="115"/>
        <v>9660</v>
      </c>
      <c r="AN340" t="str">
        <f t="shared" si="116"/>
        <v>Hector Gomez</v>
      </c>
      <c r="AO340">
        <f t="shared" si="117"/>
        <v>0</v>
      </c>
      <c r="AP340">
        <f t="shared" si="118"/>
        <v>0</v>
      </c>
      <c r="AQ340">
        <f t="shared" si="119"/>
        <v>-340</v>
      </c>
      <c r="AR340" t="str">
        <f>A340</f>
        <v>Hector Gomez</v>
      </c>
      <c r="AS340">
        <f>M340</f>
        <v>0</v>
      </c>
      <c r="AT340">
        <f>AS340</f>
        <v>0</v>
      </c>
      <c r="AU340">
        <f>AT340*10000-ROW()</f>
        <v>-340</v>
      </c>
      <c r="AV340" t="str">
        <f>A340</f>
        <v>Hector Gomez</v>
      </c>
      <c r="AW340">
        <f>E340</f>
        <v>6</v>
      </c>
      <c r="AX340">
        <f>AW340</f>
        <v>6</v>
      </c>
      <c r="AY340">
        <f>AX340*10000-ROW()</f>
        <v>59660</v>
      </c>
    </row>
    <row r="341" spans="1:51" x14ac:dyDescent="0.3">
      <c r="A341" s="9" t="str">
        <f>equipo14!A45</f>
        <v>Hector Diaz</v>
      </c>
      <c r="B341" s="9">
        <f>equipo14!B45</f>
        <v>9</v>
      </c>
      <c r="C341" s="9" t="str">
        <f>equipo14!$A$6</f>
        <v>Equipo 14</v>
      </c>
      <c r="D341" s="9">
        <f>equipo14!C45</f>
        <v>7</v>
      </c>
      <c r="E341" s="9">
        <f>equipo14!D45</f>
        <v>4</v>
      </c>
      <c r="F341" s="9">
        <f>equipo14!E45</f>
        <v>5</v>
      </c>
      <c r="G341" s="9">
        <f>equipo14!F45</f>
        <v>1</v>
      </c>
      <c r="H341" s="9">
        <f>equipo14!G45</f>
        <v>0</v>
      </c>
      <c r="I341" s="9">
        <f>equipo14!H45</f>
        <v>0</v>
      </c>
      <c r="J341" s="9">
        <f>equipo14!I45</f>
        <v>2</v>
      </c>
      <c r="K341" s="9">
        <f>equipo14!J45</f>
        <v>1</v>
      </c>
      <c r="L341" s="9">
        <f>equipo14!K45</f>
        <v>2</v>
      </c>
      <c r="M341" s="9">
        <f>equipo14!L45</f>
        <v>0</v>
      </c>
      <c r="N341" s="9">
        <f>equipo14!M45</f>
        <v>1</v>
      </c>
      <c r="O341" s="9">
        <f>equipo14!N45</f>
        <v>0</v>
      </c>
      <c r="P341" s="9">
        <f>equipo14!O45</f>
        <v>1</v>
      </c>
      <c r="Q341" s="9">
        <f>equipo14!P45</f>
        <v>0</v>
      </c>
      <c r="R341" s="9">
        <f>equipo14!Q45</f>
        <v>6</v>
      </c>
      <c r="S341" s="9">
        <f>equipo14!R45</f>
        <v>11</v>
      </c>
      <c r="T341" s="9"/>
      <c r="U341" s="11">
        <f>equipo14!T45</f>
        <v>0.7142857142857143</v>
      </c>
      <c r="V341" s="11">
        <f>equipo14!U45</f>
        <v>0.8571428571428571</v>
      </c>
      <c r="X341" t="str">
        <f t="shared" si="100"/>
        <v>Hector Diaz</v>
      </c>
      <c r="Y341">
        <f t="shared" si="101"/>
        <v>0.7142857142857143</v>
      </c>
      <c r="Z341">
        <f t="shared" si="102"/>
        <v>0.7142857142857143</v>
      </c>
      <c r="AA341">
        <f t="shared" si="103"/>
        <v>6801.8571428571431</v>
      </c>
      <c r="AB341" t="str">
        <f t="shared" si="104"/>
        <v>Hector Diaz</v>
      </c>
      <c r="AC341">
        <f t="shared" si="105"/>
        <v>0.8571428571428571</v>
      </c>
      <c r="AD341">
        <f t="shared" si="106"/>
        <v>0.8571428571428571</v>
      </c>
      <c r="AE341">
        <f t="shared" si="107"/>
        <v>8230.4285714285706</v>
      </c>
      <c r="AF341" t="str">
        <f t="shared" si="108"/>
        <v>Hector Diaz</v>
      </c>
      <c r="AG341">
        <f t="shared" si="109"/>
        <v>0</v>
      </c>
      <c r="AH341">
        <f t="shared" si="110"/>
        <v>0</v>
      </c>
      <c r="AI341">
        <f t="shared" si="111"/>
        <v>-341</v>
      </c>
      <c r="AJ341" t="str">
        <f t="shared" si="112"/>
        <v>Hector Diaz</v>
      </c>
      <c r="AK341">
        <f t="shared" si="113"/>
        <v>2</v>
      </c>
      <c r="AL341">
        <f t="shared" si="114"/>
        <v>2</v>
      </c>
      <c r="AM341">
        <f t="shared" si="115"/>
        <v>19659</v>
      </c>
      <c r="AN341" t="str">
        <f t="shared" si="116"/>
        <v>Hector Diaz</v>
      </c>
      <c r="AO341">
        <f t="shared" si="117"/>
        <v>5</v>
      </c>
      <c r="AP341">
        <f t="shared" si="118"/>
        <v>5</v>
      </c>
      <c r="AQ341">
        <f t="shared" si="119"/>
        <v>49659</v>
      </c>
      <c r="AR341" t="str">
        <f>A341</f>
        <v>Hector Diaz</v>
      </c>
      <c r="AS341">
        <f>M341</f>
        <v>0</v>
      </c>
      <c r="AT341">
        <f>AS341</f>
        <v>0</v>
      </c>
      <c r="AU341">
        <f>AT341*10000-ROW()</f>
        <v>-341</v>
      </c>
      <c r="AV341" t="str">
        <f>A341</f>
        <v>Hector Diaz</v>
      </c>
      <c r="AW341">
        <f>E341</f>
        <v>4</v>
      </c>
      <c r="AX341">
        <f>AW341</f>
        <v>4</v>
      </c>
      <c r="AY341">
        <f>AX341*10000-ROW()</f>
        <v>39659</v>
      </c>
    </row>
    <row r="342" spans="1:51" x14ac:dyDescent="0.3">
      <c r="A342" s="9" t="str">
        <f>equipo14!A46</f>
        <v>Hector Reyes</v>
      </c>
      <c r="B342" s="9">
        <f>equipo14!B46</f>
        <v>10</v>
      </c>
      <c r="C342" s="9" t="str">
        <f>equipo14!$A$6</f>
        <v>Equipo 14</v>
      </c>
      <c r="D342" s="9">
        <f>equipo14!C46</f>
        <v>8</v>
      </c>
      <c r="E342" s="9">
        <f>equipo14!D46</f>
        <v>1</v>
      </c>
      <c r="F342" s="9">
        <f>equipo14!E46</f>
        <v>3</v>
      </c>
      <c r="G342" s="9">
        <f>equipo14!F46</f>
        <v>0</v>
      </c>
      <c r="H342" s="9">
        <f>equipo14!G46</f>
        <v>0</v>
      </c>
      <c r="I342" s="9">
        <f>equipo14!H46</f>
        <v>1</v>
      </c>
      <c r="J342" s="9">
        <f>equipo14!I46</f>
        <v>1</v>
      </c>
      <c r="K342" s="9">
        <f>equipo14!J46</f>
        <v>4</v>
      </c>
      <c r="L342" s="9">
        <f>equipo14!K46</f>
        <v>1</v>
      </c>
      <c r="M342" s="9">
        <f>equipo14!L46</f>
        <v>0</v>
      </c>
      <c r="N342" s="9">
        <f>equipo14!M46</f>
        <v>2</v>
      </c>
      <c r="O342" s="9">
        <f>equipo14!N46</f>
        <v>1</v>
      </c>
      <c r="P342" s="9">
        <f>equipo14!O46</f>
        <v>2</v>
      </c>
      <c r="Q342" s="9">
        <f>equipo14!P46</f>
        <v>0</v>
      </c>
      <c r="R342" s="9">
        <f>equipo14!Q46</f>
        <v>6</v>
      </c>
      <c r="S342" s="9">
        <f>equipo14!R46</f>
        <v>14</v>
      </c>
      <c r="T342" s="9"/>
      <c r="U342" s="11">
        <f>equipo14!T46</f>
        <v>0.375</v>
      </c>
      <c r="V342" s="11">
        <f>equipo14!U46</f>
        <v>0.75</v>
      </c>
      <c r="X342" t="str">
        <f t="shared" si="100"/>
        <v>Hector Reyes</v>
      </c>
      <c r="Y342">
        <f t="shared" si="101"/>
        <v>0.375</v>
      </c>
      <c r="Z342">
        <f t="shared" si="102"/>
        <v>0.375</v>
      </c>
      <c r="AA342">
        <f t="shared" si="103"/>
        <v>3408</v>
      </c>
      <c r="AB342" t="str">
        <f t="shared" si="104"/>
        <v>Hector Reyes</v>
      </c>
      <c r="AC342">
        <f t="shared" si="105"/>
        <v>0.75</v>
      </c>
      <c r="AD342">
        <f t="shared" si="106"/>
        <v>0.75</v>
      </c>
      <c r="AE342">
        <f t="shared" si="107"/>
        <v>7158</v>
      </c>
      <c r="AF342" t="str">
        <f t="shared" si="108"/>
        <v>Hector Reyes</v>
      </c>
      <c r="AG342">
        <f t="shared" si="109"/>
        <v>1</v>
      </c>
      <c r="AH342">
        <f t="shared" si="110"/>
        <v>1</v>
      </c>
      <c r="AI342">
        <f t="shared" si="111"/>
        <v>9658</v>
      </c>
      <c r="AJ342" t="str">
        <f t="shared" si="112"/>
        <v>Hector Reyes</v>
      </c>
      <c r="AK342">
        <f t="shared" si="113"/>
        <v>1</v>
      </c>
      <c r="AL342">
        <f t="shared" si="114"/>
        <v>1</v>
      </c>
      <c r="AM342">
        <f t="shared" si="115"/>
        <v>9658</v>
      </c>
      <c r="AN342" t="str">
        <f t="shared" si="116"/>
        <v>Hector Reyes</v>
      </c>
      <c r="AO342">
        <f t="shared" si="117"/>
        <v>3</v>
      </c>
      <c r="AP342">
        <f t="shared" si="118"/>
        <v>3</v>
      </c>
      <c r="AQ342">
        <f t="shared" si="119"/>
        <v>29658</v>
      </c>
      <c r="AR342" t="str">
        <f>A342</f>
        <v>Hector Reyes</v>
      </c>
      <c r="AS342">
        <f>M342</f>
        <v>0</v>
      </c>
      <c r="AT342">
        <f>AS342</f>
        <v>0</v>
      </c>
      <c r="AU342">
        <f>AT342*10000-ROW()</f>
        <v>-342</v>
      </c>
      <c r="AV342" t="str">
        <f>A342</f>
        <v>Hector Reyes</v>
      </c>
      <c r="AW342">
        <f>E342</f>
        <v>1</v>
      </c>
      <c r="AX342">
        <f>AW342</f>
        <v>1</v>
      </c>
      <c r="AY342">
        <f>AX342*10000-ROW()</f>
        <v>9658</v>
      </c>
    </row>
    <row r="343" spans="1:51" x14ac:dyDescent="0.3">
      <c r="A343" s="9" t="str">
        <f>equipo14!A47</f>
        <v>Hector Morales</v>
      </c>
      <c r="B343" s="9">
        <f>equipo14!B47</f>
        <v>11</v>
      </c>
      <c r="C343" s="9" t="str">
        <f>equipo14!$A$6</f>
        <v>Equipo 14</v>
      </c>
      <c r="D343" s="9">
        <f>equipo14!C47</f>
        <v>8</v>
      </c>
      <c r="E343" s="9">
        <f>equipo14!D47</f>
        <v>1</v>
      </c>
      <c r="F343" s="9">
        <f>equipo14!E47</f>
        <v>2</v>
      </c>
      <c r="G343" s="9">
        <f>equipo14!F47</f>
        <v>0</v>
      </c>
      <c r="H343" s="9">
        <f>equipo14!G47</f>
        <v>0</v>
      </c>
      <c r="I343" s="9">
        <f>equipo14!H47</f>
        <v>0</v>
      </c>
      <c r="J343" s="9">
        <f>equipo14!I47</f>
        <v>1</v>
      </c>
      <c r="K343" s="9">
        <f>equipo14!J47</f>
        <v>1</v>
      </c>
      <c r="L343" s="9">
        <f>equipo14!K47</f>
        <v>2</v>
      </c>
      <c r="M343" s="9">
        <f>equipo14!L47</f>
        <v>1</v>
      </c>
      <c r="N343" s="9">
        <f>equipo14!M47</f>
        <v>1</v>
      </c>
      <c r="O343" s="9">
        <f>equipo14!N47</f>
        <v>0</v>
      </c>
      <c r="P343" s="9">
        <f>equipo14!O47</f>
        <v>2</v>
      </c>
      <c r="Q343" s="9">
        <f>equipo14!P47</f>
        <v>0</v>
      </c>
      <c r="R343" s="9">
        <f>equipo14!Q47</f>
        <v>2</v>
      </c>
      <c r="S343" s="9">
        <f>equipo14!R47</f>
        <v>13</v>
      </c>
      <c r="T343" s="9"/>
      <c r="U343" s="11">
        <f>equipo14!T47</f>
        <v>0.25</v>
      </c>
      <c r="V343" s="11">
        <f>equipo14!U47</f>
        <v>0.25</v>
      </c>
      <c r="X343" t="str">
        <f t="shared" si="100"/>
        <v>Hector Morales</v>
      </c>
      <c r="Y343">
        <f t="shared" si="101"/>
        <v>0.25</v>
      </c>
      <c r="Z343">
        <f t="shared" si="102"/>
        <v>0.25</v>
      </c>
      <c r="AA343">
        <f t="shared" si="103"/>
        <v>2157</v>
      </c>
      <c r="AB343" t="str">
        <f t="shared" si="104"/>
        <v>Hector Morales</v>
      </c>
      <c r="AC343">
        <f t="shared" si="105"/>
        <v>0.25</v>
      </c>
      <c r="AD343">
        <f t="shared" si="106"/>
        <v>0.25</v>
      </c>
      <c r="AE343">
        <f t="shared" si="107"/>
        <v>2157</v>
      </c>
      <c r="AF343" t="str">
        <f t="shared" si="108"/>
        <v>Hector Morales</v>
      </c>
      <c r="AG343">
        <f t="shared" si="109"/>
        <v>0</v>
      </c>
      <c r="AH343">
        <f t="shared" si="110"/>
        <v>0</v>
      </c>
      <c r="AI343">
        <f t="shared" si="111"/>
        <v>-343</v>
      </c>
      <c r="AJ343" t="str">
        <f t="shared" si="112"/>
        <v>Hector Morales</v>
      </c>
      <c r="AK343">
        <f t="shared" si="113"/>
        <v>1</v>
      </c>
      <c r="AL343">
        <f t="shared" si="114"/>
        <v>1</v>
      </c>
      <c r="AM343">
        <f t="shared" si="115"/>
        <v>9657</v>
      </c>
      <c r="AN343" t="str">
        <f t="shared" si="116"/>
        <v>Hector Morales</v>
      </c>
      <c r="AO343">
        <f t="shared" si="117"/>
        <v>2</v>
      </c>
      <c r="AP343">
        <f t="shared" si="118"/>
        <v>2</v>
      </c>
      <c r="AQ343">
        <f t="shared" si="119"/>
        <v>19657</v>
      </c>
      <c r="AR343" t="str">
        <f>A343</f>
        <v>Hector Morales</v>
      </c>
      <c r="AS343">
        <f>M343</f>
        <v>1</v>
      </c>
      <c r="AT343">
        <f>AS343</f>
        <v>1</v>
      </c>
      <c r="AU343">
        <f>AT343*10000-ROW()</f>
        <v>9657</v>
      </c>
      <c r="AV343" t="str">
        <f>A343</f>
        <v>Hector Morales</v>
      </c>
      <c r="AW343">
        <f>E343</f>
        <v>1</v>
      </c>
      <c r="AX343">
        <f>AW343</f>
        <v>1</v>
      </c>
      <c r="AY343">
        <f>AX343*10000-ROW()</f>
        <v>9657</v>
      </c>
    </row>
    <row r="344" spans="1:51" x14ac:dyDescent="0.3">
      <c r="A344" s="9" t="str">
        <f>equipo14!A48</f>
        <v>Hector Cruz</v>
      </c>
      <c r="B344" s="9">
        <f>equipo14!B48</f>
        <v>12</v>
      </c>
      <c r="C344" s="9" t="str">
        <f>equipo14!$A$6</f>
        <v>Equipo 14</v>
      </c>
      <c r="D344" s="9">
        <f>equipo14!C48</f>
        <v>8</v>
      </c>
      <c r="E344" s="9">
        <f>equipo14!D48</f>
        <v>5</v>
      </c>
      <c r="F344" s="9">
        <f>equipo14!E48</f>
        <v>6</v>
      </c>
      <c r="G344" s="9">
        <f>equipo14!F48</f>
        <v>1</v>
      </c>
      <c r="H344" s="9">
        <f>equipo14!G48</f>
        <v>0</v>
      </c>
      <c r="I344" s="9">
        <f>equipo14!H48</f>
        <v>0</v>
      </c>
      <c r="J344" s="9">
        <f>equipo14!I48</f>
        <v>1</v>
      </c>
      <c r="K344" s="9">
        <f>equipo14!J48</f>
        <v>0</v>
      </c>
      <c r="L344" s="9">
        <f>equipo14!K48</f>
        <v>2</v>
      </c>
      <c r="M344" s="9">
        <f>equipo14!L48</f>
        <v>0</v>
      </c>
      <c r="N344" s="9">
        <f>equipo14!M48</f>
        <v>0</v>
      </c>
      <c r="O344" s="9">
        <f>equipo14!N48</f>
        <v>1</v>
      </c>
      <c r="P344" s="9">
        <f>equipo14!O48</f>
        <v>1</v>
      </c>
      <c r="Q344" s="9">
        <f>equipo14!P48</f>
        <v>0</v>
      </c>
      <c r="R344" s="9">
        <f>equipo14!Q48</f>
        <v>7</v>
      </c>
      <c r="S344" s="9">
        <f>equipo14!R48</f>
        <v>12</v>
      </c>
      <c r="T344" s="9"/>
      <c r="U344" s="11">
        <f>equipo14!T48</f>
        <v>0.75</v>
      </c>
      <c r="V344" s="11">
        <f>equipo14!U48</f>
        <v>0.875</v>
      </c>
      <c r="X344" t="str">
        <f t="shared" si="100"/>
        <v>Hector Cruz</v>
      </c>
      <c r="Y344">
        <f t="shared" si="101"/>
        <v>0.75</v>
      </c>
      <c r="Z344">
        <f t="shared" si="102"/>
        <v>0.75</v>
      </c>
      <c r="AA344">
        <f t="shared" si="103"/>
        <v>7156</v>
      </c>
      <c r="AB344" t="str">
        <f t="shared" si="104"/>
        <v>Hector Cruz</v>
      </c>
      <c r="AC344">
        <f t="shared" si="105"/>
        <v>0.875</v>
      </c>
      <c r="AD344">
        <f t="shared" si="106"/>
        <v>0.875</v>
      </c>
      <c r="AE344">
        <f t="shared" si="107"/>
        <v>8406</v>
      </c>
      <c r="AF344" t="str">
        <f t="shared" si="108"/>
        <v>Hector Cruz</v>
      </c>
      <c r="AG344">
        <f t="shared" si="109"/>
        <v>0</v>
      </c>
      <c r="AH344">
        <f t="shared" si="110"/>
        <v>0</v>
      </c>
      <c r="AI344">
        <f t="shared" si="111"/>
        <v>-344</v>
      </c>
      <c r="AJ344" t="str">
        <f t="shared" si="112"/>
        <v>Hector Cruz</v>
      </c>
      <c r="AK344">
        <f t="shared" si="113"/>
        <v>1</v>
      </c>
      <c r="AL344">
        <f t="shared" si="114"/>
        <v>1</v>
      </c>
      <c r="AM344">
        <f t="shared" si="115"/>
        <v>9656</v>
      </c>
      <c r="AN344" t="str">
        <f t="shared" si="116"/>
        <v>Hector Cruz</v>
      </c>
      <c r="AO344">
        <f t="shared" si="117"/>
        <v>6</v>
      </c>
      <c r="AP344">
        <f t="shared" si="118"/>
        <v>6</v>
      </c>
      <c r="AQ344">
        <f t="shared" si="119"/>
        <v>59656</v>
      </c>
      <c r="AR344" t="str">
        <f>A344</f>
        <v>Hector Cruz</v>
      </c>
      <c r="AS344">
        <f>M344</f>
        <v>0</v>
      </c>
      <c r="AT344">
        <f>AS344</f>
        <v>0</v>
      </c>
      <c r="AU344">
        <f>AT344*10000-ROW()</f>
        <v>-344</v>
      </c>
      <c r="AV344" t="str">
        <f>A344</f>
        <v>Hector Cruz</v>
      </c>
      <c r="AW344">
        <f>E344</f>
        <v>5</v>
      </c>
      <c r="AX344">
        <f>AW344</f>
        <v>5</v>
      </c>
      <c r="AY344">
        <f>AX344*10000-ROW()</f>
        <v>49656</v>
      </c>
    </row>
    <row r="345" spans="1:51" x14ac:dyDescent="0.3">
      <c r="A345" s="9" t="str">
        <f>equipo14!A49</f>
        <v>Hector Ortiz</v>
      </c>
      <c r="B345" s="9">
        <f>equipo14!B49</f>
        <v>13</v>
      </c>
      <c r="C345" s="9" t="str">
        <f>equipo14!$A$6</f>
        <v>Equipo 14</v>
      </c>
      <c r="D345" s="9">
        <f>equipo14!C49</f>
        <v>9</v>
      </c>
      <c r="E345" s="9">
        <f>equipo14!D49</f>
        <v>2</v>
      </c>
      <c r="F345" s="9">
        <f>equipo14!E49</f>
        <v>3</v>
      </c>
      <c r="G345" s="9">
        <f>equipo14!F49</f>
        <v>0</v>
      </c>
      <c r="H345" s="9">
        <f>equipo14!G49</f>
        <v>0</v>
      </c>
      <c r="I345" s="9">
        <f>equipo14!H49</f>
        <v>1</v>
      </c>
      <c r="J345" s="9">
        <f>equipo14!I49</f>
        <v>0</v>
      </c>
      <c r="K345" s="9">
        <f>equipo14!J49</f>
        <v>3</v>
      </c>
      <c r="L345" s="9">
        <f>equipo14!K49</f>
        <v>3</v>
      </c>
      <c r="M345" s="9">
        <f>equipo14!L49</f>
        <v>1</v>
      </c>
      <c r="N345" s="9">
        <f>equipo14!M49</f>
        <v>2</v>
      </c>
      <c r="O345" s="9">
        <f>equipo14!N49</f>
        <v>0</v>
      </c>
      <c r="P345" s="9">
        <f>equipo14!O49</f>
        <v>1</v>
      </c>
      <c r="Q345" s="9">
        <f>equipo14!P49</f>
        <v>0</v>
      </c>
      <c r="R345" s="9">
        <f>equipo14!Q49</f>
        <v>6</v>
      </c>
      <c r="S345" s="9">
        <f>equipo14!R49</f>
        <v>15</v>
      </c>
      <c r="T345" s="9"/>
      <c r="U345" s="11">
        <f>equipo14!T49</f>
        <v>0.33333333333333331</v>
      </c>
      <c r="V345" s="11">
        <f>equipo14!U49</f>
        <v>0.66666666666666663</v>
      </c>
      <c r="X345" t="str">
        <f t="shared" si="100"/>
        <v>Hector Ortiz</v>
      </c>
      <c r="Y345">
        <f t="shared" si="101"/>
        <v>0.33333333333333331</v>
      </c>
      <c r="Z345">
        <f t="shared" si="102"/>
        <v>0.33333333333333331</v>
      </c>
      <c r="AA345">
        <f t="shared" si="103"/>
        <v>2988.333333333333</v>
      </c>
      <c r="AB345" t="str">
        <f t="shared" si="104"/>
        <v>Hector Ortiz</v>
      </c>
      <c r="AC345">
        <f t="shared" si="105"/>
        <v>0.66666666666666663</v>
      </c>
      <c r="AD345">
        <f t="shared" si="106"/>
        <v>0.66666666666666663</v>
      </c>
      <c r="AE345">
        <f t="shared" si="107"/>
        <v>6321.6666666666661</v>
      </c>
      <c r="AF345" t="str">
        <f t="shared" si="108"/>
        <v>Hector Ortiz</v>
      </c>
      <c r="AG345">
        <f t="shared" si="109"/>
        <v>1</v>
      </c>
      <c r="AH345">
        <f t="shared" si="110"/>
        <v>1</v>
      </c>
      <c r="AI345">
        <f t="shared" si="111"/>
        <v>9655</v>
      </c>
      <c r="AJ345" t="str">
        <f t="shared" si="112"/>
        <v>Hector Ortiz</v>
      </c>
      <c r="AK345">
        <f t="shared" si="113"/>
        <v>0</v>
      </c>
      <c r="AL345">
        <f t="shared" si="114"/>
        <v>0</v>
      </c>
      <c r="AM345">
        <f t="shared" si="115"/>
        <v>-345</v>
      </c>
      <c r="AN345" t="str">
        <f t="shared" si="116"/>
        <v>Hector Ortiz</v>
      </c>
      <c r="AO345">
        <f t="shared" si="117"/>
        <v>3</v>
      </c>
      <c r="AP345">
        <f t="shared" si="118"/>
        <v>3</v>
      </c>
      <c r="AQ345">
        <f t="shared" si="119"/>
        <v>29655</v>
      </c>
      <c r="AR345" t="str">
        <f>A345</f>
        <v>Hector Ortiz</v>
      </c>
      <c r="AS345">
        <f>M345</f>
        <v>1</v>
      </c>
      <c r="AT345">
        <f>AS345</f>
        <v>1</v>
      </c>
      <c r="AU345">
        <f>AT345*10000-ROW()</f>
        <v>9655</v>
      </c>
      <c r="AV345" t="str">
        <f>A345</f>
        <v>Hector Ortiz</v>
      </c>
      <c r="AW345">
        <f>E345</f>
        <v>2</v>
      </c>
      <c r="AX345">
        <f>AW345</f>
        <v>2</v>
      </c>
      <c r="AY345">
        <f>AX345*10000-ROW()</f>
        <v>19655</v>
      </c>
    </row>
    <row r="346" spans="1:51" x14ac:dyDescent="0.3">
      <c r="A346" s="9" t="str">
        <f>equipo14!A50</f>
        <v>Hector Gutierrez</v>
      </c>
      <c r="B346" s="9">
        <f>equipo14!B50</f>
        <v>14</v>
      </c>
      <c r="C346" s="9" t="str">
        <f>equipo14!$A$6</f>
        <v>Equipo 14</v>
      </c>
      <c r="D346" s="9">
        <f>equipo14!C50</f>
        <v>9</v>
      </c>
      <c r="E346" s="9">
        <f>equipo14!D50</f>
        <v>7</v>
      </c>
      <c r="F346" s="9">
        <f>equipo14!E50</f>
        <v>7</v>
      </c>
      <c r="G346" s="9">
        <f>equipo14!F50</f>
        <v>0</v>
      </c>
      <c r="H346" s="9">
        <f>equipo14!G50</f>
        <v>0</v>
      </c>
      <c r="I346" s="9">
        <f>equipo14!H50</f>
        <v>0</v>
      </c>
      <c r="J346" s="9">
        <f>equipo14!I50</f>
        <v>6</v>
      </c>
      <c r="K346" s="9">
        <f>equipo14!J50</f>
        <v>0</v>
      </c>
      <c r="L346" s="9">
        <f>equipo14!K50</f>
        <v>4</v>
      </c>
      <c r="M346" s="9">
        <f>equipo14!L50</f>
        <v>1</v>
      </c>
      <c r="N346" s="9">
        <f>equipo14!M50</f>
        <v>1</v>
      </c>
      <c r="O346" s="9">
        <f>equipo14!N50</f>
        <v>1</v>
      </c>
      <c r="P346" s="9">
        <f>equipo14!O50</f>
        <v>0</v>
      </c>
      <c r="Q346" s="9">
        <f>equipo14!P50</f>
        <v>0</v>
      </c>
      <c r="R346" s="9">
        <f>equipo14!Q50</f>
        <v>7</v>
      </c>
      <c r="S346" s="9">
        <f>equipo14!R50</f>
        <v>15</v>
      </c>
      <c r="T346" s="9"/>
      <c r="U346" s="11">
        <f>equipo14!T50</f>
        <v>0.77777777777777779</v>
      </c>
      <c r="V346" s="11">
        <f>equipo14!U50</f>
        <v>0.77777777777777779</v>
      </c>
      <c r="X346" t="str">
        <f t="shared" si="100"/>
        <v>Hector Gutierrez</v>
      </c>
      <c r="Y346">
        <f t="shared" si="101"/>
        <v>0.77777777777777779</v>
      </c>
      <c r="Z346">
        <f t="shared" si="102"/>
        <v>0.77777777777777779</v>
      </c>
      <c r="AA346">
        <f t="shared" si="103"/>
        <v>7431.7777777777783</v>
      </c>
      <c r="AB346" t="str">
        <f t="shared" si="104"/>
        <v>Hector Gutierrez</v>
      </c>
      <c r="AC346">
        <f t="shared" si="105"/>
        <v>0.77777777777777779</v>
      </c>
      <c r="AD346">
        <f t="shared" si="106"/>
        <v>0.77777777777777779</v>
      </c>
      <c r="AE346">
        <f t="shared" si="107"/>
        <v>7431.7777777777783</v>
      </c>
      <c r="AF346" t="str">
        <f t="shared" si="108"/>
        <v>Hector Gutierrez</v>
      </c>
      <c r="AG346">
        <f t="shared" si="109"/>
        <v>0</v>
      </c>
      <c r="AH346">
        <f t="shared" si="110"/>
        <v>0</v>
      </c>
      <c r="AI346">
        <f t="shared" si="111"/>
        <v>-346</v>
      </c>
      <c r="AJ346" t="str">
        <f t="shared" si="112"/>
        <v>Hector Gutierrez</v>
      </c>
      <c r="AK346">
        <f t="shared" si="113"/>
        <v>6</v>
      </c>
      <c r="AL346">
        <f t="shared" si="114"/>
        <v>6</v>
      </c>
      <c r="AM346">
        <f t="shared" si="115"/>
        <v>59654</v>
      </c>
      <c r="AN346" t="str">
        <f t="shared" si="116"/>
        <v>Hector Gutierrez</v>
      </c>
      <c r="AO346">
        <f t="shared" si="117"/>
        <v>7</v>
      </c>
      <c r="AP346">
        <f t="shared" si="118"/>
        <v>7</v>
      </c>
      <c r="AQ346">
        <f t="shared" si="119"/>
        <v>69654</v>
      </c>
      <c r="AR346" t="str">
        <f>A346</f>
        <v>Hector Gutierrez</v>
      </c>
      <c r="AS346">
        <f>M346</f>
        <v>1</v>
      </c>
      <c r="AT346">
        <f>AS346</f>
        <v>1</v>
      </c>
      <c r="AU346">
        <f>AT346*10000-ROW()</f>
        <v>9654</v>
      </c>
      <c r="AV346" t="str">
        <f>A346</f>
        <v>Hector Gutierrez</v>
      </c>
      <c r="AW346">
        <f>E346</f>
        <v>7</v>
      </c>
      <c r="AX346">
        <f>AW346</f>
        <v>7</v>
      </c>
      <c r="AY346">
        <f>AX346*10000-ROW()</f>
        <v>69654</v>
      </c>
    </row>
    <row r="347" spans="1:51" x14ac:dyDescent="0.3">
      <c r="A347" s="9" t="str">
        <f>equipo14!A51</f>
        <v>Hector Castillo</v>
      </c>
      <c r="B347" s="9">
        <f>equipo14!B51</f>
        <v>15</v>
      </c>
      <c r="C347" s="9" t="str">
        <f>equipo14!$A$6</f>
        <v>Equipo 14</v>
      </c>
      <c r="D347" s="9">
        <f>equipo14!C51</f>
        <v>10</v>
      </c>
      <c r="E347" s="9">
        <f>equipo14!D51</f>
        <v>8</v>
      </c>
      <c r="F347" s="9">
        <f>equipo14!E51</f>
        <v>6</v>
      </c>
      <c r="G347" s="9">
        <f>equipo14!F51</f>
        <v>0</v>
      </c>
      <c r="H347" s="9">
        <f>equipo14!G51</f>
        <v>0</v>
      </c>
      <c r="I347" s="9">
        <f>equipo14!H51</f>
        <v>0</v>
      </c>
      <c r="J347" s="9">
        <f>equipo14!I51</f>
        <v>4</v>
      </c>
      <c r="K347" s="9">
        <f>equipo14!J51</f>
        <v>1</v>
      </c>
      <c r="L347" s="9">
        <f>equipo14!K51</f>
        <v>1</v>
      </c>
      <c r="M347" s="9">
        <f>equipo14!L51</f>
        <v>1</v>
      </c>
      <c r="N347" s="9">
        <f>equipo14!M51</f>
        <v>0</v>
      </c>
      <c r="O347" s="9">
        <f>equipo14!N51</f>
        <v>1</v>
      </c>
      <c r="P347" s="9">
        <f>equipo14!O51</f>
        <v>1</v>
      </c>
      <c r="Q347" s="9">
        <f>equipo14!P51</f>
        <v>0</v>
      </c>
      <c r="R347" s="9">
        <f>equipo14!Q51</f>
        <v>6</v>
      </c>
      <c r="S347" s="9">
        <f>equipo14!R51</f>
        <v>13</v>
      </c>
      <c r="T347" s="9"/>
      <c r="U347" s="11">
        <f>equipo14!T51</f>
        <v>0.6</v>
      </c>
      <c r="V347" s="11">
        <f>equipo14!U51</f>
        <v>0.6</v>
      </c>
      <c r="X347" t="str">
        <f t="shared" si="100"/>
        <v>Hector Castillo</v>
      </c>
      <c r="Y347">
        <f t="shared" si="101"/>
        <v>0.6</v>
      </c>
      <c r="Z347">
        <f t="shared" si="102"/>
        <v>0.6</v>
      </c>
      <c r="AA347">
        <f t="shared" si="103"/>
        <v>5653</v>
      </c>
      <c r="AB347" t="str">
        <f t="shared" si="104"/>
        <v>Hector Castillo</v>
      </c>
      <c r="AC347">
        <f t="shared" si="105"/>
        <v>0.6</v>
      </c>
      <c r="AD347">
        <f t="shared" si="106"/>
        <v>0.6</v>
      </c>
      <c r="AE347">
        <f t="shared" si="107"/>
        <v>5653</v>
      </c>
      <c r="AF347" t="str">
        <f t="shared" si="108"/>
        <v>Hector Castillo</v>
      </c>
      <c r="AG347">
        <f t="shared" si="109"/>
        <v>0</v>
      </c>
      <c r="AH347">
        <f t="shared" si="110"/>
        <v>0</v>
      </c>
      <c r="AI347">
        <f t="shared" si="111"/>
        <v>-347</v>
      </c>
      <c r="AJ347" t="str">
        <f t="shared" si="112"/>
        <v>Hector Castillo</v>
      </c>
      <c r="AK347">
        <f t="shared" si="113"/>
        <v>4</v>
      </c>
      <c r="AL347">
        <f t="shared" si="114"/>
        <v>4</v>
      </c>
      <c r="AM347">
        <f t="shared" si="115"/>
        <v>39653</v>
      </c>
      <c r="AN347" t="str">
        <f t="shared" si="116"/>
        <v>Hector Castillo</v>
      </c>
      <c r="AO347">
        <f t="shared" si="117"/>
        <v>6</v>
      </c>
      <c r="AP347">
        <f t="shared" si="118"/>
        <v>6</v>
      </c>
      <c r="AQ347">
        <f t="shared" si="119"/>
        <v>59653</v>
      </c>
      <c r="AR347" t="str">
        <f>A347</f>
        <v>Hector Castillo</v>
      </c>
      <c r="AS347">
        <f>M347</f>
        <v>1</v>
      </c>
      <c r="AT347">
        <f>AS347</f>
        <v>1</v>
      </c>
      <c r="AU347">
        <f>AT347*10000-ROW()</f>
        <v>9653</v>
      </c>
      <c r="AV347" t="str">
        <f>A347</f>
        <v>Hector Castillo</v>
      </c>
      <c r="AW347">
        <f>E347</f>
        <v>8</v>
      </c>
      <c r="AX347">
        <f>AW347</f>
        <v>8</v>
      </c>
      <c r="AY347">
        <f>AX347*10000-ROW()</f>
        <v>79653</v>
      </c>
    </row>
    <row r="348" spans="1:51" x14ac:dyDescent="0.3">
      <c r="A348" s="9" t="str">
        <f>equipo14!A52</f>
        <v>Manuel Garcia</v>
      </c>
      <c r="B348" s="9">
        <f>equipo14!B52</f>
        <v>16</v>
      </c>
      <c r="C348" s="9" t="str">
        <f>equipo14!$A$6</f>
        <v>Equipo 14</v>
      </c>
      <c r="D348" s="9">
        <f>equipo14!C52</f>
        <v>6</v>
      </c>
      <c r="E348" s="9">
        <f>equipo14!D52</f>
        <v>2</v>
      </c>
      <c r="F348" s="9">
        <f>equipo14!E52</f>
        <v>6</v>
      </c>
      <c r="G348" s="9">
        <f>equipo14!F52</f>
        <v>0</v>
      </c>
      <c r="H348" s="9">
        <f>equipo14!G52</f>
        <v>0</v>
      </c>
      <c r="I348" s="9">
        <f>equipo14!H52</f>
        <v>1</v>
      </c>
      <c r="J348" s="9">
        <f>equipo14!I52</f>
        <v>7</v>
      </c>
      <c r="K348" s="9">
        <f>equipo14!J52</f>
        <v>2</v>
      </c>
      <c r="L348" s="9">
        <f>equipo14!K52</f>
        <v>1</v>
      </c>
      <c r="M348" s="9">
        <f>equipo14!L52</f>
        <v>0</v>
      </c>
      <c r="N348" s="9">
        <f>equipo14!M52</f>
        <v>1</v>
      </c>
      <c r="O348" s="9">
        <f>equipo14!N52</f>
        <v>0</v>
      </c>
      <c r="P348" s="9">
        <f>equipo14!O52</f>
        <v>1</v>
      </c>
      <c r="Q348" s="9">
        <f>equipo14!P52</f>
        <v>0</v>
      </c>
      <c r="R348" s="9">
        <f>equipo14!Q52</f>
        <v>9</v>
      </c>
      <c r="S348" s="9">
        <f>equipo14!R52</f>
        <v>9</v>
      </c>
      <c r="T348" s="9"/>
      <c r="U348" s="11">
        <f>equipo14!T52</f>
        <v>1</v>
      </c>
      <c r="V348" s="11">
        <f>equipo14!U52</f>
        <v>1.5</v>
      </c>
      <c r="X348" t="str">
        <f t="shared" si="100"/>
        <v>Manuel Garcia</v>
      </c>
      <c r="Y348">
        <f t="shared" si="101"/>
        <v>1</v>
      </c>
      <c r="Z348">
        <f t="shared" si="102"/>
        <v>1</v>
      </c>
      <c r="AA348">
        <f t="shared" si="103"/>
        <v>9652</v>
      </c>
      <c r="AB348" t="str">
        <f t="shared" si="104"/>
        <v>Manuel Garcia</v>
      </c>
      <c r="AC348">
        <f t="shared" si="105"/>
        <v>1.5</v>
      </c>
      <c r="AD348">
        <f t="shared" si="106"/>
        <v>1.5</v>
      </c>
      <c r="AE348">
        <f t="shared" si="107"/>
        <v>14652</v>
      </c>
      <c r="AF348" t="str">
        <f t="shared" si="108"/>
        <v>Manuel Garcia</v>
      </c>
      <c r="AG348">
        <f t="shared" si="109"/>
        <v>1</v>
      </c>
      <c r="AH348">
        <f t="shared" si="110"/>
        <v>1</v>
      </c>
      <c r="AI348">
        <f t="shared" si="111"/>
        <v>9652</v>
      </c>
      <c r="AJ348" t="str">
        <f t="shared" si="112"/>
        <v>Manuel Garcia</v>
      </c>
      <c r="AK348">
        <f t="shared" si="113"/>
        <v>7</v>
      </c>
      <c r="AL348">
        <f t="shared" si="114"/>
        <v>7</v>
      </c>
      <c r="AM348">
        <f t="shared" si="115"/>
        <v>69652</v>
      </c>
      <c r="AN348" t="str">
        <f t="shared" si="116"/>
        <v>Manuel Garcia</v>
      </c>
      <c r="AO348">
        <f t="shared" si="117"/>
        <v>6</v>
      </c>
      <c r="AP348">
        <f t="shared" si="118"/>
        <v>6</v>
      </c>
      <c r="AQ348">
        <f t="shared" si="119"/>
        <v>59652</v>
      </c>
      <c r="AR348" t="str">
        <f>A348</f>
        <v>Manuel Garcia</v>
      </c>
      <c r="AS348">
        <f>M348</f>
        <v>0</v>
      </c>
      <c r="AT348">
        <f>AS348</f>
        <v>0</v>
      </c>
      <c r="AU348">
        <f>AT348*10000-ROW()</f>
        <v>-348</v>
      </c>
      <c r="AV348" t="str">
        <f>A348</f>
        <v>Manuel Garcia</v>
      </c>
      <c r="AW348">
        <f>E348</f>
        <v>2</v>
      </c>
      <c r="AX348">
        <f>AW348</f>
        <v>2</v>
      </c>
      <c r="AY348">
        <f>AX348*10000-ROW()</f>
        <v>19652</v>
      </c>
    </row>
    <row r="349" spans="1:51" x14ac:dyDescent="0.3">
      <c r="A349" s="9" t="str">
        <f>equipo14!A53</f>
        <v>Manuel Rodriguez</v>
      </c>
      <c r="B349" s="9">
        <f>equipo14!B53</f>
        <v>17</v>
      </c>
      <c r="C349" s="9" t="str">
        <f>equipo14!$A$6</f>
        <v>Equipo 14</v>
      </c>
      <c r="D349" s="9">
        <f>equipo14!C53</f>
        <v>8</v>
      </c>
      <c r="E349" s="9">
        <f>equipo14!D53</f>
        <v>0</v>
      </c>
      <c r="F349" s="9">
        <f>equipo14!E53</f>
        <v>4</v>
      </c>
      <c r="G349" s="9">
        <f>equipo14!F53</f>
        <v>0</v>
      </c>
      <c r="H349" s="9">
        <f>equipo14!G53</f>
        <v>0</v>
      </c>
      <c r="I349" s="9">
        <f>equipo14!H53</f>
        <v>0</v>
      </c>
      <c r="J349" s="9">
        <f>equipo14!I53</f>
        <v>3</v>
      </c>
      <c r="K349" s="9">
        <f>equipo14!J53</f>
        <v>2</v>
      </c>
      <c r="L349" s="9">
        <f>equipo14!K53</f>
        <v>1</v>
      </c>
      <c r="M349" s="9">
        <f>equipo14!L53</f>
        <v>0</v>
      </c>
      <c r="N349" s="9">
        <f>equipo14!M53</f>
        <v>0</v>
      </c>
      <c r="O349" s="9">
        <f>equipo14!N53</f>
        <v>0</v>
      </c>
      <c r="P349" s="9">
        <f>equipo14!O53</f>
        <v>1</v>
      </c>
      <c r="Q349" s="9">
        <f>equipo14!P53</f>
        <v>0</v>
      </c>
      <c r="R349" s="9">
        <f>equipo14!Q53</f>
        <v>4</v>
      </c>
      <c r="S349" s="9">
        <f>equipo14!R53</f>
        <v>10</v>
      </c>
      <c r="T349" s="9"/>
      <c r="U349" s="11">
        <f>equipo14!T53</f>
        <v>0.5</v>
      </c>
      <c r="V349" s="11">
        <f>equipo14!U53</f>
        <v>0.5</v>
      </c>
      <c r="X349" t="str">
        <f t="shared" si="100"/>
        <v>Manuel Rodriguez</v>
      </c>
      <c r="Y349">
        <f t="shared" si="101"/>
        <v>0.5</v>
      </c>
      <c r="Z349">
        <f t="shared" si="102"/>
        <v>0.5</v>
      </c>
      <c r="AA349">
        <f t="shared" si="103"/>
        <v>4651</v>
      </c>
      <c r="AB349" t="str">
        <f t="shared" si="104"/>
        <v>Manuel Rodriguez</v>
      </c>
      <c r="AC349">
        <f t="shared" si="105"/>
        <v>0.5</v>
      </c>
      <c r="AD349">
        <f t="shared" si="106"/>
        <v>0.5</v>
      </c>
      <c r="AE349">
        <f t="shared" si="107"/>
        <v>4651</v>
      </c>
      <c r="AF349" t="str">
        <f t="shared" si="108"/>
        <v>Manuel Rodriguez</v>
      </c>
      <c r="AG349">
        <f t="shared" si="109"/>
        <v>0</v>
      </c>
      <c r="AH349">
        <f t="shared" si="110"/>
        <v>0</v>
      </c>
      <c r="AI349">
        <f t="shared" si="111"/>
        <v>-349</v>
      </c>
      <c r="AJ349" t="str">
        <f t="shared" si="112"/>
        <v>Manuel Rodriguez</v>
      </c>
      <c r="AK349">
        <f t="shared" si="113"/>
        <v>3</v>
      </c>
      <c r="AL349">
        <f t="shared" si="114"/>
        <v>3</v>
      </c>
      <c r="AM349">
        <f t="shared" si="115"/>
        <v>29651</v>
      </c>
      <c r="AN349" t="str">
        <f t="shared" si="116"/>
        <v>Manuel Rodriguez</v>
      </c>
      <c r="AO349">
        <f t="shared" si="117"/>
        <v>4</v>
      </c>
      <c r="AP349">
        <f t="shared" si="118"/>
        <v>4</v>
      </c>
      <c r="AQ349">
        <f t="shared" si="119"/>
        <v>39651</v>
      </c>
      <c r="AR349" t="str">
        <f>A349</f>
        <v>Manuel Rodriguez</v>
      </c>
      <c r="AS349">
        <f>M349</f>
        <v>0</v>
      </c>
      <c r="AT349">
        <f>AS349</f>
        <v>0</v>
      </c>
      <c r="AU349">
        <f>AT349*10000-ROW()</f>
        <v>-349</v>
      </c>
      <c r="AV349" t="str">
        <f>A349</f>
        <v>Manuel Rodriguez</v>
      </c>
      <c r="AW349">
        <f>E349</f>
        <v>0</v>
      </c>
      <c r="AX349">
        <f>AW349</f>
        <v>0</v>
      </c>
      <c r="AY349">
        <f>AX349*10000-ROW()</f>
        <v>-349</v>
      </c>
    </row>
    <row r="350" spans="1:51" x14ac:dyDescent="0.3">
      <c r="A350" s="9" t="str">
        <f>equipo14!A54</f>
        <v>Manuel Martinez</v>
      </c>
      <c r="B350" s="9">
        <f>equipo14!B54</f>
        <v>18</v>
      </c>
      <c r="C350" s="9" t="str">
        <f>equipo14!$A$6</f>
        <v>Equipo 14</v>
      </c>
      <c r="D350" s="9">
        <f>equipo14!C54</f>
        <v>5</v>
      </c>
      <c r="E350" s="9">
        <f>equipo14!D54</f>
        <v>3</v>
      </c>
      <c r="F350" s="9">
        <f>equipo14!E54</f>
        <v>1</v>
      </c>
      <c r="G350" s="9">
        <f>equipo14!F54</f>
        <v>0</v>
      </c>
      <c r="H350" s="9">
        <f>equipo14!G54</f>
        <v>1</v>
      </c>
      <c r="I350" s="9">
        <f>equipo14!H54</f>
        <v>0</v>
      </c>
      <c r="J350" s="9">
        <f>equipo14!I54</f>
        <v>1</v>
      </c>
      <c r="K350" s="9">
        <f>equipo14!J54</f>
        <v>2</v>
      </c>
      <c r="L350" s="9">
        <f>equipo14!K54</f>
        <v>0</v>
      </c>
      <c r="M350" s="9">
        <f>equipo14!L54</f>
        <v>2</v>
      </c>
      <c r="N350" s="9">
        <f>equipo14!M54</f>
        <v>1</v>
      </c>
      <c r="O350" s="9">
        <f>equipo14!N54</f>
        <v>1</v>
      </c>
      <c r="P350" s="9">
        <f>equipo14!O54</f>
        <v>1</v>
      </c>
      <c r="Q350" s="9">
        <f>equipo14!P54</f>
        <v>0</v>
      </c>
      <c r="R350" s="9">
        <f>equipo14!Q54</f>
        <v>3</v>
      </c>
      <c r="S350" s="9">
        <f>equipo14!R54</f>
        <v>8</v>
      </c>
      <c r="T350" s="9"/>
      <c r="U350" s="11">
        <f>equipo14!T54</f>
        <v>0.2</v>
      </c>
      <c r="V350" s="11">
        <f>equipo14!U54</f>
        <v>0.6</v>
      </c>
      <c r="X350" t="str">
        <f t="shared" si="100"/>
        <v>Manuel Martinez</v>
      </c>
      <c r="Y350">
        <f t="shared" si="101"/>
        <v>0.2</v>
      </c>
      <c r="Z350">
        <f t="shared" si="102"/>
        <v>0.2</v>
      </c>
      <c r="AA350">
        <f t="shared" si="103"/>
        <v>1650</v>
      </c>
      <c r="AB350" t="str">
        <f t="shared" si="104"/>
        <v>Manuel Martinez</v>
      </c>
      <c r="AC350">
        <f t="shared" si="105"/>
        <v>0.6</v>
      </c>
      <c r="AD350">
        <f t="shared" si="106"/>
        <v>0.6</v>
      </c>
      <c r="AE350">
        <f t="shared" si="107"/>
        <v>5650</v>
      </c>
      <c r="AF350" t="str">
        <f t="shared" si="108"/>
        <v>Manuel Martinez</v>
      </c>
      <c r="AG350">
        <f t="shared" si="109"/>
        <v>0</v>
      </c>
      <c r="AH350">
        <f t="shared" si="110"/>
        <v>0</v>
      </c>
      <c r="AI350">
        <f t="shared" si="111"/>
        <v>-350</v>
      </c>
      <c r="AJ350" t="str">
        <f t="shared" si="112"/>
        <v>Manuel Martinez</v>
      </c>
      <c r="AK350">
        <f t="shared" si="113"/>
        <v>1</v>
      </c>
      <c r="AL350">
        <f t="shared" si="114"/>
        <v>1</v>
      </c>
      <c r="AM350">
        <f t="shared" si="115"/>
        <v>9650</v>
      </c>
      <c r="AN350" t="str">
        <f t="shared" si="116"/>
        <v>Manuel Martinez</v>
      </c>
      <c r="AO350">
        <f t="shared" si="117"/>
        <v>1</v>
      </c>
      <c r="AP350">
        <f t="shared" si="118"/>
        <v>1</v>
      </c>
      <c r="AQ350">
        <f t="shared" si="119"/>
        <v>9650</v>
      </c>
      <c r="AR350" t="str">
        <f>A350</f>
        <v>Manuel Martinez</v>
      </c>
      <c r="AS350">
        <f>M350</f>
        <v>2</v>
      </c>
      <c r="AT350">
        <f>AS350</f>
        <v>2</v>
      </c>
      <c r="AU350">
        <f>AT350*10000-ROW()</f>
        <v>19650</v>
      </c>
      <c r="AV350" t="str">
        <f>A350</f>
        <v>Manuel Martinez</v>
      </c>
      <c r="AW350">
        <f>E350</f>
        <v>3</v>
      </c>
      <c r="AX350">
        <f>AW350</f>
        <v>3</v>
      </c>
      <c r="AY350">
        <f>AX350*10000-ROW()</f>
        <v>29650</v>
      </c>
    </row>
    <row r="351" spans="1:51" x14ac:dyDescent="0.3">
      <c r="A351" s="9" t="str">
        <f>equipo14!A55</f>
        <v>Manuel Hernandez</v>
      </c>
      <c r="B351" s="9">
        <f>equipo14!B55</f>
        <v>19</v>
      </c>
      <c r="C351" s="9" t="str">
        <f>equipo14!$A$6</f>
        <v>Equipo 14</v>
      </c>
      <c r="D351" s="9">
        <f>equipo14!C55</f>
        <v>6</v>
      </c>
      <c r="E351" s="9">
        <f>equipo14!D55</f>
        <v>4</v>
      </c>
      <c r="F351" s="9">
        <f>equipo14!E55</f>
        <v>4</v>
      </c>
      <c r="G351" s="9">
        <f>equipo14!F55</f>
        <v>0</v>
      </c>
      <c r="H351" s="9">
        <f>equipo14!G55</f>
        <v>0</v>
      </c>
      <c r="I351" s="9">
        <f>equipo14!H55</f>
        <v>0</v>
      </c>
      <c r="J351" s="9">
        <f>equipo14!I55</f>
        <v>2</v>
      </c>
      <c r="K351" s="9">
        <f>equipo14!J55</f>
        <v>1</v>
      </c>
      <c r="L351" s="9">
        <f>equipo14!K55</f>
        <v>2</v>
      </c>
      <c r="M351" s="9">
        <f>equipo14!L55</f>
        <v>0</v>
      </c>
      <c r="N351" s="9">
        <f>equipo14!M55</f>
        <v>0</v>
      </c>
      <c r="O351" s="9">
        <f>equipo14!N55</f>
        <v>1</v>
      </c>
      <c r="P351" s="9">
        <f>equipo14!O55</f>
        <v>1</v>
      </c>
      <c r="Q351" s="9">
        <f>equipo14!P55</f>
        <v>0</v>
      </c>
      <c r="R351" s="9">
        <f>equipo14!Q55</f>
        <v>4</v>
      </c>
      <c r="S351" s="9">
        <f>equipo14!R55</f>
        <v>10</v>
      </c>
      <c r="T351" s="9"/>
      <c r="U351" s="11">
        <f>equipo14!T55</f>
        <v>0.66666666666666663</v>
      </c>
      <c r="V351" s="11">
        <f>equipo14!U55</f>
        <v>0.66666666666666663</v>
      </c>
      <c r="X351" t="str">
        <f t="shared" si="100"/>
        <v>Manuel Hernandez</v>
      </c>
      <c r="Y351">
        <f t="shared" si="101"/>
        <v>0.66666666666666663</v>
      </c>
      <c r="Z351">
        <f t="shared" si="102"/>
        <v>0.66666666666666663</v>
      </c>
      <c r="AA351">
        <f t="shared" si="103"/>
        <v>6315.6666666666661</v>
      </c>
      <c r="AB351" t="str">
        <f t="shared" si="104"/>
        <v>Manuel Hernandez</v>
      </c>
      <c r="AC351">
        <f t="shared" si="105"/>
        <v>0.66666666666666663</v>
      </c>
      <c r="AD351">
        <f t="shared" si="106"/>
        <v>0.66666666666666663</v>
      </c>
      <c r="AE351">
        <f t="shared" si="107"/>
        <v>6315.6666666666661</v>
      </c>
      <c r="AF351" t="str">
        <f t="shared" si="108"/>
        <v>Manuel Hernandez</v>
      </c>
      <c r="AG351">
        <f t="shared" si="109"/>
        <v>0</v>
      </c>
      <c r="AH351">
        <f t="shared" si="110"/>
        <v>0</v>
      </c>
      <c r="AI351">
        <f t="shared" si="111"/>
        <v>-351</v>
      </c>
      <c r="AJ351" t="str">
        <f t="shared" si="112"/>
        <v>Manuel Hernandez</v>
      </c>
      <c r="AK351">
        <f t="shared" si="113"/>
        <v>2</v>
      </c>
      <c r="AL351">
        <f t="shared" si="114"/>
        <v>2</v>
      </c>
      <c r="AM351">
        <f t="shared" si="115"/>
        <v>19649</v>
      </c>
      <c r="AN351" t="str">
        <f t="shared" si="116"/>
        <v>Manuel Hernandez</v>
      </c>
      <c r="AO351">
        <f t="shared" si="117"/>
        <v>4</v>
      </c>
      <c r="AP351">
        <f t="shared" si="118"/>
        <v>4</v>
      </c>
      <c r="AQ351">
        <f t="shared" si="119"/>
        <v>39649</v>
      </c>
      <c r="AR351" t="str">
        <f>A351</f>
        <v>Manuel Hernandez</v>
      </c>
      <c r="AS351">
        <f>M351</f>
        <v>0</v>
      </c>
      <c r="AT351">
        <f>AS351</f>
        <v>0</v>
      </c>
      <c r="AU351">
        <f>AT351*10000-ROW()</f>
        <v>-351</v>
      </c>
      <c r="AV351" t="str">
        <f>A351</f>
        <v>Manuel Hernandez</v>
      </c>
      <c r="AW351">
        <f>E351</f>
        <v>4</v>
      </c>
      <c r="AX351">
        <f>AW351</f>
        <v>4</v>
      </c>
      <c r="AY351">
        <f>AX351*10000-ROW()</f>
        <v>39649</v>
      </c>
    </row>
    <row r="352" spans="1:51" x14ac:dyDescent="0.3">
      <c r="A352" s="9" t="str">
        <f>equipo14!A56</f>
        <v>Manuel Lopez</v>
      </c>
      <c r="B352" s="9">
        <f>equipo14!B56</f>
        <v>20</v>
      </c>
      <c r="C352" s="9" t="str">
        <f>equipo14!$A$6</f>
        <v>Equipo 14</v>
      </c>
      <c r="D352" s="9">
        <f>equipo14!C56</f>
        <v>9</v>
      </c>
      <c r="E352" s="9">
        <f>equipo14!D56</f>
        <v>1</v>
      </c>
      <c r="F352" s="9">
        <f>equipo14!E56</f>
        <v>5</v>
      </c>
      <c r="G352" s="9">
        <f>equipo14!F56</f>
        <v>0</v>
      </c>
      <c r="H352" s="9">
        <f>equipo14!G56</f>
        <v>0</v>
      </c>
      <c r="I352" s="9">
        <f>equipo14!H56</f>
        <v>0</v>
      </c>
      <c r="J352" s="9">
        <f>equipo14!I56</f>
        <v>6</v>
      </c>
      <c r="K352" s="9">
        <f>equipo14!J56</f>
        <v>0</v>
      </c>
      <c r="L352" s="9">
        <f>equipo14!K56</f>
        <v>2</v>
      </c>
      <c r="M352" s="9">
        <f>equipo14!L56</f>
        <v>1</v>
      </c>
      <c r="N352" s="9">
        <f>equipo14!M56</f>
        <v>2</v>
      </c>
      <c r="O352" s="9">
        <f>equipo14!N56</f>
        <v>2</v>
      </c>
      <c r="P352" s="9">
        <f>equipo14!O56</f>
        <v>0</v>
      </c>
      <c r="Q352" s="9">
        <f>equipo14!P56</f>
        <v>0</v>
      </c>
      <c r="R352" s="9">
        <f>equipo14!Q56</f>
        <v>5</v>
      </c>
      <c r="S352" s="9">
        <f>equipo14!R56</f>
        <v>15</v>
      </c>
      <c r="T352" s="9"/>
      <c r="U352" s="11">
        <f>equipo14!T56</f>
        <v>0.55555555555555558</v>
      </c>
      <c r="V352" s="11">
        <f>equipo14!U56</f>
        <v>0.55555555555555558</v>
      </c>
      <c r="X352" t="str">
        <f t="shared" si="100"/>
        <v>Manuel Lopez</v>
      </c>
      <c r="Y352">
        <f t="shared" si="101"/>
        <v>0.55555555555555558</v>
      </c>
      <c r="Z352">
        <f t="shared" si="102"/>
        <v>0.55555555555555558</v>
      </c>
      <c r="AA352">
        <f t="shared" si="103"/>
        <v>5203.5555555555557</v>
      </c>
      <c r="AB352" t="str">
        <f t="shared" si="104"/>
        <v>Manuel Lopez</v>
      </c>
      <c r="AC352">
        <f t="shared" si="105"/>
        <v>0.55555555555555558</v>
      </c>
      <c r="AD352">
        <f t="shared" si="106"/>
        <v>0.55555555555555558</v>
      </c>
      <c r="AE352">
        <f t="shared" si="107"/>
        <v>5203.5555555555557</v>
      </c>
      <c r="AF352" t="str">
        <f t="shared" si="108"/>
        <v>Manuel Lopez</v>
      </c>
      <c r="AG352">
        <f t="shared" si="109"/>
        <v>0</v>
      </c>
      <c r="AH352">
        <f t="shared" si="110"/>
        <v>0</v>
      </c>
      <c r="AI352">
        <f t="shared" si="111"/>
        <v>-352</v>
      </c>
      <c r="AJ352" t="str">
        <f t="shared" si="112"/>
        <v>Manuel Lopez</v>
      </c>
      <c r="AK352">
        <f t="shared" si="113"/>
        <v>6</v>
      </c>
      <c r="AL352">
        <f t="shared" si="114"/>
        <v>6</v>
      </c>
      <c r="AM352">
        <f t="shared" si="115"/>
        <v>59648</v>
      </c>
      <c r="AN352" t="str">
        <f t="shared" si="116"/>
        <v>Manuel Lopez</v>
      </c>
      <c r="AO352">
        <f t="shared" si="117"/>
        <v>5</v>
      </c>
      <c r="AP352">
        <f t="shared" si="118"/>
        <v>5</v>
      </c>
      <c r="AQ352">
        <f t="shared" si="119"/>
        <v>49648</v>
      </c>
      <c r="AR352" t="str">
        <f>A352</f>
        <v>Manuel Lopez</v>
      </c>
      <c r="AS352">
        <f>M352</f>
        <v>1</v>
      </c>
      <c r="AT352">
        <f>AS352</f>
        <v>1</v>
      </c>
      <c r="AU352">
        <f>AT352*10000-ROW()</f>
        <v>9648</v>
      </c>
      <c r="AV352" t="str">
        <f>A352</f>
        <v>Manuel Lopez</v>
      </c>
      <c r="AW352">
        <f>E352</f>
        <v>1</v>
      </c>
      <c r="AX352">
        <f>AW352</f>
        <v>1</v>
      </c>
      <c r="AY352">
        <f>AX352*10000-ROW()</f>
        <v>9648</v>
      </c>
    </row>
    <row r="353" spans="1:51" x14ac:dyDescent="0.3">
      <c r="A353" s="9" t="str">
        <f>equipo14!A57</f>
        <v>Manuel Gonzalez</v>
      </c>
      <c r="B353" s="9">
        <f>equipo14!B57</f>
        <v>21</v>
      </c>
      <c r="C353" s="9" t="str">
        <f>equipo14!$A$6</f>
        <v>Equipo 14</v>
      </c>
      <c r="D353" s="9">
        <f>equipo14!C57</f>
        <v>6</v>
      </c>
      <c r="E353" s="9">
        <f>equipo14!D57</f>
        <v>2</v>
      </c>
      <c r="F353" s="9">
        <f>equipo14!E57</f>
        <v>5</v>
      </c>
      <c r="G353" s="9">
        <f>equipo14!F57</f>
        <v>0</v>
      </c>
      <c r="H353" s="9">
        <f>equipo14!G57</f>
        <v>0</v>
      </c>
      <c r="I353" s="9">
        <f>equipo14!H57</f>
        <v>0</v>
      </c>
      <c r="J353" s="9">
        <f>equipo14!I57</f>
        <v>7</v>
      </c>
      <c r="K353" s="9">
        <f>equipo14!J57</f>
        <v>1</v>
      </c>
      <c r="L353" s="9">
        <f>equipo14!K57</f>
        <v>2</v>
      </c>
      <c r="M353" s="9">
        <f>equipo14!L57</f>
        <v>0</v>
      </c>
      <c r="N353" s="9">
        <f>equipo14!M57</f>
        <v>1</v>
      </c>
      <c r="O353" s="9">
        <f>equipo14!N57</f>
        <v>2</v>
      </c>
      <c r="P353" s="9">
        <f>equipo14!O57</f>
        <v>1</v>
      </c>
      <c r="Q353" s="9">
        <f>equipo14!P57</f>
        <v>0</v>
      </c>
      <c r="R353" s="9">
        <f>equipo14!Q57</f>
        <v>5</v>
      </c>
      <c r="S353" s="9">
        <f>equipo14!R57</f>
        <v>12</v>
      </c>
      <c r="T353" s="9"/>
      <c r="U353" s="11">
        <f>equipo14!T57</f>
        <v>0.83333333333333337</v>
      </c>
      <c r="V353" s="11">
        <f>equipo14!U57</f>
        <v>0.83333333333333337</v>
      </c>
      <c r="X353" t="str">
        <f t="shared" si="100"/>
        <v>Manuel Gonzalez</v>
      </c>
      <c r="Y353">
        <f t="shared" si="101"/>
        <v>0.83333333333333337</v>
      </c>
      <c r="Z353">
        <f t="shared" si="102"/>
        <v>0.83333333333333337</v>
      </c>
      <c r="AA353">
        <f t="shared" si="103"/>
        <v>7980.3333333333339</v>
      </c>
      <c r="AB353" t="str">
        <f t="shared" si="104"/>
        <v>Manuel Gonzalez</v>
      </c>
      <c r="AC353">
        <f t="shared" si="105"/>
        <v>0.83333333333333337</v>
      </c>
      <c r="AD353">
        <f t="shared" si="106"/>
        <v>0.83333333333333337</v>
      </c>
      <c r="AE353">
        <f t="shared" si="107"/>
        <v>7980.3333333333339</v>
      </c>
      <c r="AF353" t="str">
        <f t="shared" si="108"/>
        <v>Manuel Gonzalez</v>
      </c>
      <c r="AG353">
        <f t="shared" si="109"/>
        <v>0</v>
      </c>
      <c r="AH353">
        <f t="shared" si="110"/>
        <v>0</v>
      </c>
      <c r="AI353">
        <f t="shared" si="111"/>
        <v>-353</v>
      </c>
      <c r="AJ353" t="str">
        <f t="shared" si="112"/>
        <v>Manuel Gonzalez</v>
      </c>
      <c r="AK353">
        <f t="shared" si="113"/>
        <v>7</v>
      </c>
      <c r="AL353">
        <f t="shared" si="114"/>
        <v>7</v>
      </c>
      <c r="AM353">
        <f t="shared" si="115"/>
        <v>69647</v>
      </c>
      <c r="AN353" t="str">
        <f t="shared" si="116"/>
        <v>Manuel Gonzalez</v>
      </c>
      <c r="AO353">
        <f t="shared" si="117"/>
        <v>5</v>
      </c>
      <c r="AP353">
        <f t="shared" si="118"/>
        <v>5</v>
      </c>
      <c r="AQ353">
        <f t="shared" si="119"/>
        <v>49647</v>
      </c>
      <c r="AR353" t="str">
        <f>A353</f>
        <v>Manuel Gonzalez</v>
      </c>
      <c r="AS353">
        <f>M353</f>
        <v>0</v>
      </c>
      <c r="AT353">
        <f>AS353</f>
        <v>0</v>
      </c>
      <c r="AU353">
        <f>AT353*10000-ROW()</f>
        <v>-353</v>
      </c>
      <c r="AV353" t="str">
        <f>A353</f>
        <v>Manuel Gonzalez</v>
      </c>
      <c r="AW353">
        <f>E353</f>
        <v>2</v>
      </c>
      <c r="AX353">
        <f>AW353</f>
        <v>2</v>
      </c>
      <c r="AY353">
        <f>AX353*10000-ROW()</f>
        <v>19647</v>
      </c>
    </row>
    <row r="354" spans="1:51" x14ac:dyDescent="0.3">
      <c r="A354" s="9" t="str">
        <f>equipo14!A58</f>
        <v>Manuel Perez</v>
      </c>
      <c r="B354" s="9">
        <f>equipo14!B58</f>
        <v>22</v>
      </c>
      <c r="C354" s="9" t="str">
        <f>equipo14!$A$6</f>
        <v>Equipo 14</v>
      </c>
      <c r="D354" s="9">
        <f>equipo14!C58</f>
        <v>8</v>
      </c>
      <c r="E354" s="9">
        <f>equipo14!D58</f>
        <v>1</v>
      </c>
      <c r="F354" s="9">
        <f>equipo14!E58</f>
        <v>5</v>
      </c>
      <c r="G354" s="9">
        <f>equipo14!F58</f>
        <v>0</v>
      </c>
      <c r="H354" s="9">
        <f>equipo14!G58</f>
        <v>0</v>
      </c>
      <c r="I354" s="9">
        <f>equipo14!H58</f>
        <v>0</v>
      </c>
      <c r="J354" s="9">
        <f>equipo14!I58</f>
        <v>2</v>
      </c>
      <c r="K354" s="9">
        <f>equipo14!J58</f>
        <v>1</v>
      </c>
      <c r="L354" s="9">
        <f>equipo14!K58</f>
        <v>3</v>
      </c>
      <c r="M354" s="9">
        <f>equipo14!L58</f>
        <v>1</v>
      </c>
      <c r="N354" s="9">
        <f>equipo14!M58</f>
        <v>1</v>
      </c>
      <c r="O354" s="9">
        <f>equipo14!N58</f>
        <v>1</v>
      </c>
      <c r="P354" s="9">
        <f>equipo14!O58</f>
        <v>1</v>
      </c>
      <c r="Q354" s="9">
        <f>equipo14!P58</f>
        <v>0</v>
      </c>
      <c r="R354" s="9">
        <f>equipo14!Q58</f>
        <v>5</v>
      </c>
      <c r="S354" s="9">
        <f>equipo14!R58</f>
        <v>14</v>
      </c>
      <c r="T354" s="9"/>
      <c r="U354" s="11">
        <f>equipo14!T58</f>
        <v>0.625</v>
      </c>
      <c r="V354" s="11">
        <f>equipo14!U58</f>
        <v>0.625</v>
      </c>
      <c r="X354" t="str">
        <f t="shared" si="100"/>
        <v>Manuel Perez</v>
      </c>
      <c r="Y354">
        <f t="shared" si="101"/>
        <v>0.625</v>
      </c>
      <c r="Z354">
        <f t="shared" si="102"/>
        <v>0.625</v>
      </c>
      <c r="AA354">
        <f t="shared" si="103"/>
        <v>5896</v>
      </c>
      <c r="AB354" t="str">
        <f t="shared" si="104"/>
        <v>Manuel Perez</v>
      </c>
      <c r="AC354">
        <f t="shared" si="105"/>
        <v>0.625</v>
      </c>
      <c r="AD354">
        <f t="shared" si="106"/>
        <v>0.625</v>
      </c>
      <c r="AE354">
        <f t="shared" si="107"/>
        <v>5896</v>
      </c>
      <c r="AF354" t="str">
        <f t="shared" si="108"/>
        <v>Manuel Perez</v>
      </c>
      <c r="AG354">
        <f t="shared" si="109"/>
        <v>0</v>
      </c>
      <c r="AH354">
        <f t="shared" si="110"/>
        <v>0</v>
      </c>
      <c r="AI354">
        <f t="shared" si="111"/>
        <v>-354</v>
      </c>
      <c r="AJ354" t="str">
        <f t="shared" si="112"/>
        <v>Manuel Perez</v>
      </c>
      <c r="AK354">
        <f t="shared" si="113"/>
        <v>2</v>
      </c>
      <c r="AL354">
        <f t="shared" si="114"/>
        <v>2</v>
      </c>
      <c r="AM354">
        <f t="shared" si="115"/>
        <v>19646</v>
      </c>
      <c r="AN354" t="str">
        <f t="shared" si="116"/>
        <v>Manuel Perez</v>
      </c>
      <c r="AO354">
        <f t="shared" si="117"/>
        <v>5</v>
      </c>
      <c r="AP354">
        <f t="shared" si="118"/>
        <v>5</v>
      </c>
      <c r="AQ354">
        <f t="shared" si="119"/>
        <v>49646</v>
      </c>
      <c r="AR354" t="str">
        <f>A354</f>
        <v>Manuel Perez</v>
      </c>
      <c r="AS354">
        <f>M354</f>
        <v>1</v>
      </c>
      <c r="AT354">
        <f>AS354</f>
        <v>1</v>
      </c>
      <c r="AU354">
        <f>AT354*10000-ROW()</f>
        <v>9646</v>
      </c>
      <c r="AV354" t="str">
        <f>A354</f>
        <v>Manuel Perez</v>
      </c>
      <c r="AW354">
        <f>E354</f>
        <v>1</v>
      </c>
      <c r="AX354">
        <f>AW354</f>
        <v>1</v>
      </c>
      <c r="AY354">
        <f>AX354*10000-ROW()</f>
        <v>9646</v>
      </c>
    </row>
    <row r="355" spans="1:51" x14ac:dyDescent="0.3">
      <c r="A355" s="9" t="str">
        <f>equipo14!A59</f>
        <v>Manuel Sanchez</v>
      </c>
      <c r="B355" s="9">
        <f>equipo14!B59</f>
        <v>23</v>
      </c>
      <c r="C355" s="9" t="str">
        <f>equipo14!$A$6</f>
        <v>Equipo 14</v>
      </c>
      <c r="D355" s="9">
        <f>equipo14!C59</f>
        <v>8</v>
      </c>
      <c r="E355" s="9">
        <f>equipo14!D59</f>
        <v>7</v>
      </c>
      <c r="F355" s="9">
        <f>equipo14!E59</f>
        <v>4</v>
      </c>
      <c r="G355" s="9">
        <f>equipo14!F59</f>
        <v>0</v>
      </c>
      <c r="H355" s="9">
        <f>equipo14!G59</f>
        <v>0</v>
      </c>
      <c r="I355" s="9">
        <f>equipo14!H59</f>
        <v>0</v>
      </c>
      <c r="J355" s="9">
        <f>equipo14!I59</f>
        <v>4</v>
      </c>
      <c r="K355" s="9">
        <f>equipo14!J59</f>
        <v>2</v>
      </c>
      <c r="L355" s="9">
        <f>equipo14!K59</f>
        <v>3</v>
      </c>
      <c r="M355" s="9">
        <f>equipo14!L59</f>
        <v>1</v>
      </c>
      <c r="N355" s="9">
        <f>equipo14!M59</f>
        <v>0</v>
      </c>
      <c r="O355" s="9">
        <f>equipo14!N59</f>
        <v>1</v>
      </c>
      <c r="P355" s="9">
        <f>equipo14!O59</f>
        <v>2</v>
      </c>
      <c r="Q355" s="9">
        <f>equipo14!P59</f>
        <v>0</v>
      </c>
      <c r="R355" s="9">
        <f>equipo14!Q59</f>
        <v>4</v>
      </c>
      <c r="S355" s="9">
        <f>equipo14!R59</f>
        <v>14</v>
      </c>
      <c r="T355" s="9"/>
      <c r="U355" s="11">
        <f>equipo14!T59</f>
        <v>0.5</v>
      </c>
      <c r="V355" s="11">
        <f>equipo14!U59</f>
        <v>0.5</v>
      </c>
      <c r="X355" t="str">
        <f t="shared" si="100"/>
        <v>Manuel Sanchez</v>
      </c>
      <c r="Y355">
        <f t="shared" si="101"/>
        <v>0.5</v>
      </c>
      <c r="Z355">
        <f t="shared" si="102"/>
        <v>0.5</v>
      </c>
      <c r="AA355">
        <f t="shared" si="103"/>
        <v>4645</v>
      </c>
      <c r="AB355" t="str">
        <f t="shared" si="104"/>
        <v>Manuel Sanchez</v>
      </c>
      <c r="AC355">
        <f t="shared" si="105"/>
        <v>0.5</v>
      </c>
      <c r="AD355">
        <f t="shared" si="106"/>
        <v>0.5</v>
      </c>
      <c r="AE355">
        <f t="shared" si="107"/>
        <v>4645</v>
      </c>
      <c r="AF355" t="str">
        <f t="shared" si="108"/>
        <v>Manuel Sanchez</v>
      </c>
      <c r="AG355">
        <f t="shared" si="109"/>
        <v>0</v>
      </c>
      <c r="AH355">
        <f t="shared" si="110"/>
        <v>0</v>
      </c>
      <c r="AI355">
        <f t="shared" si="111"/>
        <v>-355</v>
      </c>
      <c r="AJ355" t="str">
        <f t="shared" si="112"/>
        <v>Manuel Sanchez</v>
      </c>
      <c r="AK355">
        <f t="shared" si="113"/>
        <v>4</v>
      </c>
      <c r="AL355">
        <f t="shared" si="114"/>
        <v>4</v>
      </c>
      <c r="AM355">
        <f t="shared" si="115"/>
        <v>39645</v>
      </c>
      <c r="AN355" t="str">
        <f t="shared" si="116"/>
        <v>Manuel Sanchez</v>
      </c>
      <c r="AO355">
        <f t="shared" si="117"/>
        <v>4</v>
      </c>
      <c r="AP355">
        <f t="shared" si="118"/>
        <v>4</v>
      </c>
      <c r="AQ355">
        <f t="shared" si="119"/>
        <v>39645</v>
      </c>
      <c r="AR355" t="str">
        <f>A355</f>
        <v>Manuel Sanchez</v>
      </c>
      <c r="AS355">
        <f>M355</f>
        <v>1</v>
      </c>
      <c r="AT355">
        <f>AS355</f>
        <v>1</v>
      </c>
      <c r="AU355">
        <f>AT355*10000-ROW()</f>
        <v>9645</v>
      </c>
      <c r="AV355" t="str">
        <f>A355</f>
        <v>Manuel Sanchez</v>
      </c>
      <c r="AW355">
        <f>E355</f>
        <v>7</v>
      </c>
      <c r="AX355">
        <f>AW355</f>
        <v>7</v>
      </c>
      <c r="AY355">
        <f>AX355*10000-ROW()</f>
        <v>69645</v>
      </c>
    </row>
    <row r="356" spans="1:51" x14ac:dyDescent="0.3">
      <c r="A356" s="9" t="str">
        <f>equipo14!A60</f>
        <v>Manuel Ramirez</v>
      </c>
      <c r="B356" s="9">
        <f>equipo14!B60</f>
        <v>24</v>
      </c>
      <c r="C356" s="9" t="str">
        <f>equipo14!$A$6</f>
        <v>Equipo 14</v>
      </c>
      <c r="D356" s="9">
        <f>equipo14!C60</f>
        <v>5</v>
      </c>
      <c r="E356" s="9">
        <f>equipo14!D60</f>
        <v>2</v>
      </c>
      <c r="F356" s="9">
        <f>equipo14!E60</f>
        <v>2</v>
      </c>
      <c r="G356" s="9">
        <f>equipo14!F60</f>
        <v>0</v>
      </c>
      <c r="H356" s="9">
        <f>equipo14!G60</f>
        <v>0</v>
      </c>
      <c r="I356" s="9">
        <f>equipo14!H60</f>
        <v>0</v>
      </c>
      <c r="J356" s="9">
        <f>equipo14!I60</f>
        <v>0</v>
      </c>
      <c r="K356" s="9">
        <f>equipo14!J60</f>
        <v>3</v>
      </c>
      <c r="L356" s="9">
        <f>equipo14!K60</f>
        <v>0</v>
      </c>
      <c r="M356" s="9">
        <f>equipo14!L60</f>
        <v>2</v>
      </c>
      <c r="N356" s="9">
        <f>equipo14!M60</f>
        <v>1</v>
      </c>
      <c r="O356" s="9">
        <f>equipo14!N60</f>
        <v>0</v>
      </c>
      <c r="P356" s="9">
        <f>equipo14!O60</f>
        <v>1</v>
      </c>
      <c r="Q356" s="9">
        <f>equipo14!P60</f>
        <v>0</v>
      </c>
      <c r="R356" s="9">
        <f>equipo14!Q60</f>
        <v>2</v>
      </c>
      <c r="S356" s="9">
        <f>equipo14!R60</f>
        <v>7</v>
      </c>
      <c r="T356" s="9"/>
      <c r="U356" s="11">
        <f>equipo14!T60</f>
        <v>0.4</v>
      </c>
      <c r="V356" s="11">
        <f>equipo14!U60</f>
        <v>0.4</v>
      </c>
      <c r="X356" t="str">
        <f t="shared" si="100"/>
        <v>Manuel Ramirez</v>
      </c>
      <c r="Y356">
        <f t="shared" si="101"/>
        <v>0.4</v>
      </c>
      <c r="Z356">
        <f t="shared" si="102"/>
        <v>0.4</v>
      </c>
      <c r="AA356">
        <f t="shared" si="103"/>
        <v>3644</v>
      </c>
      <c r="AB356" t="str">
        <f t="shared" si="104"/>
        <v>Manuel Ramirez</v>
      </c>
      <c r="AC356">
        <f t="shared" si="105"/>
        <v>0.4</v>
      </c>
      <c r="AD356">
        <f t="shared" si="106"/>
        <v>0.4</v>
      </c>
      <c r="AE356">
        <f t="shared" si="107"/>
        <v>3644</v>
      </c>
      <c r="AF356" t="str">
        <f t="shared" si="108"/>
        <v>Manuel Ramirez</v>
      </c>
      <c r="AG356">
        <f t="shared" si="109"/>
        <v>0</v>
      </c>
      <c r="AH356">
        <f t="shared" si="110"/>
        <v>0</v>
      </c>
      <c r="AI356">
        <f t="shared" si="111"/>
        <v>-356</v>
      </c>
      <c r="AJ356" t="str">
        <f t="shared" si="112"/>
        <v>Manuel Ramirez</v>
      </c>
      <c r="AK356">
        <f t="shared" si="113"/>
        <v>0</v>
      </c>
      <c r="AL356">
        <f t="shared" si="114"/>
        <v>0</v>
      </c>
      <c r="AM356">
        <f t="shared" si="115"/>
        <v>-356</v>
      </c>
      <c r="AN356" t="str">
        <f t="shared" si="116"/>
        <v>Manuel Ramirez</v>
      </c>
      <c r="AO356">
        <f t="shared" si="117"/>
        <v>2</v>
      </c>
      <c r="AP356">
        <f t="shared" si="118"/>
        <v>2</v>
      </c>
      <c r="AQ356">
        <f t="shared" si="119"/>
        <v>19644</v>
      </c>
      <c r="AR356" t="str">
        <f>A356</f>
        <v>Manuel Ramirez</v>
      </c>
      <c r="AS356">
        <f>M356</f>
        <v>2</v>
      </c>
      <c r="AT356">
        <f>AS356</f>
        <v>2</v>
      </c>
      <c r="AU356">
        <f>AT356*10000-ROW()</f>
        <v>19644</v>
      </c>
      <c r="AV356" t="str">
        <f>A356</f>
        <v>Manuel Ramirez</v>
      </c>
      <c r="AW356">
        <f>E356</f>
        <v>2</v>
      </c>
      <c r="AX356">
        <f>AW356</f>
        <v>2</v>
      </c>
      <c r="AY356">
        <f>AX356*10000-ROW()</f>
        <v>19644</v>
      </c>
    </row>
    <row r="357" spans="1:51" x14ac:dyDescent="0.3">
      <c r="A357" s="9" t="str">
        <f>equipo14!A61</f>
        <v>Manuel Torres</v>
      </c>
      <c r="B357" s="9">
        <f>equipo14!B61</f>
        <v>25</v>
      </c>
      <c r="C357" s="9" t="str">
        <f>equipo14!$A$6</f>
        <v>Equipo 14</v>
      </c>
      <c r="D357" s="9">
        <f>equipo14!C61</f>
        <v>6</v>
      </c>
      <c r="E357" s="9">
        <f>equipo14!D61</f>
        <v>3</v>
      </c>
      <c r="F357" s="9">
        <f>equipo14!E61</f>
        <v>1</v>
      </c>
      <c r="G357" s="9">
        <f>equipo14!F61</f>
        <v>0</v>
      </c>
      <c r="H357" s="9">
        <f>equipo14!G61</f>
        <v>0</v>
      </c>
      <c r="I357" s="9">
        <f>equipo14!H61</f>
        <v>0</v>
      </c>
      <c r="J357" s="9">
        <f>equipo14!I61</f>
        <v>2</v>
      </c>
      <c r="K357" s="9">
        <f>equipo14!J61</f>
        <v>0</v>
      </c>
      <c r="L357" s="9">
        <f>equipo14!K61</f>
        <v>1</v>
      </c>
      <c r="M357" s="9">
        <f>equipo14!L61</f>
        <v>0</v>
      </c>
      <c r="N357" s="9">
        <f>equipo14!M61</f>
        <v>1</v>
      </c>
      <c r="O357" s="9">
        <f>equipo14!N61</f>
        <v>0</v>
      </c>
      <c r="P357" s="9">
        <f>equipo14!O61</f>
        <v>0</v>
      </c>
      <c r="Q357" s="9">
        <f>equipo14!P61</f>
        <v>0</v>
      </c>
      <c r="R357" s="9">
        <f>equipo14!Q61</f>
        <v>1</v>
      </c>
      <c r="S357" s="9">
        <f>equipo14!R61</f>
        <v>8</v>
      </c>
      <c r="T357" s="9"/>
      <c r="U357" s="11">
        <f>equipo14!T61</f>
        <v>0.16666666666666666</v>
      </c>
      <c r="V357" s="11">
        <f>equipo14!U61</f>
        <v>0.16666666666666666</v>
      </c>
      <c r="X357" t="str">
        <f t="shared" si="100"/>
        <v>Manuel Torres</v>
      </c>
      <c r="Y357">
        <f t="shared" si="101"/>
        <v>0.16666666666666666</v>
      </c>
      <c r="Z357">
        <f t="shared" si="102"/>
        <v>0.16666666666666666</v>
      </c>
      <c r="AA357">
        <f t="shared" si="103"/>
        <v>1309.6666666666665</v>
      </c>
      <c r="AB357" t="str">
        <f t="shared" si="104"/>
        <v>Manuel Torres</v>
      </c>
      <c r="AC357">
        <f t="shared" si="105"/>
        <v>0.16666666666666666</v>
      </c>
      <c r="AD357">
        <f t="shared" si="106"/>
        <v>0.16666666666666666</v>
      </c>
      <c r="AE357">
        <f t="shared" si="107"/>
        <v>1309.6666666666665</v>
      </c>
      <c r="AF357" t="str">
        <f t="shared" si="108"/>
        <v>Manuel Torres</v>
      </c>
      <c r="AG357">
        <f t="shared" si="109"/>
        <v>0</v>
      </c>
      <c r="AH357">
        <f t="shared" si="110"/>
        <v>0</v>
      </c>
      <c r="AI357">
        <f t="shared" si="111"/>
        <v>-357</v>
      </c>
      <c r="AJ357" t="str">
        <f t="shared" si="112"/>
        <v>Manuel Torres</v>
      </c>
      <c r="AK357">
        <f t="shared" si="113"/>
        <v>2</v>
      </c>
      <c r="AL357">
        <f t="shared" si="114"/>
        <v>2</v>
      </c>
      <c r="AM357">
        <f t="shared" si="115"/>
        <v>19643</v>
      </c>
      <c r="AN357" t="str">
        <f t="shared" si="116"/>
        <v>Manuel Torres</v>
      </c>
      <c r="AO357">
        <f t="shared" si="117"/>
        <v>1</v>
      </c>
      <c r="AP357">
        <f t="shared" si="118"/>
        <v>1</v>
      </c>
      <c r="AQ357">
        <f t="shared" si="119"/>
        <v>9643</v>
      </c>
      <c r="AR357" t="str">
        <f>A357</f>
        <v>Manuel Torres</v>
      </c>
      <c r="AS357">
        <f>M357</f>
        <v>0</v>
      </c>
      <c r="AT357">
        <f>AS357</f>
        <v>0</v>
      </c>
      <c r="AU357">
        <f>AT357*10000-ROW()</f>
        <v>-357</v>
      </c>
      <c r="AV357" t="str">
        <f>A357</f>
        <v>Manuel Torres</v>
      </c>
      <c r="AW357">
        <f>E357</f>
        <v>3</v>
      </c>
      <c r="AX357">
        <f>AW357</f>
        <v>3</v>
      </c>
      <c r="AY357">
        <f>AX357*10000-ROW()</f>
        <v>29643</v>
      </c>
    </row>
    <row r="358" spans="1:51" x14ac:dyDescent="0.3">
      <c r="A358" s="9" t="str">
        <f>equipo15!A37</f>
        <v>Manuel Flores</v>
      </c>
      <c r="B358" s="9">
        <f>equipo15!B37</f>
        <v>1</v>
      </c>
      <c r="C358" s="9" t="str">
        <f>equipo15!$A$6</f>
        <v>Equipo 15</v>
      </c>
      <c r="D358" s="9">
        <f>equipo15!C37</f>
        <v>5</v>
      </c>
      <c r="E358" s="9">
        <f>equipo15!D37</f>
        <v>2</v>
      </c>
      <c r="F358" s="9">
        <f>equipo15!E37</f>
        <v>2</v>
      </c>
      <c r="G358" s="9">
        <f>equipo15!F37</f>
        <v>0</v>
      </c>
      <c r="H358" s="9">
        <f>equipo15!G37</f>
        <v>0</v>
      </c>
      <c r="I358" s="9">
        <f>equipo15!H37</f>
        <v>0</v>
      </c>
      <c r="J358" s="9">
        <f>equipo15!I37</f>
        <v>0</v>
      </c>
      <c r="K358" s="9">
        <f>equipo15!J37</f>
        <v>4</v>
      </c>
      <c r="L358" s="9">
        <f>equipo15!K37</f>
        <v>2</v>
      </c>
      <c r="M358" s="9">
        <f>equipo15!L37</f>
        <v>1</v>
      </c>
      <c r="N358" s="9">
        <f>equipo15!M37</f>
        <v>2</v>
      </c>
      <c r="O358" s="9">
        <f>equipo15!N37</f>
        <v>1</v>
      </c>
      <c r="P358" s="9">
        <f>equipo15!O37</f>
        <v>1</v>
      </c>
      <c r="Q358" s="9">
        <f>equipo15!P37</f>
        <v>0</v>
      </c>
      <c r="R358" s="9">
        <f>equipo15!Q37</f>
        <v>2</v>
      </c>
      <c r="S358" s="9">
        <f>equipo15!R37</f>
        <v>11</v>
      </c>
      <c r="T358" s="9"/>
      <c r="U358" s="11">
        <f>equipo15!T37</f>
        <v>0.4</v>
      </c>
      <c r="V358" s="11">
        <f>equipo15!U37</f>
        <v>0.4</v>
      </c>
      <c r="X358" t="str">
        <f t="shared" si="100"/>
        <v>Manuel Flores</v>
      </c>
      <c r="Y358">
        <f t="shared" si="101"/>
        <v>0.4</v>
      </c>
      <c r="Z358">
        <f t="shared" si="102"/>
        <v>0.4</v>
      </c>
      <c r="AA358">
        <f t="shared" si="103"/>
        <v>3642</v>
      </c>
      <c r="AB358" t="str">
        <f t="shared" si="104"/>
        <v>Manuel Flores</v>
      </c>
      <c r="AC358">
        <f t="shared" si="105"/>
        <v>0.4</v>
      </c>
      <c r="AD358">
        <f t="shared" si="106"/>
        <v>0.4</v>
      </c>
      <c r="AE358">
        <f t="shared" si="107"/>
        <v>3642</v>
      </c>
      <c r="AF358" t="str">
        <f t="shared" si="108"/>
        <v>Manuel Flores</v>
      </c>
      <c r="AG358">
        <f t="shared" si="109"/>
        <v>0</v>
      </c>
      <c r="AH358">
        <f t="shared" si="110"/>
        <v>0</v>
      </c>
      <c r="AI358">
        <f t="shared" si="111"/>
        <v>-358</v>
      </c>
      <c r="AJ358" t="str">
        <f t="shared" si="112"/>
        <v>Manuel Flores</v>
      </c>
      <c r="AK358">
        <f t="shared" si="113"/>
        <v>0</v>
      </c>
      <c r="AL358">
        <f t="shared" si="114"/>
        <v>0</v>
      </c>
      <c r="AM358">
        <f t="shared" si="115"/>
        <v>-358</v>
      </c>
      <c r="AN358" t="str">
        <f t="shared" si="116"/>
        <v>Manuel Flores</v>
      </c>
      <c r="AO358">
        <f t="shared" si="117"/>
        <v>2</v>
      </c>
      <c r="AP358">
        <f t="shared" si="118"/>
        <v>2</v>
      </c>
      <c r="AQ358">
        <f t="shared" si="119"/>
        <v>19642</v>
      </c>
      <c r="AR358" t="str">
        <f>A358</f>
        <v>Manuel Flores</v>
      </c>
      <c r="AS358">
        <f>M358</f>
        <v>1</v>
      </c>
      <c r="AT358">
        <f>AS358</f>
        <v>1</v>
      </c>
      <c r="AU358">
        <f>AT358*10000-ROW()</f>
        <v>9642</v>
      </c>
      <c r="AV358" t="str">
        <f>A358</f>
        <v>Manuel Flores</v>
      </c>
      <c r="AW358">
        <f>E358</f>
        <v>2</v>
      </c>
      <c r="AX358">
        <f>AW358</f>
        <v>2</v>
      </c>
      <c r="AY358">
        <f>AX358*10000-ROW()</f>
        <v>19642</v>
      </c>
    </row>
    <row r="359" spans="1:51" x14ac:dyDescent="0.3">
      <c r="A359" s="9" t="str">
        <f>equipo15!A38</f>
        <v>Manuel Rivera</v>
      </c>
      <c r="B359" s="9">
        <f>equipo15!B38</f>
        <v>2</v>
      </c>
      <c r="C359" s="9" t="str">
        <f>equipo15!$A$6</f>
        <v>Equipo 15</v>
      </c>
      <c r="D359" s="9">
        <f>equipo15!C38</f>
        <v>6</v>
      </c>
      <c r="E359" s="9">
        <f>equipo15!D38</f>
        <v>3</v>
      </c>
      <c r="F359" s="9">
        <f>equipo15!E38</f>
        <v>5</v>
      </c>
      <c r="G359" s="9">
        <f>equipo15!F38</f>
        <v>0</v>
      </c>
      <c r="H359" s="9">
        <f>equipo15!G38</f>
        <v>0</v>
      </c>
      <c r="I359" s="9">
        <f>equipo15!H38</f>
        <v>1</v>
      </c>
      <c r="J359" s="9">
        <f>equipo15!I38</f>
        <v>4</v>
      </c>
      <c r="K359" s="9">
        <f>equipo15!J38</f>
        <v>0</v>
      </c>
      <c r="L359" s="9">
        <f>equipo15!K38</f>
        <v>2</v>
      </c>
      <c r="M359" s="9">
        <f>equipo15!L38</f>
        <v>0</v>
      </c>
      <c r="N359" s="9">
        <f>equipo15!M38</f>
        <v>0</v>
      </c>
      <c r="O359" s="9">
        <f>equipo15!N38</f>
        <v>1</v>
      </c>
      <c r="P359" s="9">
        <f>equipo15!O38</f>
        <v>0</v>
      </c>
      <c r="Q359" s="9">
        <f>equipo15!P38</f>
        <v>0</v>
      </c>
      <c r="R359" s="9">
        <f>equipo15!Q38</f>
        <v>8</v>
      </c>
      <c r="S359" s="9">
        <f>equipo15!R38</f>
        <v>9</v>
      </c>
      <c r="T359" s="9"/>
      <c r="U359" s="11">
        <f>equipo15!T38</f>
        <v>0.83333333333333337</v>
      </c>
      <c r="V359" s="11">
        <f>equipo15!U38</f>
        <v>1.3333333333333333</v>
      </c>
      <c r="X359" t="str">
        <f t="shared" si="100"/>
        <v>Manuel Rivera</v>
      </c>
      <c r="Y359">
        <f t="shared" si="101"/>
        <v>0.83333333333333337</v>
      </c>
      <c r="Z359">
        <f t="shared" si="102"/>
        <v>0.83333333333333337</v>
      </c>
      <c r="AA359">
        <f t="shared" si="103"/>
        <v>7974.3333333333339</v>
      </c>
      <c r="AB359" t="str">
        <f t="shared" si="104"/>
        <v>Manuel Rivera</v>
      </c>
      <c r="AC359">
        <f t="shared" si="105"/>
        <v>1.3333333333333333</v>
      </c>
      <c r="AD359">
        <f t="shared" si="106"/>
        <v>1.3333333333333333</v>
      </c>
      <c r="AE359">
        <f t="shared" si="107"/>
        <v>12974.333333333332</v>
      </c>
      <c r="AF359" t="str">
        <f t="shared" si="108"/>
        <v>Manuel Rivera</v>
      </c>
      <c r="AG359">
        <f t="shared" si="109"/>
        <v>1</v>
      </c>
      <c r="AH359">
        <f t="shared" si="110"/>
        <v>1</v>
      </c>
      <c r="AI359">
        <f t="shared" si="111"/>
        <v>9641</v>
      </c>
      <c r="AJ359" t="str">
        <f t="shared" si="112"/>
        <v>Manuel Rivera</v>
      </c>
      <c r="AK359">
        <f t="shared" si="113"/>
        <v>4</v>
      </c>
      <c r="AL359">
        <f t="shared" si="114"/>
        <v>4</v>
      </c>
      <c r="AM359">
        <f t="shared" si="115"/>
        <v>39641</v>
      </c>
      <c r="AN359" t="str">
        <f t="shared" si="116"/>
        <v>Manuel Rivera</v>
      </c>
      <c r="AO359">
        <f t="shared" si="117"/>
        <v>5</v>
      </c>
      <c r="AP359">
        <f t="shared" si="118"/>
        <v>5</v>
      </c>
      <c r="AQ359">
        <f t="shared" si="119"/>
        <v>49641</v>
      </c>
      <c r="AR359" t="str">
        <f>A359</f>
        <v>Manuel Rivera</v>
      </c>
      <c r="AS359">
        <f>M359</f>
        <v>0</v>
      </c>
      <c r="AT359">
        <f>AS359</f>
        <v>0</v>
      </c>
      <c r="AU359">
        <f>AT359*10000-ROW()</f>
        <v>-359</v>
      </c>
      <c r="AV359" t="str">
        <f>A359</f>
        <v>Manuel Rivera</v>
      </c>
      <c r="AW359">
        <f>E359</f>
        <v>3</v>
      </c>
      <c r="AX359">
        <f>AW359</f>
        <v>3</v>
      </c>
      <c r="AY359">
        <f>AX359*10000-ROW()</f>
        <v>29641</v>
      </c>
    </row>
    <row r="360" spans="1:51" x14ac:dyDescent="0.3">
      <c r="A360" s="9" t="str">
        <f>equipo15!A39</f>
        <v>Manuel Gomez</v>
      </c>
      <c r="B360" s="9">
        <f>equipo15!B39</f>
        <v>3</v>
      </c>
      <c r="C360" s="9" t="str">
        <f>equipo15!$A$6</f>
        <v>Equipo 15</v>
      </c>
      <c r="D360" s="9">
        <f>equipo15!C39</f>
        <v>6</v>
      </c>
      <c r="E360" s="9">
        <f>equipo15!D39</f>
        <v>6</v>
      </c>
      <c r="F360" s="9">
        <f>equipo15!E39</f>
        <v>4</v>
      </c>
      <c r="G360" s="9">
        <f>equipo15!F39</f>
        <v>0</v>
      </c>
      <c r="H360" s="9">
        <f>equipo15!G39</f>
        <v>0</v>
      </c>
      <c r="I360" s="9">
        <f>equipo15!H39</f>
        <v>0</v>
      </c>
      <c r="J360" s="9">
        <f>equipo15!I39</f>
        <v>1</v>
      </c>
      <c r="K360" s="9">
        <f>equipo15!J39</f>
        <v>1</v>
      </c>
      <c r="L360" s="9">
        <f>equipo15!K39</f>
        <v>1</v>
      </c>
      <c r="M360" s="9">
        <f>equipo15!L39</f>
        <v>2</v>
      </c>
      <c r="N360" s="9">
        <f>equipo15!M39</f>
        <v>0</v>
      </c>
      <c r="O360" s="9">
        <f>equipo15!N39</f>
        <v>1</v>
      </c>
      <c r="P360" s="9">
        <f>equipo15!O39</f>
        <v>1</v>
      </c>
      <c r="Q360" s="9">
        <f>equipo15!P39</f>
        <v>0</v>
      </c>
      <c r="R360" s="9">
        <f>equipo15!Q39</f>
        <v>4</v>
      </c>
      <c r="S360" s="9">
        <f>equipo15!R39</f>
        <v>9</v>
      </c>
      <c r="T360" s="9"/>
      <c r="U360" s="11">
        <f>equipo15!T39</f>
        <v>0.66666666666666663</v>
      </c>
      <c r="V360" s="11">
        <f>equipo15!U39</f>
        <v>0.66666666666666663</v>
      </c>
      <c r="X360" t="str">
        <f t="shared" si="100"/>
        <v>Manuel Gomez</v>
      </c>
      <c r="Y360">
        <f t="shared" si="101"/>
        <v>0.66666666666666663</v>
      </c>
      <c r="Z360">
        <f t="shared" si="102"/>
        <v>0.66666666666666663</v>
      </c>
      <c r="AA360">
        <f t="shared" si="103"/>
        <v>6306.6666666666661</v>
      </c>
      <c r="AB360" t="str">
        <f t="shared" si="104"/>
        <v>Manuel Gomez</v>
      </c>
      <c r="AC360">
        <f t="shared" si="105"/>
        <v>0.66666666666666663</v>
      </c>
      <c r="AD360">
        <f t="shared" si="106"/>
        <v>0.66666666666666663</v>
      </c>
      <c r="AE360">
        <f t="shared" si="107"/>
        <v>6306.6666666666661</v>
      </c>
      <c r="AF360" t="str">
        <f t="shared" si="108"/>
        <v>Manuel Gomez</v>
      </c>
      <c r="AG360">
        <f t="shared" si="109"/>
        <v>0</v>
      </c>
      <c r="AH360">
        <f t="shared" si="110"/>
        <v>0</v>
      </c>
      <c r="AI360">
        <f t="shared" si="111"/>
        <v>-360</v>
      </c>
      <c r="AJ360" t="str">
        <f t="shared" si="112"/>
        <v>Manuel Gomez</v>
      </c>
      <c r="AK360">
        <f t="shared" si="113"/>
        <v>1</v>
      </c>
      <c r="AL360">
        <f t="shared" si="114"/>
        <v>1</v>
      </c>
      <c r="AM360">
        <f t="shared" si="115"/>
        <v>9640</v>
      </c>
      <c r="AN360" t="str">
        <f t="shared" si="116"/>
        <v>Manuel Gomez</v>
      </c>
      <c r="AO360">
        <f t="shared" si="117"/>
        <v>4</v>
      </c>
      <c r="AP360">
        <f t="shared" si="118"/>
        <v>4</v>
      </c>
      <c r="AQ360">
        <f t="shared" si="119"/>
        <v>39640</v>
      </c>
      <c r="AR360" t="str">
        <f>A360</f>
        <v>Manuel Gomez</v>
      </c>
      <c r="AS360">
        <f>M360</f>
        <v>2</v>
      </c>
      <c r="AT360">
        <f>AS360</f>
        <v>2</v>
      </c>
      <c r="AU360">
        <f>AT360*10000-ROW()</f>
        <v>19640</v>
      </c>
      <c r="AV360" t="str">
        <f>A360</f>
        <v>Manuel Gomez</v>
      </c>
      <c r="AW360">
        <f>E360</f>
        <v>6</v>
      </c>
      <c r="AX360">
        <f>AW360</f>
        <v>6</v>
      </c>
      <c r="AY360">
        <f>AX360*10000-ROW()</f>
        <v>59640</v>
      </c>
    </row>
    <row r="361" spans="1:51" x14ac:dyDescent="0.3">
      <c r="A361" s="9" t="str">
        <f>equipo15!A40</f>
        <v>Manuel Diaz</v>
      </c>
      <c r="B361" s="9">
        <f>equipo15!B40</f>
        <v>4</v>
      </c>
      <c r="C361" s="9" t="str">
        <f>equipo15!$A$6</f>
        <v>Equipo 15</v>
      </c>
      <c r="D361" s="9">
        <f>equipo15!C40</f>
        <v>5</v>
      </c>
      <c r="E361" s="9">
        <f>equipo15!D40</f>
        <v>4</v>
      </c>
      <c r="F361" s="9">
        <f>equipo15!E40</f>
        <v>2</v>
      </c>
      <c r="G361" s="9">
        <f>equipo15!F40</f>
        <v>0</v>
      </c>
      <c r="H361" s="9">
        <f>equipo15!G40</f>
        <v>0</v>
      </c>
      <c r="I361" s="9">
        <f>equipo15!H40</f>
        <v>0</v>
      </c>
      <c r="J361" s="9">
        <f>equipo15!I40</f>
        <v>2</v>
      </c>
      <c r="K361" s="9">
        <f>equipo15!J40</f>
        <v>0</v>
      </c>
      <c r="L361" s="9">
        <f>equipo15!K40</f>
        <v>0</v>
      </c>
      <c r="M361" s="9">
        <f>equipo15!L40</f>
        <v>1</v>
      </c>
      <c r="N361" s="9">
        <f>equipo15!M40</f>
        <v>1</v>
      </c>
      <c r="O361" s="9">
        <f>equipo15!N40</f>
        <v>1</v>
      </c>
      <c r="P361" s="9">
        <f>equipo15!O40</f>
        <v>1</v>
      </c>
      <c r="Q361" s="9">
        <f>equipo15!P40</f>
        <v>0</v>
      </c>
      <c r="R361" s="9">
        <f>equipo15!Q40</f>
        <v>2</v>
      </c>
      <c r="S361" s="9">
        <f>equipo15!R40</f>
        <v>8</v>
      </c>
      <c r="T361" s="9"/>
      <c r="U361" s="11">
        <f>equipo15!T40</f>
        <v>0.4</v>
      </c>
      <c r="V361" s="11">
        <f>equipo15!U40</f>
        <v>0.4</v>
      </c>
      <c r="X361" t="str">
        <f t="shared" si="100"/>
        <v>Manuel Diaz</v>
      </c>
      <c r="Y361">
        <f t="shared" si="101"/>
        <v>0.4</v>
      </c>
      <c r="Z361">
        <f t="shared" si="102"/>
        <v>0.4</v>
      </c>
      <c r="AA361">
        <f t="shared" si="103"/>
        <v>3639</v>
      </c>
      <c r="AB361" t="str">
        <f t="shared" si="104"/>
        <v>Manuel Diaz</v>
      </c>
      <c r="AC361">
        <f t="shared" si="105"/>
        <v>0.4</v>
      </c>
      <c r="AD361">
        <f t="shared" si="106"/>
        <v>0.4</v>
      </c>
      <c r="AE361">
        <f t="shared" si="107"/>
        <v>3639</v>
      </c>
      <c r="AF361" t="str">
        <f t="shared" si="108"/>
        <v>Manuel Diaz</v>
      </c>
      <c r="AG361">
        <f t="shared" si="109"/>
        <v>0</v>
      </c>
      <c r="AH361">
        <f t="shared" si="110"/>
        <v>0</v>
      </c>
      <c r="AI361">
        <f t="shared" si="111"/>
        <v>-361</v>
      </c>
      <c r="AJ361" t="str">
        <f t="shared" si="112"/>
        <v>Manuel Diaz</v>
      </c>
      <c r="AK361">
        <f t="shared" si="113"/>
        <v>2</v>
      </c>
      <c r="AL361">
        <f t="shared" si="114"/>
        <v>2</v>
      </c>
      <c r="AM361">
        <f t="shared" si="115"/>
        <v>19639</v>
      </c>
      <c r="AN361" t="str">
        <f t="shared" si="116"/>
        <v>Manuel Diaz</v>
      </c>
      <c r="AO361">
        <f t="shared" si="117"/>
        <v>2</v>
      </c>
      <c r="AP361">
        <f t="shared" si="118"/>
        <v>2</v>
      </c>
      <c r="AQ361">
        <f t="shared" si="119"/>
        <v>19639</v>
      </c>
      <c r="AR361" t="str">
        <f>A361</f>
        <v>Manuel Diaz</v>
      </c>
      <c r="AS361">
        <f>M361</f>
        <v>1</v>
      </c>
      <c r="AT361">
        <f>AS361</f>
        <v>1</v>
      </c>
      <c r="AU361">
        <f>AT361*10000-ROW()</f>
        <v>9639</v>
      </c>
      <c r="AV361" t="str">
        <f>A361</f>
        <v>Manuel Diaz</v>
      </c>
      <c r="AW361">
        <f>E361</f>
        <v>4</v>
      </c>
      <c r="AX361">
        <f>AW361</f>
        <v>4</v>
      </c>
      <c r="AY361">
        <f>AX361*10000-ROW()</f>
        <v>39639</v>
      </c>
    </row>
    <row r="362" spans="1:51" x14ac:dyDescent="0.3">
      <c r="A362" s="9" t="str">
        <f>equipo15!A41</f>
        <v>Manuel Reyes</v>
      </c>
      <c r="B362" s="9">
        <f>equipo15!B41</f>
        <v>5</v>
      </c>
      <c r="C362" s="9" t="str">
        <f>equipo15!$A$6</f>
        <v>Equipo 15</v>
      </c>
      <c r="D362" s="9">
        <f>equipo15!C41</f>
        <v>7</v>
      </c>
      <c r="E362" s="9">
        <f>equipo15!D41</f>
        <v>0</v>
      </c>
      <c r="F362" s="9">
        <f>equipo15!E41</f>
        <v>3</v>
      </c>
      <c r="G362" s="9">
        <f>equipo15!F41</f>
        <v>1</v>
      </c>
      <c r="H362" s="9">
        <f>equipo15!G41</f>
        <v>0</v>
      </c>
      <c r="I362" s="9">
        <f>equipo15!H41</f>
        <v>0</v>
      </c>
      <c r="J362" s="9">
        <f>equipo15!I41</f>
        <v>1</v>
      </c>
      <c r="K362" s="9">
        <f>equipo15!J41</f>
        <v>1</v>
      </c>
      <c r="L362" s="9">
        <f>equipo15!K41</f>
        <v>0</v>
      </c>
      <c r="M362" s="9">
        <f>equipo15!L41</f>
        <v>2</v>
      </c>
      <c r="N362" s="9">
        <f>equipo15!M41</f>
        <v>0</v>
      </c>
      <c r="O362" s="9">
        <f>equipo15!N41</f>
        <v>1</v>
      </c>
      <c r="P362" s="9">
        <f>equipo15!O41</f>
        <v>0</v>
      </c>
      <c r="Q362" s="9">
        <f>equipo15!P41</f>
        <v>0</v>
      </c>
      <c r="R362" s="9">
        <f>equipo15!Q41</f>
        <v>4</v>
      </c>
      <c r="S362" s="9">
        <f>equipo15!R41</f>
        <v>8</v>
      </c>
      <c r="T362" s="9"/>
      <c r="U362" s="11">
        <f>equipo15!T41</f>
        <v>0.42857142857142855</v>
      </c>
      <c r="V362" s="11">
        <f>equipo15!U41</f>
        <v>0.5714285714285714</v>
      </c>
      <c r="X362" t="str">
        <f t="shared" si="100"/>
        <v>Manuel Reyes</v>
      </c>
      <c r="Y362">
        <f t="shared" si="101"/>
        <v>0.42857142857142855</v>
      </c>
      <c r="Z362">
        <f t="shared" si="102"/>
        <v>0.42857142857142855</v>
      </c>
      <c r="AA362">
        <f t="shared" si="103"/>
        <v>3923.7142857142853</v>
      </c>
      <c r="AB362" t="str">
        <f t="shared" si="104"/>
        <v>Manuel Reyes</v>
      </c>
      <c r="AC362">
        <f t="shared" si="105"/>
        <v>0.5714285714285714</v>
      </c>
      <c r="AD362">
        <f t="shared" si="106"/>
        <v>0.5714285714285714</v>
      </c>
      <c r="AE362">
        <f t="shared" si="107"/>
        <v>5352.2857142857138</v>
      </c>
      <c r="AF362" t="str">
        <f t="shared" si="108"/>
        <v>Manuel Reyes</v>
      </c>
      <c r="AG362">
        <f t="shared" si="109"/>
        <v>0</v>
      </c>
      <c r="AH362">
        <f t="shared" si="110"/>
        <v>0</v>
      </c>
      <c r="AI362">
        <f t="shared" si="111"/>
        <v>-362</v>
      </c>
      <c r="AJ362" t="str">
        <f t="shared" si="112"/>
        <v>Manuel Reyes</v>
      </c>
      <c r="AK362">
        <f t="shared" si="113"/>
        <v>1</v>
      </c>
      <c r="AL362">
        <f t="shared" si="114"/>
        <v>1</v>
      </c>
      <c r="AM362">
        <f t="shared" si="115"/>
        <v>9638</v>
      </c>
      <c r="AN362" t="str">
        <f t="shared" si="116"/>
        <v>Manuel Reyes</v>
      </c>
      <c r="AO362">
        <f t="shared" si="117"/>
        <v>3</v>
      </c>
      <c r="AP362">
        <f t="shared" si="118"/>
        <v>3</v>
      </c>
      <c r="AQ362">
        <f t="shared" si="119"/>
        <v>29638</v>
      </c>
      <c r="AR362" t="str">
        <f>A362</f>
        <v>Manuel Reyes</v>
      </c>
      <c r="AS362">
        <f>M362</f>
        <v>2</v>
      </c>
      <c r="AT362">
        <f>AS362</f>
        <v>2</v>
      </c>
      <c r="AU362">
        <f>AT362*10000-ROW()</f>
        <v>19638</v>
      </c>
      <c r="AV362" t="str">
        <f>A362</f>
        <v>Manuel Reyes</v>
      </c>
      <c r="AW362">
        <f>E362</f>
        <v>0</v>
      </c>
      <c r="AX362">
        <f>AW362</f>
        <v>0</v>
      </c>
      <c r="AY362">
        <f>AX362*10000-ROW()</f>
        <v>-362</v>
      </c>
    </row>
    <row r="363" spans="1:51" x14ac:dyDescent="0.3">
      <c r="A363" s="9" t="str">
        <f>equipo15!A42</f>
        <v>Manuel Morales</v>
      </c>
      <c r="B363" s="9">
        <f>equipo15!B42</f>
        <v>6</v>
      </c>
      <c r="C363" s="9" t="str">
        <f>equipo15!$A$6</f>
        <v>Equipo 15</v>
      </c>
      <c r="D363" s="9">
        <f>equipo15!C42</f>
        <v>10</v>
      </c>
      <c r="E363" s="9">
        <f>equipo15!D42</f>
        <v>9</v>
      </c>
      <c r="F363" s="9">
        <f>equipo15!E42</f>
        <v>4</v>
      </c>
      <c r="G363" s="9">
        <f>equipo15!F42</f>
        <v>1</v>
      </c>
      <c r="H363" s="9">
        <f>equipo15!G42</f>
        <v>0</v>
      </c>
      <c r="I363" s="9">
        <f>equipo15!H42</f>
        <v>0</v>
      </c>
      <c r="J363" s="9">
        <f>equipo15!I42</f>
        <v>5</v>
      </c>
      <c r="K363" s="9">
        <f>equipo15!J42</f>
        <v>2</v>
      </c>
      <c r="L363" s="9">
        <f>equipo15!K42</f>
        <v>0</v>
      </c>
      <c r="M363" s="9">
        <f>equipo15!L42</f>
        <v>1</v>
      </c>
      <c r="N363" s="9">
        <f>equipo15!M42</f>
        <v>1</v>
      </c>
      <c r="O363" s="9">
        <f>equipo15!N42</f>
        <v>1</v>
      </c>
      <c r="P363" s="9">
        <f>equipo15!O42</f>
        <v>1</v>
      </c>
      <c r="Q363" s="9">
        <f>equipo15!P42</f>
        <v>0</v>
      </c>
      <c r="R363" s="9">
        <f>equipo15!Q42</f>
        <v>5</v>
      </c>
      <c r="S363" s="9">
        <f>equipo15!R42</f>
        <v>13</v>
      </c>
      <c r="T363" s="9"/>
      <c r="U363" s="11">
        <f>equipo15!T42</f>
        <v>0.4</v>
      </c>
      <c r="V363" s="11">
        <f>equipo15!U42</f>
        <v>0.5</v>
      </c>
      <c r="X363" t="str">
        <f t="shared" si="100"/>
        <v>Manuel Morales</v>
      </c>
      <c r="Y363">
        <f t="shared" si="101"/>
        <v>0.4</v>
      </c>
      <c r="Z363">
        <f t="shared" si="102"/>
        <v>0.4</v>
      </c>
      <c r="AA363">
        <f t="shared" si="103"/>
        <v>3637</v>
      </c>
      <c r="AB363" t="str">
        <f t="shared" si="104"/>
        <v>Manuel Morales</v>
      </c>
      <c r="AC363">
        <f t="shared" si="105"/>
        <v>0.5</v>
      </c>
      <c r="AD363">
        <f t="shared" si="106"/>
        <v>0.5</v>
      </c>
      <c r="AE363">
        <f t="shared" si="107"/>
        <v>4637</v>
      </c>
      <c r="AF363" t="str">
        <f t="shared" si="108"/>
        <v>Manuel Morales</v>
      </c>
      <c r="AG363">
        <f t="shared" si="109"/>
        <v>0</v>
      </c>
      <c r="AH363">
        <f t="shared" si="110"/>
        <v>0</v>
      </c>
      <c r="AI363">
        <f t="shared" si="111"/>
        <v>-363</v>
      </c>
      <c r="AJ363" t="str">
        <f t="shared" si="112"/>
        <v>Manuel Morales</v>
      </c>
      <c r="AK363">
        <f t="shared" si="113"/>
        <v>5</v>
      </c>
      <c r="AL363">
        <f t="shared" si="114"/>
        <v>5</v>
      </c>
      <c r="AM363">
        <f t="shared" si="115"/>
        <v>49637</v>
      </c>
      <c r="AN363" t="str">
        <f t="shared" si="116"/>
        <v>Manuel Morales</v>
      </c>
      <c r="AO363">
        <f t="shared" si="117"/>
        <v>4</v>
      </c>
      <c r="AP363">
        <f t="shared" si="118"/>
        <v>4</v>
      </c>
      <c r="AQ363">
        <f t="shared" si="119"/>
        <v>39637</v>
      </c>
      <c r="AR363" t="str">
        <f>A363</f>
        <v>Manuel Morales</v>
      </c>
      <c r="AS363">
        <f>M363</f>
        <v>1</v>
      </c>
      <c r="AT363">
        <f>AS363</f>
        <v>1</v>
      </c>
      <c r="AU363">
        <f>AT363*10000-ROW()</f>
        <v>9637</v>
      </c>
      <c r="AV363" t="str">
        <f>A363</f>
        <v>Manuel Morales</v>
      </c>
      <c r="AW363">
        <f>E363</f>
        <v>9</v>
      </c>
      <c r="AX363">
        <f>AW363</f>
        <v>9</v>
      </c>
      <c r="AY363">
        <f>AX363*10000-ROW()</f>
        <v>89637</v>
      </c>
    </row>
    <row r="364" spans="1:51" x14ac:dyDescent="0.3">
      <c r="A364" s="9" t="str">
        <f>equipo15!A43</f>
        <v>Manuel Cruz</v>
      </c>
      <c r="B364" s="9">
        <f>equipo15!B43</f>
        <v>7</v>
      </c>
      <c r="C364" s="9" t="str">
        <f>equipo15!$A$6</f>
        <v>Equipo 15</v>
      </c>
      <c r="D364" s="9">
        <f>equipo15!C43</f>
        <v>6</v>
      </c>
      <c r="E364" s="9">
        <f>equipo15!D43</f>
        <v>3</v>
      </c>
      <c r="F364" s="9">
        <f>equipo15!E43</f>
        <v>4</v>
      </c>
      <c r="G364" s="9">
        <f>equipo15!F43</f>
        <v>0</v>
      </c>
      <c r="H364" s="9">
        <f>equipo15!G43</f>
        <v>0</v>
      </c>
      <c r="I364" s="9">
        <f>equipo15!H43</f>
        <v>1</v>
      </c>
      <c r="J364" s="9">
        <f>equipo15!I43</f>
        <v>1</v>
      </c>
      <c r="K364" s="9">
        <f>equipo15!J43</f>
        <v>1</v>
      </c>
      <c r="L364" s="9">
        <f>equipo15!K43</f>
        <v>1</v>
      </c>
      <c r="M364" s="9">
        <f>equipo15!L43</f>
        <v>0</v>
      </c>
      <c r="N364" s="9">
        <f>equipo15!M43</f>
        <v>2</v>
      </c>
      <c r="O364" s="9">
        <f>equipo15!N43</f>
        <v>1</v>
      </c>
      <c r="P364" s="9">
        <f>equipo15!O43</f>
        <v>1</v>
      </c>
      <c r="Q364" s="9">
        <f>equipo15!P43</f>
        <v>0</v>
      </c>
      <c r="R364" s="9">
        <f>equipo15!Q43</f>
        <v>7</v>
      </c>
      <c r="S364" s="9">
        <f>equipo15!R43</f>
        <v>11</v>
      </c>
      <c r="T364" s="9"/>
      <c r="U364" s="11">
        <f>equipo15!T43</f>
        <v>0.66666666666666663</v>
      </c>
      <c r="V364" s="11">
        <f>equipo15!U43</f>
        <v>1.1666666666666667</v>
      </c>
      <c r="X364" t="str">
        <f t="shared" si="100"/>
        <v>Manuel Cruz</v>
      </c>
      <c r="Y364">
        <f t="shared" si="101"/>
        <v>0.66666666666666663</v>
      </c>
      <c r="Z364">
        <f t="shared" si="102"/>
        <v>0.66666666666666663</v>
      </c>
      <c r="AA364">
        <f t="shared" si="103"/>
        <v>6302.6666666666661</v>
      </c>
      <c r="AB364" t="str">
        <f t="shared" si="104"/>
        <v>Manuel Cruz</v>
      </c>
      <c r="AC364">
        <f t="shared" si="105"/>
        <v>1.1666666666666667</v>
      </c>
      <c r="AD364">
        <f t="shared" si="106"/>
        <v>1.1666666666666667</v>
      </c>
      <c r="AE364">
        <f t="shared" si="107"/>
        <v>11302.666666666668</v>
      </c>
      <c r="AF364" t="str">
        <f t="shared" si="108"/>
        <v>Manuel Cruz</v>
      </c>
      <c r="AG364">
        <f t="shared" si="109"/>
        <v>1</v>
      </c>
      <c r="AH364">
        <f t="shared" si="110"/>
        <v>1</v>
      </c>
      <c r="AI364">
        <f t="shared" si="111"/>
        <v>9636</v>
      </c>
      <c r="AJ364" t="str">
        <f t="shared" si="112"/>
        <v>Manuel Cruz</v>
      </c>
      <c r="AK364">
        <f t="shared" si="113"/>
        <v>1</v>
      </c>
      <c r="AL364">
        <f t="shared" si="114"/>
        <v>1</v>
      </c>
      <c r="AM364">
        <f t="shared" si="115"/>
        <v>9636</v>
      </c>
      <c r="AN364" t="str">
        <f t="shared" si="116"/>
        <v>Manuel Cruz</v>
      </c>
      <c r="AO364">
        <f t="shared" si="117"/>
        <v>4</v>
      </c>
      <c r="AP364">
        <f t="shared" si="118"/>
        <v>4</v>
      </c>
      <c r="AQ364">
        <f t="shared" si="119"/>
        <v>39636</v>
      </c>
      <c r="AR364" t="str">
        <f>A364</f>
        <v>Manuel Cruz</v>
      </c>
      <c r="AS364">
        <f>M364</f>
        <v>0</v>
      </c>
      <c r="AT364">
        <f>AS364</f>
        <v>0</v>
      </c>
      <c r="AU364">
        <f>AT364*10000-ROW()</f>
        <v>-364</v>
      </c>
      <c r="AV364" t="str">
        <f>A364</f>
        <v>Manuel Cruz</v>
      </c>
      <c r="AW364">
        <f>E364</f>
        <v>3</v>
      </c>
      <c r="AX364">
        <f>AW364</f>
        <v>3</v>
      </c>
      <c r="AY364">
        <f>AX364*10000-ROW()</f>
        <v>29636</v>
      </c>
    </row>
    <row r="365" spans="1:51" x14ac:dyDescent="0.3">
      <c r="A365" s="9" t="str">
        <f>equipo15!A44</f>
        <v>Manuel Ortiz</v>
      </c>
      <c r="B365" s="9">
        <f>equipo15!B44</f>
        <v>8</v>
      </c>
      <c r="C365" s="9" t="str">
        <f>equipo15!$A$6</f>
        <v>Equipo 15</v>
      </c>
      <c r="D365" s="9">
        <f>equipo15!C44</f>
        <v>4</v>
      </c>
      <c r="E365" s="9">
        <f>equipo15!D44</f>
        <v>1</v>
      </c>
      <c r="F365" s="9">
        <f>equipo15!E44</f>
        <v>2</v>
      </c>
      <c r="G365" s="9">
        <f>equipo15!F44</f>
        <v>0</v>
      </c>
      <c r="H365" s="9">
        <f>equipo15!G44</f>
        <v>0</v>
      </c>
      <c r="I365" s="9">
        <f>equipo15!H44</f>
        <v>0</v>
      </c>
      <c r="J365" s="9">
        <f>equipo15!I44</f>
        <v>1</v>
      </c>
      <c r="K365" s="9">
        <f>equipo15!J44</f>
        <v>2</v>
      </c>
      <c r="L365" s="9">
        <f>equipo15!K44</f>
        <v>1</v>
      </c>
      <c r="M365" s="9">
        <f>equipo15!L44</f>
        <v>2</v>
      </c>
      <c r="N365" s="9">
        <f>equipo15!M44</f>
        <v>2</v>
      </c>
      <c r="O365" s="9">
        <f>equipo15!N44</f>
        <v>0</v>
      </c>
      <c r="P365" s="9">
        <f>equipo15!O44</f>
        <v>0</v>
      </c>
      <c r="Q365" s="9">
        <f>equipo15!P44</f>
        <v>0</v>
      </c>
      <c r="R365" s="9">
        <f>equipo15!Q44</f>
        <v>2</v>
      </c>
      <c r="S365" s="9">
        <f>equipo15!R44</f>
        <v>7</v>
      </c>
      <c r="T365" s="9"/>
      <c r="U365" s="11">
        <f>equipo15!T44</f>
        <v>0.5</v>
      </c>
      <c r="V365" s="11">
        <f>equipo15!U44</f>
        <v>0.5</v>
      </c>
      <c r="X365" t="str">
        <f t="shared" si="100"/>
        <v>Manuel Ortiz</v>
      </c>
      <c r="Y365">
        <f t="shared" si="101"/>
        <v>0.5</v>
      </c>
      <c r="Z365">
        <f t="shared" si="102"/>
        <v>0.5</v>
      </c>
      <c r="AA365">
        <f t="shared" si="103"/>
        <v>4635</v>
      </c>
      <c r="AB365" t="str">
        <f t="shared" si="104"/>
        <v>Manuel Ortiz</v>
      </c>
      <c r="AC365">
        <f t="shared" si="105"/>
        <v>0.5</v>
      </c>
      <c r="AD365">
        <f t="shared" si="106"/>
        <v>0.5</v>
      </c>
      <c r="AE365">
        <f t="shared" si="107"/>
        <v>4635</v>
      </c>
      <c r="AF365" t="str">
        <f t="shared" si="108"/>
        <v>Manuel Ortiz</v>
      </c>
      <c r="AG365">
        <f t="shared" si="109"/>
        <v>0</v>
      </c>
      <c r="AH365">
        <f t="shared" si="110"/>
        <v>0</v>
      </c>
      <c r="AI365">
        <f t="shared" si="111"/>
        <v>-365</v>
      </c>
      <c r="AJ365" t="str">
        <f t="shared" si="112"/>
        <v>Manuel Ortiz</v>
      </c>
      <c r="AK365">
        <f t="shared" si="113"/>
        <v>1</v>
      </c>
      <c r="AL365">
        <f t="shared" si="114"/>
        <v>1</v>
      </c>
      <c r="AM365">
        <f t="shared" si="115"/>
        <v>9635</v>
      </c>
      <c r="AN365" t="str">
        <f t="shared" si="116"/>
        <v>Manuel Ortiz</v>
      </c>
      <c r="AO365">
        <f t="shared" si="117"/>
        <v>2</v>
      </c>
      <c r="AP365">
        <f t="shared" si="118"/>
        <v>2</v>
      </c>
      <c r="AQ365">
        <f t="shared" si="119"/>
        <v>19635</v>
      </c>
      <c r="AR365" t="str">
        <f>A365</f>
        <v>Manuel Ortiz</v>
      </c>
      <c r="AS365">
        <f>M365</f>
        <v>2</v>
      </c>
      <c r="AT365">
        <f>AS365</f>
        <v>2</v>
      </c>
      <c r="AU365">
        <f>AT365*10000-ROW()</f>
        <v>19635</v>
      </c>
      <c r="AV365" t="str">
        <f>A365</f>
        <v>Manuel Ortiz</v>
      </c>
      <c r="AW365">
        <f>E365</f>
        <v>1</v>
      </c>
      <c r="AX365">
        <f>AW365</f>
        <v>1</v>
      </c>
      <c r="AY365">
        <f>AX365*10000-ROW()</f>
        <v>9635</v>
      </c>
    </row>
    <row r="366" spans="1:51" x14ac:dyDescent="0.3">
      <c r="A366" s="9" t="str">
        <f>equipo15!A45</f>
        <v>Manuel Gutierrez</v>
      </c>
      <c r="B366" s="9">
        <f>equipo15!B45</f>
        <v>9</v>
      </c>
      <c r="C366" s="9" t="str">
        <f>equipo15!$A$6</f>
        <v>Equipo 15</v>
      </c>
      <c r="D366" s="9">
        <f>equipo15!C45</f>
        <v>9</v>
      </c>
      <c r="E366" s="9">
        <f>equipo15!D45</f>
        <v>7</v>
      </c>
      <c r="F366" s="9">
        <f>equipo15!E45</f>
        <v>6</v>
      </c>
      <c r="G366" s="9">
        <f>equipo15!F45</f>
        <v>0</v>
      </c>
      <c r="H366" s="9">
        <f>equipo15!G45</f>
        <v>0</v>
      </c>
      <c r="I366" s="9">
        <f>equipo15!H45</f>
        <v>1</v>
      </c>
      <c r="J366" s="9">
        <f>equipo15!I45</f>
        <v>3</v>
      </c>
      <c r="K366" s="9">
        <f>equipo15!J45</f>
        <v>2</v>
      </c>
      <c r="L366" s="9">
        <f>equipo15!K45</f>
        <v>0</v>
      </c>
      <c r="M366" s="9">
        <f>equipo15!L45</f>
        <v>1</v>
      </c>
      <c r="N366" s="9">
        <f>equipo15!M45</f>
        <v>0</v>
      </c>
      <c r="O366" s="9">
        <f>equipo15!N45</f>
        <v>0</v>
      </c>
      <c r="P366" s="9">
        <f>equipo15!O45</f>
        <v>1</v>
      </c>
      <c r="Q366" s="9">
        <f>equipo15!P45</f>
        <v>0</v>
      </c>
      <c r="R366" s="9">
        <f>equipo15!Q45</f>
        <v>9</v>
      </c>
      <c r="S366" s="9">
        <f>equipo15!R45</f>
        <v>10</v>
      </c>
      <c r="T366" s="9"/>
      <c r="U366" s="11">
        <f>equipo15!T45</f>
        <v>0.66666666666666663</v>
      </c>
      <c r="V366" s="11">
        <f>equipo15!U45</f>
        <v>1</v>
      </c>
      <c r="X366" t="str">
        <f t="shared" si="100"/>
        <v>Manuel Gutierrez</v>
      </c>
      <c r="Y366">
        <f t="shared" si="101"/>
        <v>0.66666666666666663</v>
      </c>
      <c r="Z366">
        <f t="shared" si="102"/>
        <v>0.66666666666666663</v>
      </c>
      <c r="AA366">
        <f t="shared" si="103"/>
        <v>6300.6666666666661</v>
      </c>
      <c r="AB366" t="str">
        <f t="shared" si="104"/>
        <v>Manuel Gutierrez</v>
      </c>
      <c r="AC366">
        <f t="shared" si="105"/>
        <v>1</v>
      </c>
      <c r="AD366">
        <f t="shared" si="106"/>
        <v>1</v>
      </c>
      <c r="AE366">
        <f t="shared" si="107"/>
        <v>9634</v>
      </c>
      <c r="AF366" t="str">
        <f t="shared" si="108"/>
        <v>Manuel Gutierrez</v>
      </c>
      <c r="AG366">
        <f t="shared" si="109"/>
        <v>1</v>
      </c>
      <c r="AH366">
        <f t="shared" si="110"/>
        <v>1</v>
      </c>
      <c r="AI366">
        <f t="shared" si="111"/>
        <v>9634</v>
      </c>
      <c r="AJ366" t="str">
        <f t="shared" si="112"/>
        <v>Manuel Gutierrez</v>
      </c>
      <c r="AK366">
        <f t="shared" si="113"/>
        <v>3</v>
      </c>
      <c r="AL366">
        <f t="shared" si="114"/>
        <v>3</v>
      </c>
      <c r="AM366">
        <f t="shared" si="115"/>
        <v>29634</v>
      </c>
      <c r="AN366" t="str">
        <f t="shared" si="116"/>
        <v>Manuel Gutierrez</v>
      </c>
      <c r="AO366">
        <f t="shared" si="117"/>
        <v>6</v>
      </c>
      <c r="AP366">
        <f t="shared" si="118"/>
        <v>6</v>
      </c>
      <c r="AQ366">
        <f t="shared" si="119"/>
        <v>59634</v>
      </c>
      <c r="AR366" t="str">
        <f>A366</f>
        <v>Manuel Gutierrez</v>
      </c>
      <c r="AS366">
        <f>M366</f>
        <v>1</v>
      </c>
      <c r="AT366">
        <f>AS366</f>
        <v>1</v>
      </c>
      <c r="AU366">
        <f>AT366*10000-ROW()</f>
        <v>9634</v>
      </c>
      <c r="AV366" t="str">
        <f>A366</f>
        <v>Manuel Gutierrez</v>
      </c>
      <c r="AW366">
        <f>E366</f>
        <v>7</v>
      </c>
      <c r="AX366">
        <f>AW366</f>
        <v>7</v>
      </c>
      <c r="AY366">
        <f>AX366*10000-ROW()</f>
        <v>69634</v>
      </c>
    </row>
    <row r="367" spans="1:51" x14ac:dyDescent="0.3">
      <c r="A367" s="9" t="str">
        <f>equipo15!A46</f>
        <v>Manuel Castillo</v>
      </c>
      <c r="B367" s="9">
        <f>equipo15!B46</f>
        <v>10</v>
      </c>
      <c r="C367" s="9" t="str">
        <f>equipo15!$A$6</f>
        <v>Equipo 15</v>
      </c>
      <c r="D367" s="9">
        <f>equipo15!C46</f>
        <v>8</v>
      </c>
      <c r="E367" s="9">
        <f>equipo15!D46</f>
        <v>5</v>
      </c>
      <c r="F367" s="9">
        <f>equipo15!E46</f>
        <v>6</v>
      </c>
      <c r="G367" s="9">
        <f>equipo15!F46</f>
        <v>0</v>
      </c>
      <c r="H367" s="9">
        <f>equipo15!G46</f>
        <v>0</v>
      </c>
      <c r="I367" s="9">
        <f>equipo15!H46</f>
        <v>0</v>
      </c>
      <c r="J367" s="9">
        <f>equipo15!I46</f>
        <v>0</v>
      </c>
      <c r="K367" s="9">
        <f>equipo15!J46</f>
        <v>1</v>
      </c>
      <c r="L367" s="9">
        <f>equipo15!K46</f>
        <v>0</v>
      </c>
      <c r="M367" s="9">
        <f>equipo15!L46</f>
        <v>0</v>
      </c>
      <c r="N367" s="9">
        <f>equipo15!M46</f>
        <v>2</v>
      </c>
      <c r="O367" s="9">
        <f>equipo15!N46</f>
        <v>2</v>
      </c>
      <c r="P367" s="9">
        <f>equipo15!O46</f>
        <v>0</v>
      </c>
      <c r="Q367" s="9">
        <f>equipo15!P46</f>
        <v>0</v>
      </c>
      <c r="R367" s="9">
        <f>equipo15!Q46</f>
        <v>6</v>
      </c>
      <c r="S367" s="9">
        <f>equipo15!R46</f>
        <v>12</v>
      </c>
      <c r="T367" s="9"/>
      <c r="U367" s="11">
        <f>equipo15!T46</f>
        <v>0.75</v>
      </c>
      <c r="V367" s="11">
        <f>equipo15!U46</f>
        <v>0.75</v>
      </c>
      <c r="X367" t="str">
        <f t="shared" si="100"/>
        <v>Manuel Castillo</v>
      </c>
      <c r="Y367">
        <f t="shared" si="101"/>
        <v>0.75</v>
      </c>
      <c r="Z367">
        <f t="shared" si="102"/>
        <v>0.75</v>
      </c>
      <c r="AA367">
        <f t="shared" si="103"/>
        <v>7133</v>
      </c>
      <c r="AB367" t="str">
        <f t="shared" si="104"/>
        <v>Manuel Castillo</v>
      </c>
      <c r="AC367">
        <f t="shared" si="105"/>
        <v>0.75</v>
      </c>
      <c r="AD367">
        <f t="shared" si="106"/>
        <v>0.75</v>
      </c>
      <c r="AE367">
        <f t="shared" si="107"/>
        <v>7133</v>
      </c>
      <c r="AF367" t="str">
        <f t="shared" si="108"/>
        <v>Manuel Castillo</v>
      </c>
      <c r="AG367">
        <f t="shared" si="109"/>
        <v>0</v>
      </c>
      <c r="AH367">
        <f t="shared" si="110"/>
        <v>0</v>
      </c>
      <c r="AI367">
        <f t="shared" si="111"/>
        <v>-367</v>
      </c>
      <c r="AJ367" t="str">
        <f t="shared" si="112"/>
        <v>Manuel Castillo</v>
      </c>
      <c r="AK367">
        <f t="shared" si="113"/>
        <v>0</v>
      </c>
      <c r="AL367">
        <f t="shared" si="114"/>
        <v>0</v>
      </c>
      <c r="AM367">
        <f t="shared" si="115"/>
        <v>-367</v>
      </c>
      <c r="AN367" t="str">
        <f t="shared" si="116"/>
        <v>Manuel Castillo</v>
      </c>
      <c r="AO367">
        <f t="shared" si="117"/>
        <v>6</v>
      </c>
      <c r="AP367">
        <f t="shared" si="118"/>
        <v>6</v>
      </c>
      <c r="AQ367">
        <f t="shared" si="119"/>
        <v>59633</v>
      </c>
      <c r="AR367" t="str">
        <f>A367</f>
        <v>Manuel Castillo</v>
      </c>
      <c r="AS367">
        <f>M367</f>
        <v>0</v>
      </c>
      <c r="AT367">
        <f>AS367</f>
        <v>0</v>
      </c>
      <c r="AU367">
        <f>AT367*10000-ROW()</f>
        <v>-367</v>
      </c>
      <c r="AV367" t="str">
        <f>A367</f>
        <v>Manuel Castillo</v>
      </c>
      <c r="AW367">
        <f>E367</f>
        <v>5</v>
      </c>
      <c r="AX367">
        <f>AW367</f>
        <v>5</v>
      </c>
      <c r="AY367">
        <f>AX367*10000-ROW()</f>
        <v>49633</v>
      </c>
    </row>
    <row r="368" spans="1:51" x14ac:dyDescent="0.3">
      <c r="A368" s="9" t="str">
        <f>equipo15!A47</f>
        <v>Alberto Garcia</v>
      </c>
      <c r="B368" s="9">
        <f>equipo15!B47</f>
        <v>11</v>
      </c>
      <c r="C368" s="9" t="str">
        <f>equipo15!$A$6</f>
        <v>Equipo 15</v>
      </c>
      <c r="D368" s="9">
        <f>equipo15!C47</f>
        <v>10</v>
      </c>
      <c r="E368" s="9">
        <f>equipo15!D47</f>
        <v>1</v>
      </c>
      <c r="F368" s="9">
        <f>equipo15!E47</f>
        <v>5</v>
      </c>
      <c r="G368" s="9">
        <f>equipo15!F47</f>
        <v>0</v>
      </c>
      <c r="H368" s="9">
        <f>equipo15!G47</f>
        <v>0</v>
      </c>
      <c r="I368" s="9">
        <f>equipo15!H47</f>
        <v>0</v>
      </c>
      <c r="J368" s="9">
        <f>equipo15!I47</f>
        <v>3</v>
      </c>
      <c r="K368" s="9">
        <f>equipo15!J47</f>
        <v>2</v>
      </c>
      <c r="L368" s="9">
        <f>equipo15!K47</f>
        <v>4</v>
      </c>
      <c r="M368" s="9">
        <f>equipo15!L47</f>
        <v>2</v>
      </c>
      <c r="N368" s="9">
        <f>equipo15!M47</f>
        <v>1</v>
      </c>
      <c r="O368" s="9">
        <f>equipo15!N47</f>
        <v>1</v>
      </c>
      <c r="P368" s="9">
        <f>equipo15!O47</f>
        <v>1</v>
      </c>
      <c r="Q368" s="9">
        <f>equipo15!P47</f>
        <v>0</v>
      </c>
      <c r="R368" s="9">
        <f>equipo15!Q47</f>
        <v>5</v>
      </c>
      <c r="S368" s="9">
        <f>equipo15!R47</f>
        <v>17</v>
      </c>
      <c r="T368" s="9"/>
      <c r="U368" s="11">
        <f>equipo15!T47</f>
        <v>0.5</v>
      </c>
      <c r="V368" s="11">
        <f>equipo15!U47</f>
        <v>0.5</v>
      </c>
      <c r="X368" t="str">
        <f t="shared" si="100"/>
        <v>Alberto Garcia</v>
      </c>
      <c r="Y368">
        <f t="shared" si="101"/>
        <v>0.5</v>
      </c>
      <c r="Z368">
        <f t="shared" si="102"/>
        <v>0.5</v>
      </c>
      <c r="AA368">
        <f t="shared" si="103"/>
        <v>4632</v>
      </c>
      <c r="AB368" t="str">
        <f t="shared" si="104"/>
        <v>Alberto Garcia</v>
      </c>
      <c r="AC368">
        <f t="shared" si="105"/>
        <v>0.5</v>
      </c>
      <c r="AD368">
        <f t="shared" si="106"/>
        <v>0.5</v>
      </c>
      <c r="AE368">
        <f t="shared" si="107"/>
        <v>4632</v>
      </c>
      <c r="AF368" t="str">
        <f t="shared" si="108"/>
        <v>Alberto Garcia</v>
      </c>
      <c r="AG368">
        <f t="shared" si="109"/>
        <v>0</v>
      </c>
      <c r="AH368">
        <f t="shared" si="110"/>
        <v>0</v>
      </c>
      <c r="AI368">
        <f t="shared" si="111"/>
        <v>-368</v>
      </c>
      <c r="AJ368" t="str">
        <f t="shared" si="112"/>
        <v>Alberto Garcia</v>
      </c>
      <c r="AK368">
        <f t="shared" si="113"/>
        <v>3</v>
      </c>
      <c r="AL368">
        <f t="shared" si="114"/>
        <v>3</v>
      </c>
      <c r="AM368">
        <f t="shared" si="115"/>
        <v>29632</v>
      </c>
      <c r="AN368" t="str">
        <f t="shared" si="116"/>
        <v>Alberto Garcia</v>
      </c>
      <c r="AO368">
        <f t="shared" si="117"/>
        <v>5</v>
      </c>
      <c r="AP368">
        <f t="shared" si="118"/>
        <v>5</v>
      </c>
      <c r="AQ368">
        <f t="shared" si="119"/>
        <v>49632</v>
      </c>
      <c r="AR368" t="str">
        <f>A368</f>
        <v>Alberto Garcia</v>
      </c>
      <c r="AS368">
        <f>M368</f>
        <v>2</v>
      </c>
      <c r="AT368">
        <f>AS368</f>
        <v>2</v>
      </c>
      <c r="AU368">
        <f>AT368*10000-ROW()</f>
        <v>19632</v>
      </c>
      <c r="AV368" t="str">
        <f>A368</f>
        <v>Alberto Garcia</v>
      </c>
      <c r="AW368">
        <f>E368</f>
        <v>1</v>
      </c>
      <c r="AX368">
        <f>AW368</f>
        <v>1</v>
      </c>
      <c r="AY368">
        <f>AX368*10000-ROW()</f>
        <v>9632</v>
      </c>
    </row>
    <row r="369" spans="1:51" x14ac:dyDescent="0.3">
      <c r="A369" s="9" t="str">
        <f>equipo15!A48</f>
        <v>Alberto Rodriguez</v>
      </c>
      <c r="B369" s="9">
        <f>equipo15!B48</f>
        <v>12</v>
      </c>
      <c r="C369" s="9" t="str">
        <f>equipo15!$A$6</f>
        <v>Equipo 15</v>
      </c>
      <c r="D369" s="9">
        <f>equipo15!C48</f>
        <v>8</v>
      </c>
      <c r="E369" s="9">
        <f>equipo15!D48</f>
        <v>5</v>
      </c>
      <c r="F369" s="9">
        <f>equipo15!E48</f>
        <v>6</v>
      </c>
      <c r="G369" s="9">
        <f>equipo15!F48</f>
        <v>0</v>
      </c>
      <c r="H369" s="9">
        <f>equipo15!G48</f>
        <v>0</v>
      </c>
      <c r="I369" s="9">
        <f>equipo15!H48</f>
        <v>0</v>
      </c>
      <c r="J369" s="9">
        <f>equipo15!I48</f>
        <v>4</v>
      </c>
      <c r="K369" s="9">
        <f>equipo15!J48</f>
        <v>4</v>
      </c>
      <c r="L369" s="9">
        <f>equipo15!K48</f>
        <v>3</v>
      </c>
      <c r="M369" s="9">
        <f>equipo15!L48</f>
        <v>1</v>
      </c>
      <c r="N369" s="9">
        <f>equipo15!M48</f>
        <v>2</v>
      </c>
      <c r="O369" s="9">
        <f>equipo15!N48</f>
        <v>1</v>
      </c>
      <c r="P369" s="9">
        <f>equipo15!O48</f>
        <v>1</v>
      </c>
      <c r="Q369" s="9">
        <f>equipo15!P48</f>
        <v>0</v>
      </c>
      <c r="R369" s="9">
        <f>equipo15!Q48</f>
        <v>6</v>
      </c>
      <c r="S369" s="9">
        <f>equipo15!R48</f>
        <v>15</v>
      </c>
      <c r="T369" s="9"/>
      <c r="U369" s="11">
        <f>equipo15!T48</f>
        <v>0.75</v>
      </c>
      <c r="V369" s="11">
        <f>equipo15!U48</f>
        <v>0.75</v>
      </c>
      <c r="X369" t="str">
        <f t="shared" si="100"/>
        <v>Alberto Rodriguez</v>
      </c>
      <c r="Y369">
        <f t="shared" si="101"/>
        <v>0.75</v>
      </c>
      <c r="Z369">
        <f t="shared" si="102"/>
        <v>0.75</v>
      </c>
      <c r="AA369">
        <f t="shared" si="103"/>
        <v>7131</v>
      </c>
      <c r="AB369" t="str">
        <f t="shared" si="104"/>
        <v>Alberto Rodriguez</v>
      </c>
      <c r="AC369">
        <f t="shared" si="105"/>
        <v>0.75</v>
      </c>
      <c r="AD369">
        <f t="shared" si="106"/>
        <v>0.75</v>
      </c>
      <c r="AE369">
        <f t="shared" si="107"/>
        <v>7131</v>
      </c>
      <c r="AF369" t="str">
        <f t="shared" si="108"/>
        <v>Alberto Rodriguez</v>
      </c>
      <c r="AG369">
        <f t="shared" si="109"/>
        <v>0</v>
      </c>
      <c r="AH369">
        <f t="shared" si="110"/>
        <v>0</v>
      </c>
      <c r="AI369">
        <f t="shared" si="111"/>
        <v>-369</v>
      </c>
      <c r="AJ369" t="str">
        <f t="shared" si="112"/>
        <v>Alberto Rodriguez</v>
      </c>
      <c r="AK369">
        <f t="shared" si="113"/>
        <v>4</v>
      </c>
      <c r="AL369">
        <f t="shared" si="114"/>
        <v>4</v>
      </c>
      <c r="AM369">
        <f t="shared" si="115"/>
        <v>39631</v>
      </c>
      <c r="AN369" t="str">
        <f t="shared" si="116"/>
        <v>Alberto Rodriguez</v>
      </c>
      <c r="AO369">
        <f t="shared" si="117"/>
        <v>6</v>
      </c>
      <c r="AP369">
        <f t="shared" si="118"/>
        <v>6</v>
      </c>
      <c r="AQ369">
        <f t="shared" si="119"/>
        <v>59631</v>
      </c>
      <c r="AR369" t="str">
        <f>A369</f>
        <v>Alberto Rodriguez</v>
      </c>
      <c r="AS369">
        <f>M369</f>
        <v>1</v>
      </c>
      <c r="AT369">
        <f>AS369</f>
        <v>1</v>
      </c>
      <c r="AU369">
        <f>AT369*10000-ROW()</f>
        <v>9631</v>
      </c>
      <c r="AV369" t="str">
        <f>A369</f>
        <v>Alberto Rodriguez</v>
      </c>
      <c r="AW369">
        <f>E369</f>
        <v>5</v>
      </c>
      <c r="AX369">
        <f>AW369</f>
        <v>5</v>
      </c>
      <c r="AY369">
        <f>AX369*10000-ROW()</f>
        <v>49631</v>
      </c>
    </row>
    <row r="370" spans="1:51" x14ac:dyDescent="0.3">
      <c r="A370" s="9" t="str">
        <f>equipo15!A49</f>
        <v>Alberto Martinez</v>
      </c>
      <c r="B370" s="9">
        <f>equipo15!B49</f>
        <v>13</v>
      </c>
      <c r="C370" s="9" t="str">
        <f>equipo15!$A$6</f>
        <v>Equipo 15</v>
      </c>
      <c r="D370" s="9">
        <f>equipo15!C49</f>
        <v>6</v>
      </c>
      <c r="E370" s="9">
        <f>equipo15!D49</f>
        <v>1</v>
      </c>
      <c r="F370" s="9">
        <f>equipo15!E49</f>
        <v>3</v>
      </c>
      <c r="G370" s="9">
        <f>equipo15!F49</f>
        <v>0</v>
      </c>
      <c r="H370" s="9">
        <f>equipo15!G49</f>
        <v>0</v>
      </c>
      <c r="I370" s="9">
        <f>equipo15!H49</f>
        <v>0</v>
      </c>
      <c r="J370" s="9">
        <f>equipo15!I49</f>
        <v>3</v>
      </c>
      <c r="K370" s="9">
        <f>equipo15!J49</f>
        <v>2</v>
      </c>
      <c r="L370" s="9">
        <f>equipo15!K49</f>
        <v>2</v>
      </c>
      <c r="M370" s="9">
        <f>equipo15!L49</f>
        <v>1</v>
      </c>
      <c r="N370" s="9">
        <f>equipo15!M49</f>
        <v>1</v>
      </c>
      <c r="O370" s="9">
        <f>equipo15!N49</f>
        <v>1</v>
      </c>
      <c r="P370" s="9">
        <f>equipo15!O49</f>
        <v>1</v>
      </c>
      <c r="Q370" s="9">
        <f>equipo15!P49</f>
        <v>0</v>
      </c>
      <c r="R370" s="9">
        <f>equipo15!Q49</f>
        <v>3</v>
      </c>
      <c r="S370" s="9">
        <f>equipo15!R49</f>
        <v>11</v>
      </c>
      <c r="T370" s="9"/>
      <c r="U370" s="11">
        <f>equipo15!T49</f>
        <v>0.5</v>
      </c>
      <c r="V370" s="11">
        <f>equipo15!U49</f>
        <v>0.5</v>
      </c>
      <c r="X370" t="str">
        <f t="shared" si="100"/>
        <v>Alberto Martinez</v>
      </c>
      <c r="Y370">
        <f t="shared" si="101"/>
        <v>0.5</v>
      </c>
      <c r="Z370">
        <f t="shared" si="102"/>
        <v>0.5</v>
      </c>
      <c r="AA370">
        <f t="shared" si="103"/>
        <v>4630</v>
      </c>
      <c r="AB370" t="str">
        <f t="shared" si="104"/>
        <v>Alberto Martinez</v>
      </c>
      <c r="AC370">
        <f t="shared" si="105"/>
        <v>0.5</v>
      </c>
      <c r="AD370">
        <f t="shared" si="106"/>
        <v>0.5</v>
      </c>
      <c r="AE370">
        <f t="shared" si="107"/>
        <v>4630</v>
      </c>
      <c r="AF370" t="str">
        <f t="shared" si="108"/>
        <v>Alberto Martinez</v>
      </c>
      <c r="AG370">
        <f t="shared" si="109"/>
        <v>0</v>
      </c>
      <c r="AH370">
        <f t="shared" si="110"/>
        <v>0</v>
      </c>
      <c r="AI370">
        <f t="shared" si="111"/>
        <v>-370</v>
      </c>
      <c r="AJ370" t="str">
        <f t="shared" si="112"/>
        <v>Alberto Martinez</v>
      </c>
      <c r="AK370">
        <f t="shared" si="113"/>
        <v>3</v>
      </c>
      <c r="AL370">
        <f t="shared" si="114"/>
        <v>3</v>
      </c>
      <c r="AM370">
        <f t="shared" si="115"/>
        <v>29630</v>
      </c>
      <c r="AN370" t="str">
        <f t="shared" si="116"/>
        <v>Alberto Martinez</v>
      </c>
      <c r="AO370">
        <f t="shared" si="117"/>
        <v>3</v>
      </c>
      <c r="AP370">
        <f t="shared" si="118"/>
        <v>3</v>
      </c>
      <c r="AQ370">
        <f t="shared" si="119"/>
        <v>29630</v>
      </c>
      <c r="AR370" t="str">
        <f>A370</f>
        <v>Alberto Martinez</v>
      </c>
      <c r="AS370">
        <f>M370</f>
        <v>1</v>
      </c>
      <c r="AT370">
        <f>AS370</f>
        <v>1</v>
      </c>
      <c r="AU370">
        <f>AT370*10000-ROW()</f>
        <v>9630</v>
      </c>
      <c r="AV370" t="str">
        <f>A370</f>
        <v>Alberto Martinez</v>
      </c>
      <c r="AW370">
        <f>E370</f>
        <v>1</v>
      </c>
      <c r="AX370">
        <f>AW370</f>
        <v>1</v>
      </c>
      <c r="AY370">
        <f>AX370*10000-ROW()</f>
        <v>9630</v>
      </c>
    </row>
    <row r="371" spans="1:51" x14ac:dyDescent="0.3">
      <c r="A371" s="9" t="str">
        <f>equipo15!A50</f>
        <v>Alberto Hernandez</v>
      </c>
      <c r="B371" s="9">
        <f>equipo15!B50</f>
        <v>14</v>
      </c>
      <c r="C371" s="9" t="str">
        <f>equipo15!$A$6</f>
        <v>Equipo 15</v>
      </c>
      <c r="D371" s="9">
        <f>equipo15!C50</f>
        <v>7</v>
      </c>
      <c r="E371" s="9">
        <f>equipo15!D50</f>
        <v>4</v>
      </c>
      <c r="F371" s="9">
        <f>equipo15!E50</f>
        <v>6</v>
      </c>
      <c r="G371" s="9">
        <f>equipo15!F50</f>
        <v>0</v>
      </c>
      <c r="H371" s="9">
        <f>equipo15!G50</f>
        <v>0</v>
      </c>
      <c r="I371" s="9">
        <f>equipo15!H50</f>
        <v>0</v>
      </c>
      <c r="J371" s="9">
        <f>equipo15!I50</f>
        <v>5</v>
      </c>
      <c r="K371" s="9">
        <f>equipo15!J50</f>
        <v>2</v>
      </c>
      <c r="L371" s="9">
        <f>equipo15!K50</f>
        <v>3</v>
      </c>
      <c r="M371" s="9">
        <f>equipo15!L50</f>
        <v>1</v>
      </c>
      <c r="N371" s="9">
        <f>equipo15!M50</f>
        <v>0</v>
      </c>
      <c r="O371" s="9">
        <f>equipo15!N50</f>
        <v>1</v>
      </c>
      <c r="P371" s="9">
        <f>equipo15!O50</f>
        <v>1</v>
      </c>
      <c r="Q371" s="9">
        <f>equipo15!P50</f>
        <v>0</v>
      </c>
      <c r="R371" s="9">
        <f>equipo15!Q50</f>
        <v>6</v>
      </c>
      <c r="S371" s="9">
        <f>equipo15!R50</f>
        <v>12</v>
      </c>
      <c r="T371" s="9"/>
      <c r="U371" s="11">
        <f>equipo15!T50</f>
        <v>0.8571428571428571</v>
      </c>
      <c r="V371" s="11">
        <f>equipo15!U50</f>
        <v>0.8571428571428571</v>
      </c>
      <c r="X371" t="str">
        <f t="shared" si="100"/>
        <v>Alberto Hernandez</v>
      </c>
      <c r="Y371">
        <f t="shared" si="101"/>
        <v>0.8571428571428571</v>
      </c>
      <c r="Z371">
        <f t="shared" si="102"/>
        <v>0.8571428571428571</v>
      </c>
      <c r="AA371">
        <f t="shared" si="103"/>
        <v>8200.4285714285706</v>
      </c>
      <c r="AB371" t="str">
        <f t="shared" si="104"/>
        <v>Alberto Hernandez</v>
      </c>
      <c r="AC371">
        <f t="shared" si="105"/>
        <v>0.8571428571428571</v>
      </c>
      <c r="AD371">
        <f t="shared" si="106"/>
        <v>0.8571428571428571</v>
      </c>
      <c r="AE371">
        <f t="shared" si="107"/>
        <v>8200.4285714285706</v>
      </c>
      <c r="AF371" t="str">
        <f t="shared" si="108"/>
        <v>Alberto Hernandez</v>
      </c>
      <c r="AG371">
        <f t="shared" si="109"/>
        <v>0</v>
      </c>
      <c r="AH371">
        <f t="shared" si="110"/>
        <v>0</v>
      </c>
      <c r="AI371">
        <f t="shared" si="111"/>
        <v>-371</v>
      </c>
      <c r="AJ371" t="str">
        <f t="shared" si="112"/>
        <v>Alberto Hernandez</v>
      </c>
      <c r="AK371">
        <f t="shared" si="113"/>
        <v>5</v>
      </c>
      <c r="AL371">
        <f t="shared" si="114"/>
        <v>5</v>
      </c>
      <c r="AM371">
        <f t="shared" si="115"/>
        <v>49629</v>
      </c>
      <c r="AN371" t="str">
        <f t="shared" si="116"/>
        <v>Alberto Hernandez</v>
      </c>
      <c r="AO371">
        <f t="shared" si="117"/>
        <v>6</v>
      </c>
      <c r="AP371">
        <f t="shared" si="118"/>
        <v>6</v>
      </c>
      <c r="AQ371">
        <f t="shared" si="119"/>
        <v>59629</v>
      </c>
      <c r="AR371" t="str">
        <f>A371</f>
        <v>Alberto Hernandez</v>
      </c>
      <c r="AS371">
        <f>M371</f>
        <v>1</v>
      </c>
      <c r="AT371">
        <f>AS371</f>
        <v>1</v>
      </c>
      <c r="AU371">
        <f>AT371*10000-ROW()</f>
        <v>9629</v>
      </c>
      <c r="AV371" t="str">
        <f>A371</f>
        <v>Alberto Hernandez</v>
      </c>
      <c r="AW371">
        <f>E371</f>
        <v>4</v>
      </c>
      <c r="AX371">
        <f>AW371</f>
        <v>4</v>
      </c>
      <c r="AY371">
        <f>AX371*10000-ROW()</f>
        <v>39629</v>
      </c>
    </row>
    <row r="372" spans="1:51" x14ac:dyDescent="0.3">
      <c r="A372" s="9" t="str">
        <f>equipo15!A51</f>
        <v>Alberto Lopez</v>
      </c>
      <c r="B372" s="9">
        <f>equipo15!B51</f>
        <v>15</v>
      </c>
      <c r="C372" s="9" t="str">
        <f>equipo15!$A$6</f>
        <v>Equipo 15</v>
      </c>
      <c r="D372" s="9">
        <f>equipo15!C51</f>
        <v>9</v>
      </c>
      <c r="E372" s="9">
        <f>equipo15!D51</f>
        <v>5</v>
      </c>
      <c r="F372" s="9">
        <f>equipo15!E51</f>
        <v>4</v>
      </c>
      <c r="G372" s="9">
        <f>equipo15!F51</f>
        <v>0</v>
      </c>
      <c r="H372" s="9">
        <f>equipo15!G51</f>
        <v>1</v>
      </c>
      <c r="I372" s="9">
        <f>equipo15!H51</f>
        <v>0</v>
      </c>
      <c r="J372" s="9">
        <f>equipo15!I51</f>
        <v>1</v>
      </c>
      <c r="K372" s="9">
        <f>equipo15!J51</f>
        <v>2</v>
      </c>
      <c r="L372" s="9">
        <f>equipo15!K51</f>
        <v>4</v>
      </c>
      <c r="M372" s="9">
        <f>equipo15!L51</f>
        <v>2</v>
      </c>
      <c r="N372" s="9">
        <f>equipo15!M51</f>
        <v>2</v>
      </c>
      <c r="O372" s="9">
        <f>equipo15!N51</f>
        <v>1</v>
      </c>
      <c r="P372" s="9">
        <f>equipo15!O51</f>
        <v>1</v>
      </c>
      <c r="Q372" s="9">
        <f>equipo15!P51</f>
        <v>0</v>
      </c>
      <c r="R372" s="9">
        <f>equipo15!Q51</f>
        <v>6</v>
      </c>
      <c r="S372" s="9">
        <f>equipo15!R51</f>
        <v>17</v>
      </c>
      <c r="T372" s="9"/>
      <c r="U372" s="11">
        <f>equipo15!T51</f>
        <v>0.44444444444444442</v>
      </c>
      <c r="V372" s="11">
        <f>equipo15!U51</f>
        <v>0.66666666666666663</v>
      </c>
      <c r="X372" t="str">
        <f t="shared" si="100"/>
        <v>Alberto Lopez</v>
      </c>
      <c r="Y372">
        <f t="shared" si="101"/>
        <v>0.44444444444444442</v>
      </c>
      <c r="Z372">
        <f t="shared" si="102"/>
        <v>0.44444444444444442</v>
      </c>
      <c r="AA372">
        <f t="shared" si="103"/>
        <v>4072.4444444444443</v>
      </c>
      <c r="AB372" t="str">
        <f t="shared" si="104"/>
        <v>Alberto Lopez</v>
      </c>
      <c r="AC372">
        <f t="shared" si="105"/>
        <v>0.66666666666666663</v>
      </c>
      <c r="AD372">
        <f t="shared" si="106"/>
        <v>0.66666666666666663</v>
      </c>
      <c r="AE372">
        <f t="shared" si="107"/>
        <v>6294.6666666666661</v>
      </c>
      <c r="AF372" t="str">
        <f t="shared" si="108"/>
        <v>Alberto Lopez</v>
      </c>
      <c r="AG372">
        <f t="shared" si="109"/>
        <v>0</v>
      </c>
      <c r="AH372">
        <f t="shared" si="110"/>
        <v>0</v>
      </c>
      <c r="AI372">
        <f t="shared" si="111"/>
        <v>-372</v>
      </c>
      <c r="AJ372" t="str">
        <f t="shared" si="112"/>
        <v>Alberto Lopez</v>
      </c>
      <c r="AK372">
        <f t="shared" si="113"/>
        <v>1</v>
      </c>
      <c r="AL372">
        <f t="shared" si="114"/>
        <v>1</v>
      </c>
      <c r="AM372">
        <f t="shared" si="115"/>
        <v>9628</v>
      </c>
      <c r="AN372" t="str">
        <f t="shared" si="116"/>
        <v>Alberto Lopez</v>
      </c>
      <c r="AO372">
        <f t="shared" si="117"/>
        <v>4</v>
      </c>
      <c r="AP372">
        <f t="shared" si="118"/>
        <v>4</v>
      </c>
      <c r="AQ372">
        <f t="shared" si="119"/>
        <v>39628</v>
      </c>
      <c r="AR372" t="str">
        <f>A372</f>
        <v>Alberto Lopez</v>
      </c>
      <c r="AS372">
        <f>M372</f>
        <v>2</v>
      </c>
      <c r="AT372">
        <f>AS372</f>
        <v>2</v>
      </c>
      <c r="AU372">
        <f>AT372*10000-ROW()</f>
        <v>19628</v>
      </c>
      <c r="AV372" t="str">
        <f>A372</f>
        <v>Alberto Lopez</v>
      </c>
      <c r="AW372">
        <f>E372</f>
        <v>5</v>
      </c>
      <c r="AX372">
        <f>AW372</f>
        <v>5</v>
      </c>
      <c r="AY372">
        <f>AX372*10000-ROW()</f>
        <v>49628</v>
      </c>
    </row>
    <row r="373" spans="1:51" x14ac:dyDescent="0.3">
      <c r="A373" s="9" t="str">
        <f>equipo15!A52</f>
        <v>Alberto Gonzalez</v>
      </c>
      <c r="B373" s="9">
        <f>equipo15!B52</f>
        <v>16</v>
      </c>
      <c r="C373" s="9" t="str">
        <f>equipo15!$A$6</f>
        <v>Equipo 15</v>
      </c>
      <c r="D373" s="9">
        <f>equipo15!C52</f>
        <v>8</v>
      </c>
      <c r="E373" s="9">
        <f>equipo15!D52</f>
        <v>7</v>
      </c>
      <c r="F373" s="9">
        <f>equipo15!E52</f>
        <v>4</v>
      </c>
      <c r="G373" s="9">
        <f>equipo15!F52</f>
        <v>0</v>
      </c>
      <c r="H373" s="9">
        <f>equipo15!G52</f>
        <v>0</v>
      </c>
      <c r="I373" s="9">
        <f>equipo15!H52</f>
        <v>0</v>
      </c>
      <c r="J373" s="9">
        <f>equipo15!I52</f>
        <v>2</v>
      </c>
      <c r="K373" s="9">
        <f>equipo15!J52</f>
        <v>4</v>
      </c>
      <c r="L373" s="9">
        <f>equipo15!K52</f>
        <v>4</v>
      </c>
      <c r="M373" s="9">
        <f>equipo15!L52</f>
        <v>2</v>
      </c>
      <c r="N373" s="9">
        <f>equipo15!M52</f>
        <v>1</v>
      </c>
      <c r="O373" s="9">
        <f>equipo15!N52</f>
        <v>1</v>
      </c>
      <c r="P373" s="9">
        <f>equipo15!O52</f>
        <v>0</v>
      </c>
      <c r="Q373" s="9">
        <f>equipo15!P52</f>
        <v>0</v>
      </c>
      <c r="R373" s="9">
        <f>equipo15!Q52</f>
        <v>4</v>
      </c>
      <c r="S373" s="9">
        <f>equipo15!R52</f>
        <v>14</v>
      </c>
      <c r="T373" s="9"/>
      <c r="U373" s="11">
        <f>equipo15!T52</f>
        <v>0.5</v>
      </c>
      <c r="V373" s="11">
        <f>equipo15!U52</f>
        <v>0.5</v>
      </c>
      <c r="X373" t="str">
        <f t="shared" si="100"/>
        <v>Alberto Gonzalez</v>
      </c>
      <c r="Y373">
        <f t="shared" si="101"/>
        <v>0.5</v>
      </c>
      <c r="Z373">
        <f t="shared" si="102"/>
        <v>0.5</v>
      </c>
      <c r="AA373">
        <f t="shared" si="103"/>
        <v>4627</v>
      </c>
      <c r="AB373" t="str">
        <f t="shared" si="104"/>
        <v>Alberto Gonzalez</v>
      </c>
      <c r="AC373">
        <f t="shared" si="105"/>
        <v>0.5</v>
      </c>
      <c r="AD373">
        <f t="shared" si="106"/>
        <v>0.5</v>
      </c>
      <c r="AE373">
        <f t="shared" si="107"/>
        <v>4627</v>
      </c>
      <c r="AF373" t="str">
        <f t="shared" si="108"/>
        <v>Alberto Gonzalez</v>
      </c>
      <c r="AG373">
        <f t="shared" si="109"/>
        <v>0</v>
      </c>
      <c r="AH373">
        <f t="shared" si="110"/>
        <v>0</v>
      </c>
      <c r="AI373">
        <f t="shared" si="111"/>
        <v>-373</v>
      </c>
      <c r="AJ373" t="str">
        <f t="shared" si="112"/>
        <v>Alberto Gonzalez</v>
      </c>
      <c r="AK373">
        <f t="shared" si="113"/>
        <v>2</v>
      </c>
      <c r="AL373">
        <f t="shared" si="114"/>
        <v>2</v>
      </c>
      <c r="AM373">
        <f t="shared" si="115"/>
        <v>19627</v>
      </c>
      <c r="AN373" t="str">
        <f t="shared" si="116"/>
        <v>Alberto Gonzalez</v>
      </c>
      <c r="AO373">
        <f t="shared" si="117"/>
        <v>4</v>
      </c>
      <c r="AP373">
        <f t="shared" si="118"/>
        <v>4</v>
      </c>
      <c r="AQ373">
        <f t="shared" si="119"/>
        <v>39627</v>
      </c>
      <c r="AR373" t="str">
        <f>A373</f>
        <v>Alberto Gonzalez</v>
      </c>
      <c r="AS373">
        <f>M373</f>
        <v>2</v>
      </c>
      <c r="AT373">
        <f>AS373</f>
        <v>2</v>
      </c>
      <c r="AU373">
        <f>AT373*10000-ROW()</f>
        <v>19627</v>
      </c>
      <c r="AV373" t="str">
        <f>A373</f>
        <v>Alberto Gonzalez</v>
      </c>
      <c r="AW373">
        <f>E373</f>
        <v>7</v>
      </c>
      <c r="AX373">
        <f>AW373</f>
        <v>7</v>
      </c>
      <c r="AY373">
        <f>AX373*10000-ROW()</f>
        <v>69627</v>
      </c>
    </row>
    <row r="374" spans="1:51" x14ac:dyDescent="0.3">
      <c r="A374" s="9" t="str">
        <f>equipo15!A53</f>
        <v>Alberto Perez</v>
      </c>
      <c r="B374" s="9">
        <f>equipo15!B53</f>
        <v>17</v>
      </c>
      <c r="C374" s="9" t="str">
        <f>equipo15!$A$6</f>
        <v>Equipo 15</v>
      </c>
      <c r="D374" s="9">
        <f>equipo15!C53</f>
        <v>5</v>
      </c>
      <c r="E374" s="9">
        <f>equipo15!D53</f>
        <v>4</v>
      </c>
      <c r="F374" s="9">
        <f>equipo15!E53</f>
        <v>5</v>
      </c>
      <c r="G374" s="9">
        <f>equipo15!F53</f>
        <v>0</v>
      </c>
      <c r="H374" s="9">
        <f>equipo15!G53</f>
        <v>0</v>
      </c>
      <c r="I374" s="9">
        <f>equipo15!H53</f>
        <v>1</v>
      </c>
      <c r="J374" s="9">
        <f>equipo15!I53</f>
        <v>6</v>
      </c>
      <c r="K374" s="9">
        <f>equipo15!J53</f>
        <v>4</v>
      </c>
      <c r="L374" s="9">
        <f>equipo15!K53</f>
        <v>3</v>
      </c>
      <c r="M374" s="9">
        <f>equipo15!L53</f>
        <v>1</v>
      </c>
      <c r="N374" s="9">
        <f>equipo15!M53</f>
        <v>2</v>
      </c>
      <c r="O374" s="9">
        <f>equipo15!N53</f>
        <v>0</v>
      </c>
      <c r="P374" s="9">
        <f>equipo15!O53</f>
        <v>1</v>
      </c>
      <c r="Q374" s="9">
        <f>equipo15!P53</f>
        <v>0</v>
      </c>
      <c r="R374" s="9">
        <f>equipo15!Q53</f>
        <v>8</v>
      </c>
      <c r="S374" s="9">
        <f>equipo15!R53</f>
        <v>11</v>
      </c>
      <c r="T374" s="9"/>
      <c r="U374" s="11">
        <f>equipo15!T53</f>
        <v>1</v>
      </c>
      <c r="V374" s="11">
        <f>equipo15!U53</f>
        <v>1.6</v>
      </c>
      <c r="X374" t="str">
        <f t="shared" si="100"/>
        <v>Alberto Perez</v>
      </c>
      <c r="Y374">
        <f t="shared" si="101"/>
        <v>1</v>
      </c>
      <c r="Z374">
        <f t="shared" si="102"/>
        <v>1</v>
      </c>
      <c r="AA374">
        <f t="shared" si="103"/>
        <v>9626</v>
      </c>
      <c r="AB374" t="str">
        <f t="shared" si="104"/>
        <v>Alberto Perez</v>
      </c>
      <c r="AC374">
        <f t="shared" si="105"/>
        <v>1.6</v>
      </c>
      <c r="AD374">
        <f t="shared" si="106"/>
        <v>1.6</v>
      </c>
      <c r="AE374">
        <f t="shared" si="107"/>
        <v>15626</v>
      </c>
      <c r="AF374" t="str">
        <f t="shared" si="108"/>
        <v>Alberto Perez</v>
      </c>
      <c r="AG374">
        <f t="shared" si="109"/>
        <v>1</v>
      </c>
      <c r="AH374">
        <f t="shared" si="110"/>
        <v>1</v>
      </c>
      <c r="AI374">
        <f t="shared" si="111"/>
        <v>9626</v>
      </c>
      <c r="AJ374" t="str">
        <f t="shared" si="112"/>
        <v>Alberto Perez</v>
      </c>
      <c r="AK374">
        <f t="shared" si="113"/>
        <v>6</v>
      </c>
      <c r="AL374">
        <f t="shared" si="114"/>
        <v>6</v>
      </c>
      <c r="AM374">
        <f t="shared" si="115"/>
        <v>59626</v>
      </c>
      <c r="AN374" t="str">
        <f t="shared" si="116"/>
        <v>Alberto Perez</v>
      </c>
      <c r="AO374">
        <f t="shared" si="117"/>
        <v>5</v>
      </c>
      <c r="AP374">
        <f t="shared" si="118"/>
        <v>5</v>
      </c>
      <c r="AQ374">
        <f t="shared" si="119"/>
        <v>49626</v>
      </c>
      <c r="AR374" t="str">
        <f>A374</f>
        <v>Alberto Perez</v>
      </c>
      <c r="AS374">
        <f>M374</f>
        <v>1</v>
      </c>
      <c r="AT374">
        <f>AS374</f>
        <v>1</v>
      </c>
      <c r="AU374">
        <f>AT374*10000-ROW()</f>
        <v>9626</v>
      </c>
      <c r="AV374" t="str">
        <f>A374</f>
        <v>Alberto Perez</v>
      </c>
      <c r="AW374">
        <f>E374</f>
        <v>4</v>
      </c>
      <c r="AX374">
        <f>AW374</f>
        <v>4</v>
      </c>
      <c r="AY374">
        <f>AX374*10000-ROW()</f>
        <v>39626</v>
      </c>
    </row>
    <row r="375" spans="1:51" x14ac:dyDescent="0.3">
      <c r="A375" s="9" t="str">
        <f>equipo15!A54</f>
        <v>Alberto Sanchez</v>
      </c>
      <c r="B375" s="9">
        <f>equipo15!B54</f>
        <v>18</v>
      </c>
      <c r="C375" s="9" t="str">
        <f>equipo15!$A$6</f>
        <v>Equipo 15</v>
      </c>
      <c r="D375" s="9">
        <f>equipo15!C54</f>
        <v>6</v>
      </c>
      <c r="E375" s="9">
        <f>equipo15!D54</f>
        <v>3</v>
      </c>
      <c r="F375" s="9">
        <f>equipo15!E54</f>
        <v>4</v>
      </c>
      <c r="G375" s="9">
        <f>equipo15!F54</f>
        <v>0</v>
      </c>
      <c r="H375" s="9">
        <f>equipo15!G54</f>
        <v>0</v>
      </c>
      <c r="I375" s="9">
        <f>equipo15!H54</f>
        <v>0</v>
      </c>
      <c r="J375" s="9">
        <f>equipo15!I54</f>
        <v>5</v>
      </c>
      <c r="K375" s="9">
        <f>equipo15!J54</f>
        <v>0</v>
      </c>
      <c r="L375" s="9">
        <f>equipo15!K54</f>
        <v>4</v>
      </c>
      <c r="M375" s="9">
        <f>equipo15!L54</f>
        <v>2</v>
      </c>
      <c r="N375" s="9">
        <f>equipo15!M54</f>
        <v>1</v>
      </c>
      <c r="O375" s="9">
        <f>equipo15!N54</f>
        <v>1</v>
      </c>
      <c r="P375" s="9">
        <f>equipo15!O54</f>
        <v>1</v>
      </c>
      <c r="Q375" s="9">
        <f>equipo15!P54</f>
        <v>0</v>
      </c>
      <c r="R375" s="9">
        <f>equipo15!Q54</f>
        <v>4</v>
      </c>
      <c r="S375" s="9">
        <f>equipo15!R54</f>
        <v>13</v>
      </c>
      <c r="T375" s="9"/>
      <c r="U375" s="11">
        <f>equipo15!T54</f>
        <v>0.66666666666666663</v>
      </c>
      <c r="V375" s="11">
        <f>equipo15!U54</f>
        <v>0.66666666666666663</v>
      </c>
      <c r="X375" t="str">
        <f t="shared" si="100"/>
        <v>Alberto Sanchez</v>
      </c>
      <c r="Y375">
        <f t="shared" si="101"/>
        <v>0.66666666666666663</v>
      </c>
      <c r="Z375">
        <f t="shared" si="102"/>
        <v>0.66666666666666663</v>
      </c>
      <c r="AA375">
        <f t="shared" si="103"/>
        <v>6291.6666666666661</v>
      </c>
      <c r="AB375" t="str">
        <f t="shared" si="104"/>
        <v>Alberto Sanchez</v>
      </c>
      <c r="AC375">
        <f t="shared" si="105"/>
        <v>0.66666666666666663</v>
      </c>
      <c r="AD375">
        <f t="shared" si="106"/>
        <v>0.66666666666666663</v>
      </c>
      <c r="AE375">
        <f t="shared" si="107"/>
        <v>6291.6666666666661</v>
      </c>
      <c r="AF375" t="str">
        <f t="shared" si="108"/>
        <v>Alberto Sanchez</v>
      </c>
      <c r="AG375">
        <f t="shared" si="109"/>
        <v>0</v>
      </c>
      <c r="AH375">
        <f t="shared" si="110"/>
        <v>0</v>
      </c>
      <c r="AI375">
        <f t="shared" si="111"/>
        <v>-375</v>
      </c>
      <c r="AJ375" t="str">
        <f t="shared" si="112"/>
        <v>Alberto Sanchez</v>
      </c>
      <c r="AK375">
        <f t="shared" si="113"/>
        <v>5</v>
      </c>
      <c r="AL375">
        <f t="shared" si="114"/>
        <v>5</v>
      </c>
      <c r="AM375">
        <f t="shared" si="115"/>
        <v>49625</v>
      </c>
      <c r="AN375" t="str">
        <f t="shared" si="116"/>
        <v>Alberto Sanchez</v>
      </c>
      <c r="AO375">
        <f t="shared" si="117"/>
        <v>4</v>
      </c>
      <c r="AP375">
        <f t="shared" si="118"/>
        <v>4</v>
      </c>
      <c r="AQ375">
        <f t="shared" si="119"/>
        <v>39625</v>
      </c>
      <c r="AR375" t="str">
        <f>A375</f>
        <v>Alberto Sanchez</v>
      </c>
      <c r="AS375">
        <f>M375</f>
        <v>2</v>
      </c>
      <c r="AT375">
        <f>AS375</f>
        <v>2</v>
      </c>
      <c r="AU375">
        <f>AT375*10000-ROW()</f>
        <v>19625</v>
      </c>
      <c r="AV375" t="str">
        <f>A375</f>
        <v>Alberto Sanchez</v>
      </c>
      <c r="AW375">
        <f>E375</f>
        <v>3</v>
      </c>
      <c r="AX375">
        <f>AW375</f>
        <v>3</v>
      </c>
      <c r="AY375">
        <f>AX375*10000-ROW()</f>
        <v>29625</v>
      </c>
    </row>
    <row r="376" spans="1:51" x14ac:dyDescent="0.3">
      <c r="A376" s="9" t="str">
        <f>equipo15!A55</f>
        <v>Alberto Ramirez</v>
      </c>
      <c r="B376" s="9">
        <f>equipo15!B55</f>
        <v>19</v>
      </c>
      <c r="C376" s="9" t="str">
        <f>equipo15!$A$6</f>
        <v>Equipo 15</v>
      </c>
      <c r="D376" s="9">
        <f>equipo15!C55</f>
        <v>10</v>
      </c>
      <c r="E376" s="9">
        <f>equipo15!D55</f>
        <v>4</v>
      </c>
      <c r="F376" s="9">
        <f>equipo15!E55</f>
        <v>5</v>
      </c>
      <c r="G376" s="9">
        <f>equipo15!F55</f>
        <v>0</v>
      </c>
      <c r="H376" s="9">
        <f>equipo15!G55</f>
        <v>0</v>
      </c>
      <c r="I376" s="9">
        <f>equipo15!H55</f>
        <v>0</v>
      </c>
      <c r="J376" s="9">
        <f>equipo15!I55</f>
        <v>1</v>
      </c>
      <c r="K376" s="9">
        <f>equipo15!J55</f>
        <v>1</v>
      </c>
      <c r="L376" s="9">
        <f>equipo15!K55</f>
        <v>2</v>
      </c>
      <c r="M376" s="9">
        <f>equipo15!L55</f>
        <v>1</v>
      </c>
      <c r="N376" s="9">
        <f>equipo15!M55</f>
        <v>1</v>
      </c>
      <c r="O376" s="9">
        <f>equipo15!N55</f>
        <v>1</v>
      </c>
      <c r="P376" s="9">
        <f>equipo15!O55</f>
        <v>2</v>
      </c>
      <c r="Q376" s="9">
        <f>equipo15!P55</f>
        <v>0</v>
      </c>
      <c r="R376" s="9">
        <f>equipo15!Q55</f>
        <v>5</v>
      </c>
      <c r="S376" s="9">
        <f>equipo15!R55</f>
        <v>16</v>
      </c>
      <c r="T376" s="9"/>
      <c r="U376" s="11">
        <f>equipo15!T55</f>
        <v>0.5</v>
      </c>
      <c r="V376" s="11">
        <f>equipo15!U55</f>
        <v>0.5</v>
      </c>
      <c r="X376" t="str">
        <f t="shared" si="100"/>
        <v>Alberto Ramirez</v>
      </c>
      <c r="Y376">
        <f t="shared" si="101"/>
        <v>0.5</v>
      </c>
      <c r="Z376">
        <f t="shared" si="102"/>
        <v>0.5</v>
      </c>
      <c r="AA376">
        <f t="shared" si="103"/>
        <v>4624</v>
      </c>
      <c r="AB376" t="str">
        <f t="shared" si="104"/>
        <v>Alberto Ramirez</v>
      </c>
      <c r="AC376">
        <f t="shared" si="105"/>
        <v>0.5</v>
      </c>
      <c r="AD376">
        <f t="shared" si="106"/>
        <v>0.5</v>
      </c>
      <c r="AE376">
        <f t="shared" si="107"/>
        <v>4624</v>
      </c>
      <c r="AF376" t="str">
        <f t="shared" si="108"/>
        <v>Alberto Ramirez</v>
      </c>
      <c r="AG376">
        <f t="shared" si="109"/>
        <v>0</v>
      </c>
      <c r="AH376">
        <f t="shared" si="110"/>
        <v>0</v>
      </c>
      <c r="AI376">
        <f t="shared" si="111"/>
        <v>-376</v>
      </c>
      <c r="AJ376" t="str">
        <f t="shared" si="112"/>
        <v>Alberto Ramirez</v>
      </c>
      <c r="AK376">
        <f t="shared" si="113"/>
        <v>1</v>
      </c>
      <c r="AL376">
        <f t="shared" si="114"/>
        <v>1</v>
      </c>
      <c r="AM376">
        <f t="shared" si="115"/>
        <v>9624</v>
      </c>
      <c r="AN376" t="str">
        <f t="shared" si="116"/>
        <v>Alberto Ramirez</v>
      </c>
      <c r="AO376">
        <f t="shared" si="117"/>
        <v>5</v>
      </c>
      <c r="AP376">
        <f t="shared" si="118"/>
        <v>5</v>
      </c>
      <c r="AQ376">
        <f t="shared" si="119"/>
        <v>49624</v>
      </c>
      <c r="AR376" t="str">
        <f>A376</f>
        <v>Alberto Ramirez</v>
      </c>
      <c r="AS376">
        <f>M376</f>
        <v>1</v>
      </c>
      <c r="AT376">
        <f>AS376</f>
        <v>1</v>
      </c>
      <c r="AU376">
        <f>AT376*10000-ROW()</f>
        <v>9624</v>
      </c>
      <c r="AV376" t="str">
        <f>A376</f>
        <v>Alberto Ramirez</v>
      </c>
      <c r="AW376">
        <f>E376</f>
        <v>4</v>
      </c>
      <c r="AX376">
        <f>AW376</f>
        <v>4</v>
      </c>
      <c r="AY376">
        <f>AX376*10000-ROW()</f>
        <v>39624</v>
      </c>
    </row>
    <row r="377" spans="1:51" x14ac:dyDescent="0.3">
      <c r="A377" s="9" t="str">
        <f>equipo15!A56</f>
        <v>Alberto Torres</v>
      </c>
      <c r="B377" s="9">
        <f>equipo15!B56</f>
        <v>20</v>
      </c>
      <c r="C377" s="9" t="str">
        <f>equipo15!$A$6</f>
        <v>Equipo 15</v>
      </c>
      <c r="D377" s="9">
        <f>equipo15!C56</f>
        <v>8</v>
      </c>
      <c r="E377" s="9">
        <f>equipo15!D56</f>
        <v>5</v>
      </c>
      <c r="F377" s="9">
        <f>equipo15!E56</f>
        <v>4</v>
      </c>
      <c r="G377" s="9">
        <f>equipo15!F56</f>
        <v>0</v>
      </c>
      <c r="H377" s="9">
        <f>equipo15!G56</f>
        <v>0</v>
      </c>
      <c r="I377" s="9">
        <f>equipo15!H56</f>
        <v>0</v>
      </c>
      <c r="J377" s="9">
        <f>equipo15!I56</f>
        <v>6</v>
      </c>
      <c r="K377" s="9">
        <f>equipo15!J56</f>
        <v>2</v>
      </c>
      <c r="L377" s="9">
        <f>equipo15!K56</f>
        <v>4</v>
      </c>
      <c r="M377" s="9">
        <f>equipo15!L56</f>
        <v>1</v>
      </c>
      <c r="N377" s="9">
        <f>equipo15!M56</f>
        <v>1</v>
      </c>
      <c r="O377" s="9">
        <f>equipo15!N56</f>
        <v>1</v>
      </c>
      <c r="P377" s="9">
        <f>equipo15!O56</f>
        <v>1</v>
      </c>
      <c r="Q377" s="9">
        <f>equipo15!P56</f>
        <v>0</v>
      </c>
      <c r="R377" s="9">
        <f>equipo15!Q56</f>
        <v>4</v>
      </c>
      <c r="S377" s="9">
        <f>equipo15!R56</f>
        <v>15</v>
      </c>
      <c r="T377" s="9"/>
      <c r="U377" s="11">
        <f>equipo15!T56</f>
        <v>0.5</v>
      </c>
      <c r="V377" s="11">
        <f>equipo15!U56</f>
        <v>0.5</v>
      </c>
      <c r="X377" t="str">
        <f t="shared" si="100"/>
        <v>Alberto Torres</v>
      </c>
      <c r="Y377">
        <f t="shared" si="101"/>
        <v>0.5</v>
      </c>
      <c r="Z377">
        <f t="shared" si="102"/>
        <v>0.5</v>
      </c>
      <c r="AA377">
        <f t="shared" si="103"/>
        <v>4623</v>
      </c>
      <c r="AB377" t="str">
        <f t="shared" si="104"/>
        <v>Alberto Torres</v>
      </c>
      <c r="AC377">
        <f t="shared" si="105"/>
        <v>0.5</v>
      </c>
      <c r="AD377">
        <f t="shared" si="106"/>
        <v>0.5</v>
      </c>
      <c r="AE377">
        <f t="shared" si="107"/>
        <v>4623</v>
      </c>
      <c r="AF377" t="str">
        <f t="shared" si="108"/>
        <v>Alberto Torres</v>
      </c>
      <c r="AG377">
        <f t="shared" si="109"/>
        <v>0</v>
      </c>
      <c r="AH377">
        <f t="shared" si="110"/>
        <v>0</v>
      </c>
      <c r="AI377">
        <f t="shared" si="111"/>
        <v>-377</v>
      </c>
      <c r="AJ377" t="str">
        <f t="shared" si="112"/>
        <v>Alberto Torres</v>
      </c>
      <c r="AK377">
        <f t="shared" si="113"/>
        <v>6</v>
      </c>
      <c r="AL377">
        <f t="shared" si="114"/>
        <v>6</v>
      </c>
      <c r="AM377">
        <f t="shared" si="115"/>
        <v>59623</v>
      </c>
      <c r="AN377" t="str">
        <f t="shared" si="116"/>
        <v>Alberto Torres</v>
      </c>
      <c r="AO377">
        <f t="shared" si="117"/>
        <v>4</v>
      </c>
      <c r="AP377">
        <f t="shared" si="118"/>
        <v>4</v>
      </c>
      <c r="AQ377">
        <f t="shared" si="119"/>
        <v>39623</v>
      </c>
      <c r="AR377" t="str">
        <f>A377</f>
        <v>Alberto Torres</v>
      </c>
      <c r="AS377">
        <f>M377</f>
        <v>1</v>
      </c>
      <c r="AT377">
        <f>AS377</f>
        <v>1</v>
      </c>
      <c r="AU377">
        <f>AT377*10000-ROW()</f>
        <v>9623</v>
      </c>
      <c r="AV377" t="str">
        <f>A377</f>
        <v>Alberto Torres</v>
      </c>
      <c r="AW377">
        <f>E377</f>
        <v>5</v>
      </c>
      <c r="AX377">
        <f>AW377</f>
        <v>5</v>
      </c>
      <c r="AY377">
        <f>AX377*10000-ROW()</f>
        <v>49623</v>
      </c>
    </row>
    <row r="378" spans="1:51" x14ac:dyDescent="0.3">
      <c r="A378" s="9" t="str">
        <f>equipo15!A57</f>
        <v>Alberto Flores</v>
      </c>
      <c r="B378" s="9">
        <f>equipo15!B57</f>
        <v>21</v>
      </c>
      <c r="C378" s="9" t="str">
        <f>equipo15!$A$6</f>
        <v>Equipo 15</v>
      </c>
      <c r="D378" s="9">
        <f>equipo15!C57</f>
        <v>9</v>
      </c>
      <c r="E378" s="9">
        <f>equipo15!D57</f>
        <v>6</v>
      </c>
      <c r="F378" s="9">
        <f>equipo15!E57</f>
        <v>4</v>
      </c>
      <c r="G378" s="9">
        <f>equipo15!F57</f>
        <v>1</v>
      </c>
      <c r="H378" s="9">
        <f>equipo15!G57</f>
        <v>0</v>
      </c>
      <c r="I378" s="9">
        <f>equipo15!H57</f>
        <v>0</v>
      </c>
      <c r="J378" s="9">
        <f>equipo15!I57</f>
        <v>4</v>
      </c>
      <c r="K378" s="9">
        <f>equipo15!J57</f>
        <v>1</v>
      </c>
      <c r="L378" s="9">
        <f>equipo15!K57</f>
        <v>3</v>
      </c>
      <c r="M378" s="9">
        <f>equipo15!L57</f>
        <v>1</v>
      </c>
      <c r="N378" s="9">
        <f>equipo15!M57</f>
        <v>1</v>
      </c>
      <c r="O378" s="9">
        <f>equipo15!N57</f>
        <v>1</v>
      </c>
      <c r="P378" s="9">
        <f>equipo15!O57</f>
        <v>1</v>
      </c>
      <c r="Q378" s="9">
        <f>equipo15!P57</f>
        <v>0</v>
      </c>
      <c r="R378" s="9">
        <f>equipo15!Q57</f>
        <v>5</v>
      </c>
      <c r="S378" s="9">
        <f>equipo15!R57</f>
        <v>15</v>
      </c>
      <c r="T378" s="9"/>
      <c r="U378" s="11">
        <f>equipo15!T57</f>
        <v>0.44444444444444442</v>
      </c>
      <c r="V378" s="11">
        <f>equipo15!U57</f>
        <v>0.55555555555555558</v>
      </c>
      <c r="X378" t="str">
        <f t="shared" si="100"/>
        <v>Alberto Flores</v>
      </c>
      <c r="Y378">
        <f t="shared" si="101"/>
        <v>0.44444444444444442</v>
      </c>
      <c r="Z378">
        <f t="shared" si="102"/>
        <v>0.44444444444444442</v>
      </c>
      <c r="AA378">
        <f t="shared" si="103"/>
        <v>4066.4444444444443</v>
      </c>
      <c r="AB378" t="str">
        <f t="shared" si="104"/>
        <v>Alberto Flores</v>
      </c>
      <c r="AC378">
        <f t="shared" si="105"/>
        <v>0.55555555555555558</v>
      </c>
      <c r="AD378">
        <f t="shared" si="106"/>
        <v>0.55555555555555558</v>
      </c>
      <c r="AE378">
        <f t="shared" si="107"/>
        <v>5177.5555555555557</v>
      </c>
      <c r="AF378" t="str">
        <f t="shared" si="108"/>
        <v>Alberto Flores</v>
      </c>
      <c r="AG378">
        <f t="shared" si="109"/>
        <v>0</v>
      </c>
      <c r="AH378">
        <f t="shared" si="110"/>
        <v>0</v>
      </c>
      <c r="AI378">
        <f t="shared" si="111"/>
        <v>-378</v>
      </c>
      <c r="AJ378" t="str">
        <f t="shared" si="112"/>
        <v>Alberto Flores</v>
      </c>
      <c r="AK378">
        <f t="shared" si="113"/>
        <v>4</v>
      </c>
      <c r="AL378">
        <f t="shared" si="114"/>
        <v>4</v>
      </c>
      <c r="AM378">
        <f t="shared" si="115"/>
        <v>39622</v>
      </c>
      <c r="AN378" t="str">
        <f t="shared" si="116"/>
        <v>Alberto Flores</v>
      </c>
      <c r="AO378">
        <f t="shared" si="117"/>
        <v>4</v>
      </c>
      <c r="AP378">
        <f t="shared" si="118"/>
        <v>4</v>
      </c>
      <c r="AQ378">
        <f t="shared" si="119"/>
        <v>39622</v>
      </c>
      <c r="AR378" t="str">
        <f>A378</f>
        <v>Alberto Flores</v>
      </c>
      <c r="AS378">
        <f>M378</f>
        <v>1</v>
      </c>
      <c r="AT378">
        <f>AS378</f>
        <v>1</v>
      </c>
      <c r="AU378">
        <f>AT378*10000-ROW()</f>
        <v>9622</v>
      </c>
      <c r="AV378" t="str">
        <f>A378</f>
        <v>Alberto Flores</v>
      </c>
      <c r="AW378">
        <f>E378</f>
        <v>6</v>
      </c>
      <c r="AX378">
        <f>AW378</f>
        <v>6</v>
      </c>
      <c r="AY378">
        <f>AX378*10000-ROW()</f>
        <v>59622</v>
      </c>
    </row>
    <row r="379" spans="1:51" x14ac:dyDescent="0.3">
      <c r="A379" s="9" t="str">
        <f>equipo15!A58</f>
        <v>Alberto Rivera</v>
      </c>
      <c r="B379" s="9">
        <f>equipo15!B58</f>
        <v>22</v>
      </c>
      <c r="C379" s="9" t="str">
        <f>equipo15!$A$6</f>
        <v>Equipo 15</v>
      </c>
      <c r="D379" s="9">
        <f>equipo15!C58</f>
        <v>7</v>
      </c>
      <c r="E379" s="9">
        <f>equipo15!D58</f>
        <v>3</v>
      </c>
      <c r="F379" s="9">
        <f>equipo15!E58</f>
        <v>1</v>
      </c>
      <c r="G379" s="9">
        <f>equipo15!F58</f>
        <v>0</v>
      </c>
      <c r="H379" s="9">
        <f>equipo15!G58</f>
        <v>0</v>
      </c>
      <c r="I379" s="9">
        <f>equipo15!H58</f>
        <v>0</v>
      </c>
      <c r="J379" s="9">
        <f>equipo15!I58</f>
        <v>2</v>
      </c>
      <c r="K379" s="9">
        <f>equipo15!J58</f>
        <v>1</v>
      </c>
      <c r="L379" s="9">
        <f>equipo15!K58</f>
        <v>2</v>
      </c>
      <c r="M379" s="9">
        <f>equipo15!L58</f>
        <v>2</v>
      </c>
      <c r="N379" s="9">
        <f>equipo15!M58</f>
        <v>2</v>
      </c>
      <c r="O379" s="9">
        <f>equipo15!N58</f>
        <v>1</v>
      </c>
      <c r="P379" s="9">
        <f>equipo15!O58</f>
        <v>0</v>
      </c>
      <c r="Q379" s="9">
        <f>equipo15!P58</f>
        <v>0</v>
      </c>
      <c r="R379" s="9">
        <f>equipo15!Q58</f>
        <v>1</v>
      </c>
      <c r="S379" s="9">
        <f>equipo15!R58</f>
        <v>12</v>
      </c>
      <c r="T379" s="9"/>
      <c r="U379" s="11">
        <f>equipo15!T58</f>
        <v>0.14285714285714285</v>
      </c>
      <c r="V379" s="11">
        <f>equipo15!U58</f>
        <v>0.14285714285714285</v>
      </c>
      <c r="X379" t="str">
        <f t="shared" si="100"/>
        <v>Alberto Rivera</v>
      </c>
      <c r="Y379">
        <f t="shared" si="101"/>
        <v>0.14285714285714285</v>
      </c>
      <c r="Z379">
        <f t="shared" si="102"/>
        <v>0.14285714285714285</v>
      </c>
      <c r="AA379">
        <f t="shared" si="103"/>
        <v>1049.5714285714284</v>
      </c>
      <c r="AB379" t="str">
        <f t="shared" si="104"/>
        <v>Alberto Rivera</v>
      </c>
      <c r="AC379">
        <f t="shared" si="105"/>
        <v>0.14285714285714285</v>
      </c>
      <c r="AD379">
        <f t="shared" si="106"/>
        <v>0.14285714285714285</v>
      </c>
      <c r="AE379">
        <f t="shared" si="107"/>
        <v>1049.5714285714284</v>
      </c>
      <c r="AF379" t="str">
        <f t="shared" si="108"/>
        <v>Alberto Rivera</v>
      </c>
      <c r="AG379">
        <f t="shared" si="109"/>
        <v>0</v>
      </c>
      <c r="AH379">
        <f t="shared" si="110"/>
        <v>0</v>
      </c>
      <c r="AI379">
        <f t="shared" si="111"/>
        <v>-379</v>
      </c>
      <c r="AJ379" t="str">
        <f t="shared" si="112"/>
        <v>Alberto Rivera</v>
      </c>
      <c r="AK379">
        <f t="shared" si="113"/>
        <v>2</v>
      </c>
      <c r="AL379">
        <f t="shared" si="114"/>
        <v>2</v>
      </c>
      <c r="AM379">
        <f t="shared" si="115"/>
        <v>19621</v>
      </c>
      <c r="AN379" t="str">
        <f t="shared" si="116"/>
        <v>Alberto Rivera</v>
      </c>
      <c r="AO379">
        <f t="shared" si="117"/>
        <v>1</v>
      </c>
      <c r="AP379">
        <f t="shared" si="118"/>
        <v>1</v>
      </c>
      <c r="AQ379">
        <f t="shared" si="119"/>
        <v>9621</v>
      </c>
      <c r="AR379" t="str">
        <f>A379</f>
        <v>Alberto Rivera</v>
      </c>
      <c r="AS379">
        <f>M379</f>
        <v>2</v>
      </c>
      <c r="AT379">
        <f>AS379</f>
        <v>2</v>
      </c>
      <c r="AU379">
        <f>AT379*10000-ROW()</f>
        <v>19621</v>
      </c>
      <c r="AV379" t="str">
        <f>A379</f>
        <v>Alberto Rivera</v>
      </c>
      <c r="AW379">
        <f>E379</f>
        <v>3</v>
      </c>
      <c r="AX379">
        <f>AW379</f>
        <v>3</v>
      </c>
      <c r="AY379">
        <f>AX379*10000-ROW()</f>
        <v>29621</v>
      </c>
    </row>
    <row r="380" spans="1:51" x14ac:dyDescent="0.3">
      <c r="A380" s="9" t="str">
        <f>equipo15!A59</f>
        <v>Alberto Gomez</v>
      </c>
      <c r="B380" s="9">
        <f>equipo15!B59</f>
        <v>23</v>
      </c>
      <c r="C380" s="9" t="str">
        <f>equipo15!$A$6</f>
        <v>Equipo 15</v>
      </c>
      <c r="D380" s="9">
        <f>equipo15!C59</f>
        <v>6</v>
      </c>
      <c r="E380" s="9">
        <f>equipo15!D59</f>
        <v>4</v>
      </c>
      <c r="F380" s="9">
        <f>equipo15!E59</f>
        <v>5</v>
      </c>
      <c r="G380" s="9">
        <f>equipo15!F59</f>
        <v>1</v>
      </c>
      <c r="H380" s="9">
        <f>equipo15!G59</f>
        <v>1</v>
      </c>
      <c r="I380" s="9">
        <f>equipo15!H59</f>
        <v>0</v>
      </c>
      <c r="J380" s="9">
        <f>equipo15!I59</f>
        <v>2</v>
      </c>
      <c r="K380" s="9">
        <f>equipo15!J59</f>
        <v>1</v>
      </c>
      <c r="L380" s="9">
        <f>equipo15!K59</f>
        <v>2</v>
      </c>
      <c r="M380" s="9">
        <f>equipo15!L59</f>
        <v>1</v>
      </c>
      <c r="N380" s="9">
        <f>equipo15!M59</f>
        <v>2</v>
      </c>
      <c r="O380" s="9">
        <f>equipo15!N59</f>
        <v>1</v>
      </c>
      <c r="P380" s="9">
        <f>equipo15!O59</f>
        <v>2</v>
      </c>
      <c r="Q380" s="9">
        <f>equipo15!P59</f>
        <v>0</v>
      </c>
      <c r="R380" s="9">
        <f>equipo15!Q59</f>
        <v>8</v>
      </c>
      <c r="S380" s="9">
        <f>equipo15!R59</f>
        <v>13</v>
      </c>
      <c r="T380" s="9"/>
      <c r="U380" s="11">
        <f>equipo15!T59</f>
        <v>0.83333333333333337</v>
      </c>
      <c r="V380" s="11">
        <f>equipo15!U59</f>
        <v>1.3333333333333333</v>
      </c>
      <c r="X380" t="str">
        <f t="shared" si="100"/>
        <v>Alberto Gomez</v>
      </c>
      <c r="Y380">
        <f t="shared" si="101"/>
        <v>0.83333333333333337</v>
      </c>
      <c r="Z380">
        <f t="shared" si="102"/>
        <v>0.83333333333333337</v>
      </c>
      <c r="AA380">
        <f t="shared" si="103"/>
        <v>7953.3333333333339</v>
      </c>
      <c r="AB380" t="str">
        <f t="shared" si="104"/>
        <v>Alberto Gomez</v>
      </c>
      <c r="AC380">
        <f t="shared" si="105"/>
        <v>1.3333333333333333</v>
      </c>
      <c r="AD380">
        <f t="shared" si="106"/>
        <v>1.3333333333333333</v>
      </c>
      <c r="AE380">
        <f t="shared" si="107"/>
        <v>12953.333333333332</v>
      </c>
      <c r="AF380" t="str">
        <f t="shared" si="108"/>
        <v>Alberto Gomez</v>
      </c>
      <c r="AG380">
        <f t="shared" si="109"/>
        <v>0</v>
      </c>
      <c r="AH380">
        <f t="shared" si="110"/>
        <v>0</v>
      </c>
      <c r="AI380">
        <f t="shared" si="111"/>
        <v>-380</v>
      </c>
      <c r="AJ380" t="str">
        <f t="shared" si="112"/>
        <v>Alberto Gomez</v>
      </c>
      <c r="AK380">
        <f t="shared" si="113"/>
        <v>2</v>
      </c>
      <c r="AL380">
        <f t="shared" si="114"/>
        <v>2</v>
      </c>
      <c r="AM380">
        <f t="shared" si="115"/>
        <v>19620</v>
      </c>
      <c r="AN380" t="str">
        <f t="shared" si="116"/>
        <v>Alberto Gomez</v>
      </c>
      <c r="AO380">
        <f t="shared" si="117"/>
        <v>5</v>
      </c>
      <c r="AP380">
        <f t="shared" si="118"/>
        <v>5</v>
      </c>
      <c r="AQ380">
        <f t="shared" si="119"/>
        <v>49620</v>
      </c>
      <c r="AR380" t="str">
        <f>A380</f>
        <v>Alberto Gomez</v>
      </c>
      <c r="AS380">
        <f>M380</f>
        <v>1</v>
      </c>
      <c r="AT380">
        <f>AS380</f>
        <v>1</v>
      </c>
      <c r="AU380">
        <f>AT380*10000-ROW()</f>
        <v>9620</v>
      </c>
      <c r="AV380" t="str">
        <f>A380</f>
        <v>Alberto Gomez</v>
      </c>
      <c r="AW380">
        <f>E380</f>
        <v>4</v>
      </c>
      <c r="AX380">
        <f>AW380</f>
        <v>4</v>
      </c>
      <c r="AY380">
        <f>AX380*10000-ROW()</f>
        <v>39620</v>
      </c>
    </row>
    <row r="381" spans="1:51" x14ac:dyDescent="0.3">
      <c r="A381" s="9" t="str">
        <f>equipo15!A60</f>
        <v>Alberto Diaz</v>
      </c>
      <c r="B381" s="9">
        <f>equipo15!B60</f>
        <v>24</v>
      </c>
      <c r="C381" s="9" t="str">
        <f>equipo15!$A$6</f>
        <v>Equipo 15</v>
      </c>
      <c r="D381" s="9">
        <f>equipo15!C60</f>
        <v>7</v>
      </c>
      <c r="E381" s="9">
        <f>equipo15!D60</f>
        <v>1</v>
      </c>
      <c r="F381" s="9">
        <f>equipo15!E60</f>
        <v>4</v>
      </c>
      <c r="G381" s="9">
        <f>equipo15!F60</f>
        <v>0</v>
      </c>
      <c r="H381" s="9">
        <f>equipo15!G60</f>
        <v>0</v>
      </c>
      <c r="I381" s="9">
        <f>equipo15!H60</f>
        <v>0</v>
      </c>
      <c r="J381" s="9">
        <f>equipo15!I60</f>
        <v>3</v>
      </c>
      <c r="K381" s="9">
        <f>equipo15!J60</f>
        <v>1</v>
      </c>
      <c r="L381" s="9">
        <f>equipo15!K60</f>
        <v>3</v>
      </c>
      <c r="M381" s="9">
        <f>equipo15!L60</f>
        <v>1</v>
      </c>
      <c r="N381" s="9">
        <f>equipo15!M60</f>
        <v>1</v>
      </c>
      <c r="O381" s="9">
        <f>equipo15!N60</f>
        <v>1</v>
      </c>
      <c r="P381" s="9">
        <f>equipo15!O60</f>
        <v>1</v>
      </c>
      <c r="Q381" s="9">
        <f>equipo15!P60</f>
        <v>0</v>
      </c>
      <c r="R381" s="9">
        <f>equipo15!Q60</f>
        <v>4</v>
      </c>
      <c r="S381" s="9">
        <f>equipo15!R60</f>
        <v>13</v>
      </c>
      <c r="T381" s="9"/>
      <c r="U381" s="11">
        <f>equipo15!T60</f>
        <v>0.5714285714285714</v>
      </c>
      <c r="V381" s="11">
        <f>equipo15!U60</f>
        <v>0.5714285714285714</v>
      </c>
      <c r="X381" t="str">
        <f t="shared" si="100"/>
        <v>Alberto Diaz</v>
      </c>
      <c r="Y381">
        <f t="shared" si="101"/>
        <v>0.5714285714285714</v>
      </c>
      <c r="Z381">
        <f t="shared" si="102"/>
        <v>0.5714285714285714</v>
      </c>
      <c r="AA381">
        <f t="shared" si="103"/>
        <v>5333.2857142857138</v>
      </c>
      <c r="AB381" t="str">
        <f t="shared" si="104"/>
        <v>Alberto Diaz</v>
      </c>
      <c r="AC381">
        <f t="shared" si="105"/>
        <v>0.5714285714285714</v>
      </c>
      <c r="AD381">
        <f t="shared" si="106"/>
        <v>0.5714285714285714</v>
      </c>
      <c r="AE381">
        <f t="shared" si="107"/>
        <v>5333.2857142857138</v>
      </c>
      <c r="AF381" t="str">
        <f t="shared" si="108"/>
        <v>Alberto Diaz</v>
      </c>
      <c r="AG381">
        <f t="shared" si="109"/>
        <v>0</v>
      </c>
      <c r="AH381">
        <f t="shared" si="110"/>
        <v>0</v>
      </c>
      <c r="AI381">
        <f t="shared" si="111"/>
        <v>-381</v>
      </c>
      <c r="AJ381" t="str">
        <f t="shared" si="112"/>
        <v>Alberto Diaz</v>
      </c>
      <c r="AK381">
        <f t="shared" si="113"/>
        <v>3</v>
      </c>
      <c r="AL381">
        <f t="shared" si="114"/>
        <v>3</v>
      </c>
      <c r="AM381">
        <f t="shared" si="115"/>
        <v>29619</v>
      </c>
      <c r="AN381" t="str">
        <f t="shared" si="116"/>
        <v>Alberto Diaz</v>
      </c>
      <c r="AO381">
        <f t="shared" si="117"/>
        <v>4</v>
      </c>
      <c r="AP381">
        <f t="shared" si="118"/>
        <v>4</v>
      </c>
      <c r="AQ381">
        <f t="shared" si="119"/>
        <v>39619</v>
      </c>
      <c r="AR381" t="str">
        <f>A381</f>
        <v>Alberto Diaz</v>
      </c>
      <c r="AS381">
        <f>M381</f>
        <v>1</v>
      </c>
      <c r="AT381">
        <f>AS381</f>
        <v>1</v>
      </c>
      <c r="AU381">
        <f>AT381*10000-ROW()</f>
        <v>9619</v>
      </c>
      <c r="AV381" t="str">
        <f>A381</f>
        <v>Alberto Diaz</v>
      </c>
      <c r="AW381">
        <f>E381</f>
        <v>1</v>
      </c>
      <c r="AX381">
        <f>AW381</f>
        <v>1</v>
      </c>
      <c r="AY381">
        <f>AX381*10000-ROW()</f>
        <v>9619</v>
      </c>
    </row>
    <row r="382" spans="1:51" x14ac:dyDescent="0.3">
      <c r="A382" s="9" t="str">
        <f>equipo15!A61</f>
        <v>Alberto Reyes</v>
      </c>
      <c r="B382" s="9">
        <f>equipo15!B61</f>
        <v>25</v>
      </c>
      <c r="C382" s="9" t="str">
        <f>equipo15!$A$6</f>
        <v>Equipo 15</v>
      </c>
      <c r="D382" s="9">
        <f>equipo15!C61</f>
        <v>6</v>
      </c>
      <c r="E382" s="9">
        <f>equipo15!D61</f>
        <v>0</v>
      </c>
      <c r="F382" s="9">
        <f>equipo15!E61</f>
        <v>4</v>
      </c>
      <c r="G382" s="9">
        <f>equipo15!F61</f>
        <v>0</v>
      </c>
      <c r="H382" s="9">
        <f>equipo15!G61</f>
        <v>0</v>
      </c>
      <c r="I382" s="9">
        <f>equipo15!H61</f>
        <v>0</v>
      </c>
      <c r="J382" s="9">
        <f>equipo15!I61</f>
        <v>4</v>
      </c>
      <c r="K382" s="9">
        <f>equipo15!J61</f>
        <v>2</v>
      </c>
      <c r="L382" s="9">
        <f>equipo15!K61</f>
        <v>3</v>
      </c>
      <c r="M382" s="9">
        <f>equipo15!L61</f>
        <v>1</v>
      </c>
      <c r="N382" s="9">
        <f>equipo15!M61</f>
        <v>1</v>
      </c>
      <c r="O382" s="9">
        <f>equipo15!N61</f>
        <v>1</v>
      </c>
      <c r="P382" s="9">
        <f>equipo15!O61</f>
        <v>0</v>
      </c>
      <c r="Q382" s="9">
        <f>equipo15!P61</f>
        <v>0</v>
      </c>
      <c r="R382" s="9">
        <f>equipo15!Q61</f>
        <v>4</v>
      </c>
      <c r="S382" s="9">
        <f>equipo15!R61</f>
        <v>11</v>
      </c>
      <c r="T382" s="9"/>
      <c r="U382" s="11">
        <f>equipo15!T61</f>
        <v>0.66666666666666663</v>
      </c>
      <c r="V382" s="11">
        <f>equipo15!U61</f>
        <v>0.66666666666666663</v>
      </c>
      <c r="X382" t="str">
        <f t="shared" si="100"/>
        <v>Alberto Reyes</v>
      </c>
      <c r="Y382">
        <f t="shared" si="101"/>
        <v>0.66666666666666663</v>
      </c>
      <c r="Z382">
        <f t="shared" si="102"/>
        <v>0.66666666666666663</v>
      </c>
      <c r="AA382">
        <f t="shared" si="103"/>
        <v>6284.6666666666661</v>
      </c>
      <c r="AB382" t="str">
        <f t="shared" si="104"/>
        <v>Alberto Reyes</v>
      </c>
      <c r="AC382">
        <f t="shared" si="105"/>
        <v>0.66666666666666663</v>
      </c>
      <c r="AD382">
        <f t="shared" si="106"/>
        <v>0.66666666666666663</v>
      </c>
      <c r="AE382">
        <f t="shared" si="107"/>
        <v>6284.6666666666661</v>
      </c>
      <c r="AF382" t="str">
        <f t="shared" si="108"/>
        <v>Alberto Reyes</v>
      </c>
      <c r="AG382">
        <f t="shared" si="109"/>
        <v>0</v>
      </c>
      <c r="AH382">
        <f t="shared" si="110"/>
        <v>0</v>
      </c>
      <c r="AI382">
        <f t="shared" si="111"/>
        <v>-382</v>
      </c>
      <c r="AJ382" t="str">
        <f t="shared" si="112"/>
        <v>Alberto Reyes</v>
      </c>
      <c r="AK382">
        <f t="shared" si="113"/>
        <v>4</v>
      </c>
      <c r="AL382">
        <f t="shared" si="114"/>
        <v>4</v>
      </c>
      <c r="AM382">
        <f t="shared" si="115"/>
        <v>39618</v>
      </c>
      <c r="AN382" t="str">
        <f t="shared" si="116"/>
        <v>Alberto Reyes</v>
      </c>
      <c r="AO382">
        <f t="shared" si="117"/>
        <v>4</v>
      </c>
      <c r="AP382">
        <f t="shared" si="118"/>
        <v>4</v>
      </c>
      <c r="AQ382">
        <f t="shared" si="119"/>
        <v>39618</v>
      </c>
      <c r="AR382" t="str">
        <f>A382</f>
        <v>Alberto Reyes</v>
      </c>
      <c r="AS382">
        <f>M382</f>
        <v>1</v>
      </c>
      <c r="AT382">
        <f>AS382</f>
        <v>1</v>
      </c>
      <c r="AU382">
        <f>AT382*10000-ROW()</f>
        <v>9618</v>
      </c>
      <c r="AV382" t="str">
        <f>A382</f>
        <v>Alberto Reyes</v>
      </c>
      <c r="AW382">
        <f>E382</f>
        <v>0</v>
      </c>
      <c r="AX382">
        <f>AW382</f>
        <v>0</v>
      </c>
      <c r="AY382">
        <f>AX382*10000-ROW()</f>
        <v>-382</v>
      </c>
    </row>
    <row r="383" spans="1:51" x14ac:dyDescent="0.3">
      <c r="A383" s="9" t="str">
        <f>equipo16!A37</f>
        <v>Alberto Morales</v>
      </c>
      <c r="B383" s="9">
        <f>equipo16!B37</f>
        <v>1</v>
      </c>
      <c r="C383" s="9" t="str">
        <f>equipo16!$A$6</f>
        <v>Equipo 16</v>
      </c>
      <c r="D383" s="9">
        <f>equipo16!C37</f>
        <v>6</v>
      </c>
      <c r="E383" s="9">
        <f>equipo16!D37</f>
        <v>2</v>
      </c>
      <c r="F383" s="9">
        <f>equipo16!E37</f>
        <v>5</v>
      </c>
      <c r="G383" s="9">
        <f>equipo16!F37</f>
        <v>1</v>
      </c>
      <c r="H383" s="9">
        <f>equipo16!G37</f>
        <v>0</v>
      </c>
      <c r="I383" s="9">
        <f>equipo16!H37</f>
        <v>0</v>
      </c>
      <c r="J383" s="9">
        <f>equipo16!I37</f>
        <v>5</v>
      </c>
      <c r="K383" s="9">
        <f>equipo16!J37</f>
        <v>3</v>
      </c>
      <c r="L383" s="9">
        <f>equipo16!K37</f>
        <v>0</v>
      </c>
      <c r="M383" s="9">
        <f>equipo16!L37</f>
        <v>1</v>
      </c>
      <c r="N383" s="9">
        <f>equipo16!M37</f>
        <v>1</v>
      </c>
      <c r="O383" s="9">
        <f>equipo16!N37</f>
        <v>1</v>
      </c>
      <c r="P383" s="9">
        <f>equipo16!O37</f>
        <v>1</v>
      </c>
      <c r="Q383" s="9">
        <f>equipo16!P37</f>
        <v>0</v>
      </c>
      <c r="R383" s="9">
        <f>equipo16!Q37</f>
        <v>6</v>
      </c>
      <c r="S383" s="9">
        <f>equipo16!R37</f>
        <v>9</v>
      </c>
      <c r="T383" s="9"/>
      <c r="U383" s="11">
        <f>equipo16!T37</f>
        <v>0.83333333333333337</v>
      </c>
      <c r="V383" s="11">
        <f>equipo16!U37</f>
        <v>1</v>
      </c>
      <c r="X383" t="str">
        <f t="shared" si="100"/>
        <v>Alberto Morales</v>
      </c>
      <c r="Y383">
        <f t="shared" si="101"/>
        <v>0.83333333333333337</v>
      </c>
      <c r="Z383">
        <f t="shared" si="102"/>
        <v>0.83333333333333337</v>
      </c>
      <c r="AA383">
        <f t="shared" si="103"/>
        <v>7950.3333333333339</v>
      </c>
      <c r="AB383" t="str">
        <f t="shared" si="104"/>
        <v>Alberto Morales</v>
      </c>
      <c r="AC383">
        <f t="shared" si="105"/>
        <v>1</v>
      </c>
      <c r="AD383">
        <f t="shared" si="106"/>
        <v>1</v>
      </c>
      <c r="AE383">
        <f t="shared" si="107"/>
        <v>9617</v>
      </c>
      <c r="AF383" t="str">
        <f t="shared" si="108"/>
        <v>Alberto Morales</v>
      </c>
      <c r="AG383">
        <f t="shared" si="109"/>
        <v>0</v>
      </c>
      <c r="AH383">
        <f t="shared" si="110"/>
        <v>0</v>
      </c>
      <c r="AI383">
        <f t="shared" si="111"/>
        <v>-383</v>
      </c>
      <c r="AJ383" t="str">
        <f t="shared" si="112"/>
        <v>Alberto Morales</v>
      </c>
      <c r="AK383">
        <f t="shared" si="113"/>
        <v>5</v>
      </c>
      <c r="AL383">
        <f t="shared" si="114"/>
        <v>5</v>
      </c>
      <c r="AM383">
        <f t="shared" si="115"/>
        <v>49617</v>
      </c>
      <c r="AN383" t="str">
        <f t="shared" si="116"/>
        <v>Alberto Morales</v>
      </c>
      <c r="AO383">
        <f t="shared" si="117"/>
        <v>5</v>
      </c>
      <c r="AP383">
        <f t="shared" si="118"/>
        <v>5</v>
      </c>
      <c r="AQ383">
        <f t="shared" si="119"/>
        <v>49617</v>
      </c>
      <c r="AR383" t="str">
        <f>A383</f>
        <v>Alberto Morales</v>
      </c>
      <c r="AS383">
        <f>M383</f>
        <v>1</v>
      </c>
      <c r="AT383">
        <f>AS383</f>
        <v>1</v>
      </c>
      <c r="AU383">
        <f>AT383*10000-ROW()</f>
        <v>9617</v>
      </c>
      <c r="AV383" t="str">
        <f>A383</f>
        <v>Alberto Morales</v>
      </c>
      <c r="AW383">
        <f>E383</f>
        <v>2</v>
      </c>
      <c r="AX383">
        <f>AW383</f>
        <v>2</v>
      </c>
      <c r="AY383">
        <f>AX383*10000-ROW()</f>
        <v>19617</v>
      </c>
    </row>
    <row r="384" spans="1:51" x14ac:dyDescent="0.3">
      <c r="A384" s="9" t="str">
        <f>equipo16!A38</f>
        <v>Alberto Cruz</v>
      </c>
      <c r="B384" s="9">
        <f>equipo16!B38</f>
        <v>2</v>
      </c>
      <c r="C384" s="9" t="str">
        <f>equipo16!$A$6</f>
        <v>Equipo 16</v>
      </c>
      <c r="D384" s="9">
        <f>equipo16!C38</f>
        <v>7</v>
      </c>
      <c r="E384" s="9">
        <f>equipo16!D38</f>
        <v>6</v>
      </c>
      <c r="F384" s="9">
        <f>equipo16!E38</f>
        <v>0</v>
      </c>
      <c r="G384" s="9">
        <f>equipo16!F38</f>
        <v>0</v>
      </c>
      <c r="H384" s="9">
        <f>equipo16!G38</f>
        <v>0</v>
      </c>
      <c r="I384" s="9">
        <f>equipo16!H38</f>
        <v>0</v>
      </c>
      <c r="J384" s="9">
        <f>equipo16!I38</f>
        <v>2</v>
      </c>
      <c r="K384" s="9">
        <f>equipo16!J38</f>
        <v>3</v>
      </c>
      <c r="L384" s="9">
        <f>equipo16!K38</f>
        <v>3</v>
      </c>
      <c r="M384" s="9">
        <f>equipo16!L38</f>
        <v>1</v>
      </c>
      <c r="N384" s="9">
        <f>equipo16!M38</f>
        <v>0</v>
      </c>
      <c r="O384" s="9">
        <f>equipo16!N38</f>
        <v>1</v>
      </c>
      <c r="P384" s="9">
        <f>equipo16!O38</f>
        <v>1</v>
      </c>
      <c r="Q384" s="9">
        <f>equipo16!P38</f>
        <v>0</v>
      </c>
      <c r="R384" s="9">
        <f>equipo16!Q38</f>
        <v>0</v>
      </c>
      <c r="S384" s="9">
        <f>equipo16!R38</f>
        <v>12</v>
      </c>
      <c r="T384" s="9"/>
      <c r="U384" s="11">
        <f>equipo16!T38</f>
        <v>0</v>
      </c>
      <c r="V384" s="11">
        <f>equipo16!U38</f>
        <v>0</v>
      </c>
      <c r="X384" t="str">
        <f t="shared" si="100"/>
        <v>Alberto Cruz</v>
      </c>
      <c r="Y384">
        <f t="shared" si="101"/>
        <v>0</v>
      </c>
      <c r="Z384">
        <f t="shared" si="102"/>
        <v>0</v>
      </c>
      <c r="AA384">
        <f t="shared" si="103"/>
        <v>-384</v>
      </c>
      <c r="AB384" t="str">
        <f t="shared" si="104"/>
        <v>Alberto Cruz</v>
      </c>
      <c r="AC384">
        <f t="shared" si="105"/>
        <v>0</v>
      </c>
      <c r="AD384">
        <f t="shared" si="106"/>
        <v>0</v>
      </c>
      <c r="AE384">
        <f t="shared" si="107"/>
        <v>-384</v>
      </c>
      <c r="AF384" t="str">
        <f t="shared" si="108"/>
        <v>Alberto Cruz</v>
      </c>
      <c r="AG384">
        <f t="shared" si="109"/>
        <v>0</v>
      </c>
      <c r="AH384">
        <f t="shared" si="110"/>
        <v>0</v>
      </c>
      <c r="AI384">
        <f t="shared" si="111"/>
        <v>-384</v>
      </c>
      <c r="AJ384" t="str">
        <f t="shared" si="112"/>
        <v>Alberto Cruz</v>
      </c>
      <c r="AK384">
        <f t="shared" si="113"/>
        <v>2</v>
      </c>
      <c r="AL384">
        <f t="shared" si="114"/>
        <v>2</v>
      </c>
      <c r="AM384">
        <f t="shared" si="115"/>
        <v>19616</v>
      </c>
      <c r="AN384" t="str">
        <f t="shared" si="116"/>
        <v>Alberto Cruz</v>
      </c>
      <c r="AO384">
        <f t="shared" si="117"/>
        <v>0</v>
      </c>
      <c r="AP384">
        <f t="shared" si="118"/>
        <v>0</v>
      </c>
      <c r="AQ384">
        <f t="shared" si="119"/>
        <v>-384</v>
      </c>
      <c r="AR384" t="str">
        <f>A384</f>
        <v>Alberto Cruz</v>
      </c>
      <c r="AS384">
        <f>M384</f>
        <v>1</v>
      </c>
      <c r="AT384">
        <f>AS384</f>
        <v>1</v>
      </c>
      <c r="AU384">
        <f>AT384*10000-ROW()</f>
        <v>9616</v>
      </c>
      <c r="AV384" t="str">
        <f>A384</f>
        <v>Alberto Cruz</v>
      </c>
      <c r="AW384">
        <f>E384</f>
        <v>6</v>
      </c>
      <c r="AX384">
        <f>AW384</f>
        <v>6</v>
      </c>
      <c r="AY384">
        <f>AX384*10000-ROW()</f>
        <v>59616</v>
      </c>
    </row>
    <row r="385" spans="1:51" x14ac:dyDescent="0.3">
      <c r="A385" s="9" t="str">
        <f>equipo16!A39</f>
        <v>Alberto Ortiz</v>
      </c>
      <c r="B385" s="9">
        <f>equipo16!B39</f>
        <v>3</v>
      </c>
      <c r="C385" s="9" t="str">
        <f>equipo16!$A$6</f>
        <v>Equipo 16</v>
      </c>
      <c r="D385" s="9">
        <f>equipo16!C39</f>
        <v>8</v>
      </c>
      <c r="E385" s="9">
        <f>equipo16!D39</f>
        <v>6</v>
      </c>
      <c r="F385" s="9">
        <f>equipo16!E39</f>
        <v>3</v>
      </c>
      <c r="G385" s="9">
        <f>equipo16!F39</f>
        <v>0</v>
      </c>
      <c r="H385" s="9">
        <f>equipo16!G39</f>
        <v>0</v>
      </c>
      <c r="I385" s="9">
        <f>equipo16!H39</f>
        <v>1</v>
      </c>
      <c r="J385" s="9">
        <f>equipo16!I39</f>
        <v>1</v>
      </c>
      <c r="K385" s="9">
        <f>equipo16!J39</f>
        <v>2</v>
      </c>
      <c r="L385" s="9">
        <f>equipo16!K39</f>
        <v>2</v>
      </c>
      <c r="M385" s="9">
        <f>equipo16!L39</f>
        <v>0</v>
      </c>
      <c r="N385" s="9">
        <f>equipo16!M39</f>
        <v>2</v>
      </c>
      <c r="O385" s="9">
        <f>equipo16!N39</f>
        <v>1</v>
      </c>
      <c r="P385" s="9">
        <f>equipo16!O39</f>
        <v>1</v>
      </c>
      <c r="Q385" s="9">
        <f>equipo16!P39</f>
        <v>0</v>
      </c>
      <c r="R385" s="9">
        <f>equipo16!Q39</f>
        <v>6</v>
      </c>
      <c r="S385" s="9">
        <f>equipo16!R39</f>
        <v>14</v>
      </c>
      <c r="T385" s="9"/>
      <c r="U385" s="11">
        <f>equipo16!T39</f>
        <v>0.375</v>
      </c>
      <c r="V385" s="11">
        <f>equipo16!U39</f>
        <v>0.75</v>
      </c>
      <c r="X385" t="str">
        <f t="shared" si="100"/>
        <v>Alberto Ortiz</v>
      </c>
      <c r="Y385">
        <f t="shared" si="101"/>
        <v>0.375</v>
      </c>
      <c r="Z385">
        <f t="shared" si="102"/>
        <v>0.375</v>
      </c>
      <c r="AA385">
        <f t="shared" si="103"/>
        <v>3365</v>
      </c>
      <c r="AB385" t="str">
        <f t="shared" si="104"/>
        <v>Alberto Ortiz</v>
      </c>
      <c r="AC385">
        <f t="shared" si="105"/>
        <v>0.75</v>
      </c>
      <c r="AD385">
        <f t="shared" si="106"/>
        <v>0.75</v>
      </c>
      <c r="AE385">
        <f t="shared" si="107"/>
        <v>7115</v>
      </c>
      <c r="AF385" t="str">
        <f t="shared" si="108"/>
        <v>Alberto Ortiz</v>
      </c>
      <c r="AG385">
        <f t="shared" si="109"/>
        <v>1</v>
      </c>
      <c r="AH385">
        <f t="shared" si="110"/>
        <v>1</v>
      </c>
      <c r="AI385">
        <f t="shared" si="111"/>
        <v>9615</v>
      </c>
      <c r="AJ385" t="str">
        <f t="shared" si="112"/>
        <v>Alberto Ortiz</v>
      </c>
      <c r="AK385">
        <f t="shared" si="113"/>
        <v>1</v>
      </c>
      <c r="AL385">
        <f t="shared" si="114"/>
        <v>1</v>
      </c>
      <c r="AM385">
        <f t="shared" si="115"/>
        <v>9615</v>
      </c>
      <c r="AN385" t="str">
        <f t="shared" si="116"/>
        <v>Alberto Ortiz</v>
      </c>
      <c r="AO385">
        <f t="shared" si="117"/>
        <v>3</v>
      </c>
      <c r="AP385">
        <f t="shared" si="118"/>
        <v>3</v>
      </c>
      <c r="AQ385">
        <f t="shared" si="119"/>
        <v>29615</v>
      </c>
      <c r="AR385" t="str">
        <f>A385</f>
        <v>Alberto Ortiz</v>
      </c>
      <c r="AS385">
        <f>M385</f>
        <v>0</v>
      </c>
      <c r="AT385">
        <f>AS385</f>
        <v>0</v>
      </c>
      <c r="AU385">
        <f>AT385*10000-ROW()</f>
        <v>-385</v>
      </c>
      <c r="AV385" t="str">
        <f>A385</f>
        <v>Alberto Ortiz</v>
      </c>
      <c r="AW385">
        <f>E385</f>
        <v>6</v>
      </c>
      <c r="AX385">
        <f>AW385</f>
        <v>6</v>
      </c>
      <c r="AY385">
        <f>AX385*10000-ROW()</f>
        <v>59615</v>
      </c>
    </row>
    <row r="386" spans="1:51" x14ac:dyDescent="0.3">
      <c r="A386" s="9" t="str">
        <f>equipo16!A40</f>
        <v>Alberto Gutierrez</v>
      </c>
      <c r="B386" s="9">
        <f>equipo16!B40</f>
        <v>4</v>
      </c>
      <c r="C386" s="9" t="str">
        <f>equipo16!$A$6</f>
        <v>Equipo 16</v>
      </c>
      <c r="D386" s="9">
        <f>equipo16!C40</f>
        <v>8</v>
      </c>
      <c r="E386" s="9">
        <f>equipo16!D40</f>
        <v>6</v>
      </c>
      <c r="F386" s="9">
        <f>equipo16!E40</f>
        <v>6</v>
      </c>
      <c r="G386" s="9">
        <f>equipo16!F40</f>
        <v>0</v>
      </c>
      <c r="H386" s="9">
        <f>equipo16!G40</f>
        <v>0</v>
      </c>
      <c r="I386" s="9">
        <f>equipo16!H40</f>
        <v>0</v>
      </c>
      <c r="J386" s="9">
        <f>equipo16!I40</f>
        <v>1</v>
      </c>
      <c r="K386" s="9">
        <f>equipo16!J40</f>
        <v>3</v>
      </c>
      <c r="L386" s="9">
        <f>equipo16!K40</f>
        <v>3</v>
      </c>
      <c r="M386" s="9">
        <f>equipo16!L40</f>
        <v>0</v>
      </c>
      <c r="N386" s="9">
        <f>equipo16!M40</f>
        <v>1</v>
      </c>
      <c r="O386" s="9">
        <f>equipo16!N40</f>
        <v>1</v>
      </c>
      <c r="P386" s="9">
        <f>equipo16!O40</f>
        <v>1</v>
      </c>
      <c r="Q386" s="9">
        <f>equipo16!P40</f>
        <v>0</v>
      </c>
      <c r="R386" s="9">
        <f>equipo16!Q40</f>
        <v>6</v>
      </c>
      <c r="S386" s="9">
        <f>equipo16!R40</f>
        <v>14</v>
      </c>
      <c r="T386" s="9"/>
      <c r="U386" s="11">
        <f>equipo16!T40</f>
        <v>0.75</v>
      </c>
      <c r="V386" s="11">
        <f>equipo16!U40</f>
        <v>0.75</v>
      </c>
      <c r="X386" t="str">
        <f t="shared" si="100"/>
        <v>Alberto Gutierrez</v>
      </c>
      <c r="Y386">
        <f t="shared" si="101"/>
        <v>0.75</v>
      </c>
      <c r="Z386">
        <f t="shared" si="102"/>
        <v>0.75</v>
      </c>
      <c r="AA386">
        <f t="shared" si="103"/>
        <v>7114</v>
      </c>
      <c r="AB386" t="str">
        <f t="shared" si="104"/>
        <v>Alberto Gutierrez</v>
      </c>
      <c r="AC386">
        <f t="shared" si="105"/>
        <v>0.75</v>
      </c>
      <c r="AD386">
        <f t="shared" si="106"/>
        <v>0.75</v>
      </c>
      <c r="AE386">
        <f t="shared" si="107"/>
        <v>7114</v>
      </c>
      <c r="AF386" t="str">
        <f t="shared" si="108"/>
        <v>Alberto Gutierrez</v>
      </c>
      <c r="AG386">
        <f t="shared" si="109"/>
        <v>0</v>
      </c>
      <c r="AH386">
        <f t="shared" si="110"/>
        <v>0</v>
      </c>
      <c r="AI386">
        <f t="shared" si="111"/>
        <v>-386</v>
      </c>
      <c r="AJ386" t="str">
        <f t="shared" si="112"/>
        <v>Alberto Gutierrez</v>
      </c>
      <c r="AK386">
        <f t="shared" si="113"/>
        <v>1</v>
      </c>
      <c r="AL386">
        <f t="shared" si="114"/>
        <v>1</v>
      </c>
      <c r="AM386">
        <f t="shared" si="115"/>
        <v>9614</v>
      </c>
      <c r="AN386" t="str">
        <f t="shared" si="116"/>
        <v>Alberto Gutierrez</v>
      </c>
      <c r="AO386">
        <f t="shared" si="117"/>
        <v>6</v>
      </c>
      <c r="AP386">
        <f t="shared" si="118"/>
        <v>6</v>
      </c>
      <c r="AQ386">
        <f t="shared" si="119"/>
        <v>59614</v>
      </c>
      <c r="AR386" t="str">
        <f>A386</f>
        <v>Alberto Gutierrez</v>
      </c>
      <c r="AS386">
        <f>M386</f>
        <v>0</v>
      </c>
      <c r="AT386">
        <f>AS386</f>
        <v>0</v>
      </c>
      <c r="AU386">
        <f>AT386*10000-ROW()</f>
        <v>-386</v>
      </c>
      <c r="AV386" t="str">
        <f>A386</f>
        <v>Alberto Gutierrez</v>
      </c>
      <c r="AW386">
        <f>E386</f>
        <v>6</v>
      </c>
      <c r="AX386">
        <f>AW386</f>
        <v>6</v>
      </c>
      <c r="AY386">
        <f>AX386*10000-ROW()</f>
        <v>59614</v>
      </c>
    </row>
    <row r="387" spans="1:51" x14ac:dyDescent="0.3">
      <c r="A387" s="9" t="str">
        <f>equipo16!A41</f>
        <v>Alberto Castillo</v>
      </c>
      <c r="B387" s="9">
        <f>equipo16!B41</f>
        <v>5</v>
      </c>
      <c r="C387" s="9" t="str">
        <f>equipo16!$A$6</f>
        <v>Equipo 16</v>
      </c>
      <c r="D387" s="9">
        <f>equipo16!C41</f>
        <v>6</v>
      </c>
      <c r="E387" s="9">
        <f>equipo16!D41</f>
        <v>1</v>
      </c>
      <c r="F387" s="9">
        <f>equipo16!E41</f>
        <v>6</v>
      </c>
      <c r="G387" s="9">
        <f>equipo16!F41</f>
        <v>0</v>
      </c>
      <c r="H387" s="9">
        <f>equipo16!G41</f>
        <v>0</v>
      </c>
      <c r="I387" s="9">
        <f>equipo16!H41</f>
        <v>0</v>
      </c>
      <c r="J387" s="9">
        <f>equipo16!I41</f>
        <v>1</v>
      </c>
      <c r="K387" s="9">
        <f>equipo16!J41</f>
        <v>1</v>
      </c>
      <c r="L387" s="9">
        <f>equipo16!K41</f>
        <v>3</v>
      </c>
      <c r="M387" s="9">
        <f>equipo16!L41</f>
        <v>1</v>
      </c>
      <c r="N387" s="9">
        <f>equipo16!M41</f>
        <v>2</v>
      </c>
      <c r="O387" s="9">
        <f>equipo16!N41</f>
        <v>1</v>
      </c>
      <c r="P387" s="9">
        <f>equipo16!O41</f>
        <v>2</v>
      </c>
      <c r="Q387" s="9">
        <f>equipo16!P41</f>
        <v>0</v>
      </c>
      <c r="R387" s="9">
        <f>equipo16!Q41</f>
        <v>6</v>
      </c>
      <c r="S387" s="9">
        <f>equipo16!R41</f>
        <v>14</v>
      </c>
      <c r="T387" s="9"/>
      <c r="U387" s="11">
        <f>equipo16!T41</f>
        <v>1</v>
      </c>
      <c r="V387" s="11">
        <f>equipo16!U41</f>
        <v>1</v>
      </c>
      <c r="X387" t="str">
        <f t="shared" si="100"/>
        <v>Alberto Castillo</v>
      </c>
      <c r="Y387">
        <f t="shared" si="101"/>
        <v>1</v>
      </c>
      <c r="Z387">
        <f t="shared" si="102"/>
        <v>1</v>
      </c>
      <c r="AA387">
        <f t="shared" si="103"/>
        <v>9613</v>
      </c>
      <c r="AB387" t="str">
        <f t="shared" si="104"/>
        <v>Alberto Castillo</v>
      </c>
      <c r="AC387">
        <f t="shared" si="105"/>
        <v>1</v>
      </c>
      <c r="AD387">
        <f t="shared" si="106"/>
        <v>1</v>
      </c>
      <c r="AE387">
        <f t="shared" si="107"/>
        <v>9613</v>
      </c>
      <c r="AF387" t="str">
        <f t="shared" si="108"/>
        <v>Alberto Castillo</v>
      </c>
      <c r="AG387">
        <f t="shared" si="109"/>
        <v>0</v>
      </c>
      <c r="AH387">
        <f t="shared" si="110"/>
        <v>0</v>
      </c>
      <c r="AI387">
        <f t="shared" si="111"/>
        <v>-387</v>
      </c>
      <c r="AJ387" t="str">
        <f t="shared" si="112"/>
        <v>Alberto Castillo</v>
      </c>
      <c r="AK387">
        <f t="shared" si="113"/>
        <v>1</v>
      </c>
      <c r="AL387">
        <f t="shared" si="114"/>
        <v>1</v>
      </c>
      <c r="AM387">
        <f t="shared" si="115"/>
        <v>9613</v>
      </c>
      <c r="AN387" t="str">
        <f t="shared" si="116"/>
        <v>Alberto Castillo</v>
      </c>
      <c r="AO387">
        <f t="shared" si="117"/>
        <v>6</v>
      </c>
      <c r="AP387">
        <f t="shared" si="118"/>
        <v>6</v>
      </c>
      <c r="AQ387">
        <f t="shared" si="119"/>
        <v>59613</v>
      </c>
      <c r="AR387" t="str">
        <f>A387</f>
        <v>Alberto Castillo</v>
      </c>
      <c r="AS387">
        <f>M387</f>
        <v>1</v>
      </c>
      <c r="AT387">
        <f>AS387</f>
        <v>1</v>
      </c>
      <c r="AU387">
        <f>AT387*10000-ROW()</f>
        <v>9613</v>
      </c>
      <c r="AV387" t="str">
        <f>A387</f>
        <v>Alberto Castillo</v>
      </c>
      <c r="AW387">
        <f>E387</f>
        <v>1</v>
      </c>
      <c r="AX387">
        <f>AW387</f>
        <v>1</v>
      </c>
      <c r="AY387">
        <f>AX387*10000-ROW()</f>
        <v>9613</v>
      </c>
    </row>
    <row r="388" spans="1:51" x14ac:dyDescent="0.3">
      <c r="A388" s="9" t="str">
        <f>equipo16!A42</f>
        <v>Enrique Garcia</v>
      </c>
      <c r="B388" s="9">
        <f>equipo16!B42</f>
        <v>6</v>
      </c>
      <c r="C388" s="9" t="str">
        <f>equipo16!$A$6</f>
        <v>Equipo 16</v>
      </c>
      <c r="D388" s="9">
        <f>equipo16!C42</f>
        <v>9</v>
      </c>
      <c r="E388" s="9">
        <f>equipo16!D42</f>
        <v>3</v>
      </c>
      <c r="F388" s="9">
        <f>equipo16!E42</f>
        <v>4</v>
      </c>
      <c r="G388" s="9">
        <f>equipo16!F42</f>
        <v>0</v>
      </c>
      <c r="H388" s="9">
        <f>equipo16!G42</f>
        <v>0</v>
      </c>
      <c r="I388" s="9">
        <f>equipo16!H42</f>
        <v>0</v>
      </c>
      <c r="J388" s="9">
        <f>equipo16!I42</f>
        <v>5</v>
      </c>
      <c r="K388" s="9">
        <f>equipo16!J42</f>
        <v>4</v>
      </c>
      <c r="L388" s="9">
        <f>equipo16!K42</f>
        <v>0</v>
      </c>
      <c r="M388" s="9">
        <f>equipo16!L42</f>
        <v>2</v>
      </c>
      <c r="N388" s="9">
        <f>equipo16!M42</f>
        <v>2</v>
      </c>
      <c r="O388" s="9">
        <f>equipo16!N42</f>
        <v>2</v>
      </c>
      <c r="P388" s="9">
        <f>equipo16!O42</f>
        <v>0</v>
      </c>
      <c r="Q388" s="9">
        <f>equipo16!P42</f>
        <v>0</v>
      </c>
      <c r="R388" s="9">
        <f>equipo16!Q42</f>
        <v>4</v>
      </c>
      <c r="S388" s="9">
        <f>equipo16!R42</f>
        <v>13</v>
      </c>
      <c r="T388" s="9"/>
      <c r="U388" s="11">
        <f>equipo16!T42</f>
        <v>0.44444444444444442</v>
      </c>
      <c r="V388" s="11">
        <f>equipo16!U42</f>
        <v>0.44444444444444442</v>
      </c>
      <c r="X388" t="str">
        <f t="shared" si="100"/>
        <v>Enrique Garcia</v>
      </c>
      <c r="Y388">
        <f t="shared" si="101"/>
        <v>0.44444444444444442</v>
      </c>
      <c r="Z388">
        <f t="shared" si="102"/>
        <v>0.44444444444444442</v>
      </c>
      <c r="AA388">
        <f t="shared" si="103"/>
        <v>4056.4444444444443</v>
      </c>
      <c r="AB388" t="str">
        <f t="shared" si="104"/>
        <v>Enrique Garcia</v>
      </c>
      <c r="AC388">
        <f t="shared" si="105"/>
        <v>0.44444444444444442</v>
      </c>
      <c r="AD388">
        <f t="shared" si="106"/>
        <v>0.44444444444444442</v>
      </c>
      <c r="AE388">
        <f t="shared" si="107"/>
        <v>4056.4444444444443</v>
      </c>
      <c r="AF388" t="str">
        <f t="shared" si="108"/>
        <v>Enrique Garcia</v>
      </c>
      <c r="AG388">
        <f t="shared" si="109"/>
        <v>0</v>
      </c>
      <c r="AH388">
        <f t="shared" si="110"/>
        <v>0</v>
      </c>
      <c r="AI388">
        <f t="shared" si="111"/>
        <v>-388</v>
      </c>
      <c r="AJ388" t="str">
        <f t="shared" si="112"/>
        <v>Enrique Garcia</v>
      </c>
      <c r="AK388">
        <f t="shared" si="113"/>
        <v>5</v>
      </c>
      <c r="AL388">
        <f t="shared" si="114"/>
        <v>5</v>
      </c>
      <c r="AM388">
        <f t="shared" si="115"/>
        <v>49612</v>
      </c>
      <c r="AN388" t="str">
        <f t="shared" si="116"/>
        <v>Enrique Garcia</v>
      </c>
      <c r="AO388">
        <f t="shared" si="117"/>
        <v>4</v>
      </c>
      <c r="AP388">
        <f t="shared" si="118"/>
        <v>4</v>
      </c>
      <c r="AQ388">
        <f t="shared" si="119"/>
        <v>39612</v>
      </c>
      <c r="AR388" t="str">
        <f>A388</f>
        <v>Enrique Garcia</v>
      </c>
      <c r="AS388">
        <f>M388</f>
        <v>2</v>
      </c>
      <c r="AT388">
        <f>AS388</f>
        <v>2</v>
      </c>
      <c r="AU388">
        <f>AT388*10000-ROW()</f>
        <v>19612</v>
      </c>
      <c r="AV388" t="str">
        <f>A388</f>
        <v>Enrique Garcia</v>
      </c>
      <c r="AW388">
        <f>E388</f>
        <v>3</v>
      </c>
      <c r="AX388">
        <f>AW388</f>
        <v>3</v>
      </c>
      <c r="AY388">
        <f>AX388*10000-ROW()</f>
        <v>29612</v>
      </c>
    </row>
    <row r="389" spans="1:51" x14ac:dyDescent="0.3">
      <c r="A389" s="9" t="str">
        <f>equipo16!A43</f>
        <v>Enrique Rodriguez</v>
      </c>
      <c r="B389" s="9">
        <f>equipo16!B43</f>
        <v>7</v>
      </c>
      <c r="C389" s="9" t="str">
        <f>equipo16!$A$6</f>
        <v>Equipo 16</v>
      </c>
      <c r="D389" s="9">
        <f>equipo16!C43</f>
        <v>7</v>
      </c>
      <c r="E389" s="9">
        <f>equipo16!D43</f>
        <v>0</v>
      </c>
      <c r="F389" s="9">
        <f>equipo16!E43</f>
        <v>5</v>
      </c>
      <c r="G389" s="9">
        <f>equipo16!F43</f>
        <v>0</v>
      </c>
      <c r="H389" s="9">
        <f>equipo16!G43</f>
        <v>0</v>
      </c>
      <c r="I389" s="9">
        <f>equipo16!H43</f>
        <v>0</v>
      </c>
      <c r="J389" s="9">
        <f>equipo16!I43</f>
        <v>6</v>
      </c>
      <c r="K389" s="9">
        <f>equipo16!J43</f>
        <v>3</v>
      </c>
      <c r="L389" s="9">
        <f>equipo16!K43</f>
        <v>3</v>
      </c>
      <c r="M389" s="9">
        <f>equipo16!L43</f>
        <v>0</v>
      </c>
      <c r="N389" s="9">
        <f>equipo16!M43</f>
        <v>1</v>
      </c>
      <c r="O389" s="9">
        <f>equipo16!N43</f>
        <v>1</v>
      </c>
      <c r="P389" s="9">
        <f>equipo16!O43</f>
        <v>1</v>
      </c>
      <c r="Q389" s="9">
        <f>equipo16!P43</f>
        <v>0</v>
      </c>
      <c r="R389" s="9">
        <f>equipo16!Q43</f>
        <v>5</v>
      </c>
      <c r="S389" s="9">
        <f>equipo16!R43</f>
        <v>13</v>
      </c>
      <c r="T389" s="9"/>
      <c r="U389" s="11">
        <f>equipo16!T43</f>
        <v>0.7142857142857143</v>
      </c>
      <c r="V389" s="11">
        <f>equipo16!U43</f>
        <v>0.7142857142857143</v>
      </c>
      <c r="X389" t="str">
        <f t="shared" si="100"/>
        <v>Enrique Rodriguez</v>
      </c>
      <c r="Y389">
        <f t="shared" si="101"/>
        <v>0.7142857142857143</v>
      </c>
      <c r="Z389">
        <f t="shared" si="102"/>
        <v>0.7142857142857143</v>
      </c>
      <c r="AA389">
        <f t="shared" si="103"/>
        <v>6753.8571428571431</v>
      </c>
      <c r="AB389" t="str">
        <f t="shared" si="104"/>
        <v>Enrique Rodriguez</v>
      </c>
      <c r="AC389">
        <f t="shared" si="105"/>
        <v>0.7142857142857143</v>
      </c>
      <c r="AD389">
        <f t="shared" si="106"/>
        <v>0.7142857142857143</v>
      </c>
      <c r="AE389">
        <f t="shared" si="107"/>
        <v>6753.8571428571431</v>
      </c>
      <c r="AF389" t="str">
        <f t="shared" si="108"/>
        <v>Enrique Rodriguez</v>
      </c>
      <c r="AG389">
        <f t="shared" si="109"/>
        <v>0</v>
      </c>
      <c r="AH389">
        <f t="shared" si="110"/>
        <v>0</v>
      </c>
      <c r="AI389">
        <f t="shared" si="111"/>
        <v>-389</v>
      </c>
      <c r="AJ389" t="str">
        <f t="shared" si="112"/>
        <v>Enrique Rodriguez</v>
      </c>
      <c r="AK389">
        <f t="shared" si="113"/>
        <v>6</v>
      </c>
      <c r="AL389">
        <f t="shared" si="114"/>
        <v>6</v>
      </c>
      <c r="AM389">
        <f t="shared" si="115"/>
        <v>59611</v>
      </c>
      <c r="AN389" t="str">
        <f t="shared" si="116"/>
        <v>Enrique Rodriguez</v>
      </c>
      <c r="AO389">
        <f t="shared" si="117"/>
        <v>5</v>
      </c>
      <c r="AP389">
        <f t="shared" si="118"/>
        <v>5</v>
      </c>
      <c r="AQ389">
        <f t="shared" si="119"/>
        <v>49611</v>
      </c>
      <c r="AR389" t="str">
        <f>A389</f>
        <v>Enrique Rodriguez</v>
      </c>
      <c r="AS389">
        <f>M389</f>
        <v>0</v>
      </c>
      <c r="AT389">
        <f>AS389</f>
        <v>0</v>
      </c>
      <c r="AU389">
        <f>AT389*10000-ROW()</f>
        <v>-389</v>
      </c>
      <c r="AV389" t="str">
        <f>A389</f>
        <v>Enrique Rodriguez</v>
      </c>
      <c r="AW389">
        <f>E389</f>
        <v>0</v>
      </c>
      <c r="AX389">
        <f>AW389</f>
        <v>0</v>
      </c>
      <c r="AY389">
        <f>AX389*10000-ROW()</f>
        <v>-389</v>
      </c>
    </row>
    <row r="390" spans="1:51" x14ac:dyDescent="0.3">
      <c r="A390" s="9" t="str">
        <f>equipo16!A44</f>
        <v>Enrique Martinez</v>
      </c>
      <c r="B390" s="9">
        <f>equipo16!B44</f>
        <v>8</v>
      </c>
      <c r="C390" s="9" t="str">
        <f>equipo16!$A$6</f>
        <v>Equipo 16</v>
      </c>
      <c r="D390" s="9">
        <f>equipo16!C44</f>
        <v>6</v>
      </c>
      <c r="E390" s="9">
        <f>equipo16!D44</f>
        <v>1</v>
      </c>
      <c r="F390" s="9">
        <f>equipo16!E44</f>
        <v>1</v>
      </c>
      <c r="G390" s="9">
        <f>equipo16!F44</f>
        <v>0</v>
      </c>
      <c r="H390" s="9">
        <f>equipo16!G44</f>
        <v>0</v>
      </c>
      <c r="I390" s="9">
        <f>equipo16!H44</f>
        <v>0</v>
      </c>
      <c r="J390" s="9">
        <f>equipo16!I44</f>
        <v>1</v>
      </c>
      <c r="K390" s="9">
        <f>equipo16!J44</f>
        <v>1</v>
      </c>
      <c r="L390" s="9">
        <f>equipo16!K44</f>
        <v>1</v>
      </c>
      <c r="M390" s="9">
        <f>equipo16!L44</f>
        <v>0</v>
      </c>
      <c r="N390" s="9">
        <f>equipo16!M44</f>
        <v>1</v>
      </c>
      <c r="O390" s="9">
        <f>equipo16!N44</f>
        <v>1</v>
      </c>
      <c r="P390" s="9">
        <f>equipo16!O44</f>
        <v>1</v>
      </c>
      <c r="Q390" s="9">
        <f>equipo16!P44</f>
        <v>0</v>
      </c>
      <c r="R390" s="9">
        <f>equipo16!Q44</f>
        <v>1</v>
      </c>
      <c r="S390" s="9">
        <f>equipo16!R44</f>
        <v>10</v>
      </c>
      <c r="T390" s="9"/>
      <c r="U390" s="11">
        <f>equipo16!T44</f>
        <v>0.16666666666666666</v>
      </c>
      <c r="V390" s="11">
        <f>equipo16!U44</f>
        <v>0.16666666666666666</v>
      </c>
      <c r="X390" t="str">
        <f t="shared" si="100"/>
        <v>Enrique Martinez</v>
      </c>
      <c r="Y390">
        <f t="shared" si="101"/>
        <v>0.16666666666666666</v>
      </c>
      <c r="Z390">
        <f t="shared" si="102"/>
        <v>0.16666666666666666</v>
      </c>
      <c r="AA390">
        <f t="shared" si="103"/>
        <v>1276.6666666666665</v>
      </c>
      <c r="AB390" t="str">
        <f t="shared" si="104"/>
        <v>Enrique Martinez</v>
      </c>
      <c r="AC390">
        <f t="shared" si="105"/>
        <v>0.16666666666666666</v>
      </c>
      <c r="AD390">
        <f t="shared" si="106"/>
        <v>0.16666666666666666</v>
      </c>
      <c r="AE390">
        <f t="shared" si="107"/>
        <v>1276.6666666666665</v>
      </c>
      <c r="AF390" t="str">
        <f t="shared" si="108"/>
        <v>Enrique Martinez</v>
      </c>
      <c r="AG390">
        <f t="shared" si="109"/>
        <v>0</v>
      </c>
      <c r="AH390">
        <f t="shared" si="110"/>
        <v>0</v>
      </c>
      <c r="AI390">
        <f t="shared" si="111"/>
        <v>-390</v>
      </c>
      <c r="AJ390" t="str">
        <f t="shared" si="112"/>
        <v>Enrique Martinez</v>
      </c>
      <c r="AK390">
        <f t="shared" si="113"/>
        <v>1</v>
      </c>
      <c r="AL390">
        <f t="shared" si="114"/>
        <v>1</v>
      </c>
      <c r="AM390">
        <f t="shared" si="115"/>
        <v>9610</v>
      </c>
      <c r="AN390" t="str">
        <f t="shared" si="116"/>
        <v>Enrique Martinez</v>
      </c>
      <c r="AO390">
        <f t="shared" si="117"/>
        <v>1</v>
      </c>
      <c r="AP390">
        <f t="shared" si="118"/>
        <v>1</v>
      </c>
      <c r="AQ390">
        <f t="shared" si="119"/>
        <v>9610</v>
      </c>
      <c r="AR390" t="str">
        <f>A390</f>
        <v>Enrique Martinez</v>
      </c>
      <c r="AS390">
        <f>M390</f>
        <v>0</v>
      </c>
      <c r="AT390">
        <f>AS390</f>
        <v>0</v>
      </c>
      <c r="AU390">
        <f>AT390*10000-ROW()</f>
        <v>-390</v>
      </c>
      <c r="AV390" t="str">
        <f>A390</f>
        <v>Enrique Martinez</v>
      </c>
      <c r="AW390">
        <f>E390</f>
        <v>1</v>
      </c>
      <c r="AX390">
        <f>AW390</f>
        <v>1</v>
      </c>
      <c r="AY390">
        <f>AX390*10000-ROW()</f>
        <v>9610</v>
      </c>
    </row>
    <row r="391" spans="1:51" x14ac:dyDescent="0.3">
      <c r="A391" s="9" t="str">
        <f>equipo16!A45</f>
        <v>Enrique Hernandez</v>
      </c>
      <c r="B391" s="9">
        <f>equipo16!B45</f>
        <v>9</v>
      </c>
      <c r="C391" s="9" t="str">
        <f>equipo16!$A$6</f>
        <v>Equipo 16</v>
      </c>
      <c r="D391" s="9">
        <f>equipo16!C45</f>
        <v>4</v>
      </c>
      <c r="E391" s="9">
        <f>equipo16!D45</f>
        <v>0</v>
      </c>
      <c r="F391" s="9">
        <f>equipo16!E45</f>
        <v>1</v>
      </c>
      <c r="G391" s="9">
        <f>equipo16!F45</f>
        <v>0</v>
      </c>
      <c r="H391" s="9">
        <f>equipo16!G45</f>
        <v>0</v>
      </c>
      <c r="I391" s="9">
        <f>equipo16!H45</f>
        <v>0</v>
      </c>
      <c r="J391" s="9">
        <f>equipo16!I45</f>
        <v>3</v>
      </c>
      <c r="K391" s="9">
        <f>equipo16!J45</f>
        <v>2</v>
      </c>
      <c r="L391" s="9">
        <f>equipo16!K45</f>
        <v>4</v>
      </c>
      <c r="M391" s="9">
        <f>equipo16!L45</f>
        <v>0</v>
      </c>
      <c r="N391" s="9">
        <f>equipo16!M45</f>
        <v>2</v>
      </c>
      <c r="O391" s="9">
        <f>equipo16!N45</f>
        <v>1</v>
      </c>
      <c r="P391" s="9">
        <f>equipo16!O45</f>
        <v>1</v>
      </c>
      <c r="Q391" s="9">
        <f>equipo16!P45</f>
        <v>0</v>
      </c>
      <c r="R391" s="9">
        <f>equipo16!Q45</f>
        <v>1</v>
      </c>
      <c r="S391" s="9">
        <f>equipo16!R45</f>
        <v>12</v>
      </c>
      <c r="T391" s="9"/>
      <c r="U391" s="11">
        <f>equipo16!T45</f>
        <v>0.25</v>
      </c>
      <c r="V391" s="11">
        <f>equipo16!U45</f>
        <v>0.25</v>
      </c>
      <c r="X391" t="str">
        <f t="shared" si="100"/>
        <v>Enrique Hernandez</v>
      </c>
      <c r="Y391">
        <f t="shared" si="101"/>
        <v>0.25</v>
      </c>
      <c r="Z391">
        <f t="shared" si="102"/>
        <v>0.25</v>
      </c>
      <c r="AA391">
        <f t="shared" si="103"/>
        <v>2109</v>
      </c>
      <c r="AB391" t="str">
        <f t="shared" si="104"/>
        <v>Enrique Hernandez</v>
      </c>
      <c r="AC391">
        <f t="shared" si="105"/>
        <v>0.25</v>
      </c>
      <c r="AD391">
        <f t="shared" si="106"/>
        <v>0.25</v>
      </c>
      <c r="AE391">
        <f t="shared" si="107"/>
        <v>2109</v>
      </c>
      <c r="AF391" t="str">
        <f t="shared" si="108"/>
        <v>Enrique Hernandez</v>
      </c>
      <c r="AG391">
        <f t="shared" si="109"/>
        <v>0</v>
      </c>
      <c r="AH391">
        <f t="shared" si="110"/>
        <v>0</v>
      </c>
      <c r="AI391">
        <f t="shared" si="111"/>
        <v>-391</v>
      </c>
      <c r="AJ391" t="str">
        <f t="shared" si="112"/>
        <v>Enrique Hernandez</v>
      </c>
      <c r="AK391">
        <f t="shared" si="113"/>
        <v>3</v>
      </c>
      <c r="AL391">
        <f t="shared" si="114"/>
        <v>3</v>
      </c>
      <c r="AM391">
        <f t="shared" si="115"/>
        <v>29609</v>
      </c>
      <c r="AN391" t="str">
        <f t="shared" si="116"/>
        <v>Enrique Hernandez</v>
      </c>
      <c r="AO391">
        <f t="shared" si="117"/>
        <v>1</v>
      </c>
      <c r="AP391">
        <f t="shared" si="118"/>
        <v>1</v>
      </c>
      <c r="AQ391">
        <f t="shared" si="119"/>
        <v>9609</v>
      </c>
      <c r="AR391" t="str">
        <f>A391</f>
        <v>Enrique Hernandez</v>
      </c>
      <c r="AS391">
        <f>M391</f>
        <v>0</v>
      </c>
      <c r="AT391">
        <f>AS391</f>
        <v>0</v>
      </c>
      <c r="AU391">
        <f>AT391*10000-ROW()</f>
        <v>-391</v>
      </c>
      <c r="AV391" t="str">
        <f>A391</f>
        <v>Enrique Hernandez</v>
      </c>
      <c r="AW391">
        <f>E391</f>
        <v>0</v>
      </c>
      <c r="AX391">
        <f>AW391</f>
        <v>0</v>
      </c>
      <c r="AY391">
        <f>AX391*10000-ROW()</f>
        <v>-391</v>
      </c>
    </row>
    <row r="392" spans="1:51" x14ac:dyDescent="0.3">
      <c r="A392" s="9" t="str">
        <f>equipo16!A46</f>
        <v>Enrique Lopez</v>
      </c>
      <c r="B392" s="9">
        <f>equipo16!B46</f>
        <v>10</v>
      </c>
      <c r="C392" s="9" t="str">
        <f>equipo16!$A$6</f>
        <v>Equipo 16</v>
      </c>
      <c r="D392" s="9">
        <f>equipo16!C46</f>
        <v>6</v>
      </c>
      <c r="E392" s="9">
        <f>equipo16!D46</f>
        <v>2</v>
      </c>
      <c r="F392" s="9">
        <f>equipo16!E46</f>
        <v>2</v>
      </c>
      <c r="G392" s="9">
        <f>equipo16!F46</f>
        <v>1</v>
      </c>
      <c r="H392" s="9">
        <f>equipo16!G46</f>
        <v>0</v>
      </c>
      <c r="I392" s="9">
        <f>equipo16!H46</f>
        <v>0</v>
      </c>
      <c r="J392" s="9">
        <f>equipo16!I46</f>
        <v>2</v>
      </c>
      <c r="K392" s="9">
        <f>equipo16!J46</f>
        <v>1</v>
      </c>
      <c r="L392" s="9">
        <f>equipo16!K46</f>
        <v>2</v>
      </c>
      <c r="M392" s="9">
        <f>equipo16!L46</f>
        <v>1</v>
      </c>
      <c r="N392" s="9">
        <f>equipo16!M46</f>
        <v>0</v>
      </c>
      <c r="O392" s="9">
        <f>equipo16!N46</f>
        <v>1</v>
      </c>
      <c r="P392" s="9">
        <f>equipo16!O46</f>
        <v>2</v>
      </c>
      <c r="Q392" s="9">
        <f>equipo16!P46</f>
        <v>0</v>
      </c>
      <c r="R392" s="9">
        <f>equipo16!Q46</f>
        <v>3</v>
      </c>
      <c r="S392" s="9">
        <f>equipo16!R46</f>
        <v>11</v>
      </c>
      <c r="T392" s="9"/>
      <c r="U392" s="11">
        <f>equipo16!T46</f>
        <v>0.33333333333333331</v>
      </c>
      <c r="V392" s="11">
        <f>equipo16!U46</f>
        <v>0.5</v>
      </c>
      <c r="X392" t="str">
        <f t="shared" ref="X392:X455" si="120">A392</f>
        <v>Enrique Lopez</v>
      </c>
      <c r="Y392">
        <f t="shared" ref="Y392:Y455" si="121">U392</f>
        <v>0.33333333333333331</v>
      </c>
      <c r="Z392">
        <f t="shared" ref="Z392:Z455" si="122">Y392</f>
        <v>0.33333333333333331</v>
      </c>
      <c r="AA392">
        <f t="shared" ref="AA392:AA455" si="123">Z392*10000-ROW()</f>
        <v>2941.333333333333</v>
      </c>
      <c r="AB392" t="str">
        <f t="shared" ref="AB392:AB455" si="124">A392</f>
        <v>Enrique Lopez</v>
      </c>
      <c r="AC392">
        <f t="shared" ref="AC392:AC455" si="125">V392</f>
        <v>0.5</v>
      </c>
      <c r="AD392">
        <f t="shared" ref="AD392:AD455" si="126">AC392</f>
        <v>0.5</v>
      </c>
      <c r="AE392">
        <f t="shared" ref="AE392:AE455" si="127">AD392*10000-ROW()</f>
        <v>4608</v>
      </c>
      <c r="AF392" t="str">
        <f t="shared" ref="AF392:AF455" si="128">A392</f>
        <v>Enrique Lopez</v>
      </c>
      <c r="AG392">
        <f t="shared" ref="AG392:AG455" si="129">I392</f>
        <v>0</v>
      </c>
      <c r="AH392">
        <f t="shared" ref="AH392:AH455" si="130">AG392</f>
        <v>0</v>
      </c>
      <c r="AI392">
        <f t="shared" ref="AI392:AI455" si="131">AH392*10000-ROW()</f>
        <v>-392</v>
      </c>
      <c r="AJ392" t="str">
        <f t="shared" ref="AJ392:AJ455" si="132">A392</f>
        <v>Enrique Lopez</v>
      </c>
      <c r="AK392">
        <f t="shared" ref="AK392:AK455" si="133">J392</f>
        <v>2</v>
      </c>
      <c r="AL392">
        <f t="shared" ref="AL392:AL455" si="134">AK392</f>
        <v>2</v>
      </c>
      <c r="AM392">
        <f t="shared" ref="AM392:AM455" si="135">AL392*10000-ROW()</f>
        <v>19608</v>
      </c>
      <c r="AN392" t="str">
        <f t="shared" ref="AN392:AN455" si="136">A392</f>
        <v>Enrique Lopez</v>
      </c>
      <c r="AO392">
        <f t="shared" ref="AO392:AO455" si="137">F392</f>
        <v>2</v>
      </c>
      <c r="AP392">
        <f t="shared" ref="AP392:AP455" si="138">AO392</f>
        <v>2</v>
      </c>
      <c r="AQ392">
        <f t="shared" ref="AQ392:AQ455" si="139">AP392*10000-ROW()</f>
        <v>19608</v>
      </c>
      <c r="AR392" t="str">
        <f>A392</f>
        <v>Enrique Lopez</v>
      </c>
      <c r="AS392">
        <f>M392</f>
        <v>1</v>
      </c>
      <c r="AT392">
        <f>AS392</f>
        <v>1</v>
      </c>
      <c r="AU392">
        <f>AT392*10000-ROW()</f>
        <v>9608</v>
      </c>
      <c r="AV392" t="str">
        <f>A392</f>
        <v>Enrique Lopez</v>
      </c>
      <c r="AW392">
        <f>E392</f>
        <v>2</v>
      </c>
      <c r="AX392">
        <f>AW392</f>
        <v>2</v>
      </c>
      <c r="AY392">
        <f>AX392*10000-ROW()</f>
        <v>19608</v>
      </c>
    </row>
    <row r="393" spans="1:51" x14ac:dyDescent="0.3">
      <c r="A393" s="9" t="str">
        <f>equipo16!A47</f>
        <v>Enrique Gonzalez</v>
      </c>
      <c r="B393" s="9">
        <f>equipo16!B47</f>
        <v>11</v>
      </c>
      <c r="C393" s="9" t="str">
        <f>equipo16!$A$6</f>
        <v>Equipo 16</v>
      </c>
      <c r="D393" s="9">
        <f>equipo16!C47</f>
        <v>7</v>
      </c>
      <c r="E393" s="9">
        <f>equipo16!D47</f>
        <v>7</v>
      </c>
      <c r="F393" s="9">
        <f>equipo16!E47</f>
        <v>4</v>
      </c>
      <c r="G393" s="9">
        <f>equipo16!F47</f>
        <v>0</v>
      </c>
      <c r="H393" s="9">
        <f>equipo16!G47</f>
        <v>1</v>
      </c>
      <c r="I393" s="9">
        <f>equipo16!H47</f>
        <v>1</v>
      </c>
      <c r="J393" s="9">
        <f>equipo16!I47</f>
        <v>4</v>
      </c>
      <c r="K393" s="9">
        <f>equipo16!J47</f>
        <v>1</v>
      </c>
      <c r="L393" s="9">
        <f>equipo16!K47</f>
        <v>1</v>
      </c>
      <c r="M393" s="9">
        <f>equipo16!L47</f>
        <v>0</v>
      </c>
      <c r="N393" s="9">
        <f>equipo16!M47</f>
        <v>0</v>
      </c>
      <c r="O393" s="9">
        <f>equipo16!N47</f>
        <v>2</v>
      </c>
      <c r="P393" s="9">
        <f>equipo16!O47</f>
        <v>0</v>
      </c>
      <c r="Q393" s="9">
        <f>equipo16!P47</f>
        <v>0</v>
      </c>
      <c r="R393" s="9">
        <f>equipo16!Q47</f>
        <v>9</v>
      </c>
      <c r="S393" s="9">
        <f>equipo16!R47</f>
        <v>10</v>
      </c>
      <c r="T393" s="9"/>
      <c r="U393" s="11">
        <f>equipo16!T47</f>
        <v>0.5714285714285714</v>
      </c>
      <c r="V393" s="11">
        <f>equipo16!U47</f>
        <v>1.2857142857142858</v>
      </c>
      <c r="X393" t="str">
        <f t="shared" si="120"/>
        <v>Enrique Gonzalez</v>
      </c>
      <c r="Y393">
        <f t="shared" si="121"/>
        <v>0.5714285714285714</v>
      </c>
      <c r="Z393">
        <f t="shared" si="122"/>
        <v>0.5714285714285714</v>
      </c>
      <c r="AA393">
        <f t="shared" si="123"/>
        <v>5321.2857142857138</v>
      </c>
      <c r="AB393" t="str">
        <f t="shared" si="124"/>
        <v>Enrique Gonzalez</v>
      </c>
      <c r="AC393">
        <f t="shared" si="125"/>
        <v>1.2857142857142858</v>
      </c>
      <c r="AD393">
        <f t="shared" si="126"/>
        <v>1.2857142857142858</v>
      </c>
      <c r="AE393">
        <f t="shared" si="127"/>
        <v>12464.142857142859</v>
      </c>
      <c r="AF393" t="str">
        <f t="shared" si="128"/>
        <v>Enrique Gonzalez</v>
      </c>
      <c r="AG393">
        <f t="shared" si="129"/>
        <v>1</v>
      </c>
      <c r="AH393">
        <f t="shared" si="130"/>
        <v>1</v>
      </c>
      <c r="AI393">
        <f t="shared" si="131"/>
        <v>9607</v>
      </c>
      <c r="AJ393" t="str">
        <f t="shared" si="132"/>
        <v>Enrique Gonzalez</v>
      </c>
      <c r="AK393">
        <f t="shared" si="133"/>
        <v>4</v>
      </c>
      <c r="AL393">
        <f t="shared" si="134"/>
        <v>4</v>
      </c>
      <c r="AM393">
        <f t="shared" si="135"/>
        <v>39607</v>
      </c>
      <c r="AN393" t="str">
        <f t="shared" si="136"/>
        <v>Enrique Gonzalez</v>
      </c>
      <c r="AO393">
        <f t="shared" si="137"/>
        <v>4</v>
      </c>
      <c r="AP393">
        <f t="shared" si="138"/>
        <v>4</v>
      </c>
      <c r="AQ393">
        <f t="shared" si="139"/>
        <v>39607</v>
      </c>
      <c r="AR393" t="str">
        <f>A393</f>
        <v>Enrique Gonzalez</v>
      </c>
      <c r="AS393">
        <f>M393</f>
        <v>0</v>
      </c>
      <c r="AT393">
        <f>AS393</f>
        <v>0</v>
      </c>
      <c r="AU393">
        <f>AT393*10000-ROW()</f>
        <v>-393</v>
      </c>
      <c r="AV393" t="str">
        <f>A393</f>
        <v>Enrique Gonzalez</v>
      </c>
      <c r="AW393">
        <f>E393</f>
        <v>7</v>
      </c>
      <c r="AX393">
        <f>AW393</f>
        <v>7</v>
      </c>
      <c r="AY393">
        <f>AX393*10000-ROW()</f>
        <v>69607</v>
      </c>
    </row>
    <row r="394" spans="1:51" x14ac:dyDescent="0.3">
      <c r="A394" s="9" t="str">
        <f>equipo16!A48</f>
        <v>Enrique Perez</v>
      </c>
      <c r="B394" s="9">
        <f>equipo16!B48</f>
        <v>12</v>
      </c>
      <c r="C394" s="9" t="str">
        <f>equipo16!$A$6</f>
        <v>Equipo 16</v>
      </c>
      <c r="D394" s="9">
        <f>equipo16!C48</f>
        <v>7</v>
      </c>
      <c r="E394" s="9">
        <f>equipo16!D48</f>
        <v>4</v>
      </c>
      <c r="F394" s="9">
        <f>equipo16!E48</f>
        <v>5</v>
      </c>
      <c r="G394" s="9">
        <f>equipo16!F48</f>
        <v>0</v>
      </c>
      <c r="H394" s="9">
        <f>equipo16!G48</f>
        <v>0</v>
      </c>
      <c r="I394" s="9">
        <f>equipo16!H48</f>
        <v>0</v>
      </c>
      <c r="J394" s="9">
        <f>equipo16!I48</f>
        <v>6</v>
      </c>
      <c r="K394" s="9">
        <f>equipo16!J48</f>
        <v>0</v>
      </c>
      <c r="L394" s="9">
        <f>equipo16!K48</f>
        <v>4</v>
      </c>
      <c r="M394" s="9">
        <f>equipo16!L48</f>
        <v>1</v>
      </c>
      <c r="N394" s="9">
        <f>equipo16!M48</f>
        <v>0</v>
      </c>
      <c r="O394" s="9">
        <f>equipo16!N48</f>
        <v>0</v>
      </c>
      <c r="P394" s="9">
        <f>equipo16!O48</f>
        <v>2</v>
      </c>
      <c r="Q394" s="9">
        <f>equipo16!P48</f>
        <v>0</v>
      </c>
      <c r="R394" s="9">
        <f>equipo16!Q48</f>
        <v>5</v>
      </c>
      <c r="S394" s="9">
        <f>equipo16!R48</f>
        <v>13</v>
      </c>
      <c r="T394" s="9"/>
      <c r="U394" s="11">
        <f>equipo16!T48</f>
        <v>0.7142857142857143</v>
      </c>
      <c r="V394" s="11">
        <f>equipo16!U48</f>
        <v>0.7142857142857143</v>
      </c>
      <c r="X394" t="str">
        <f t="shared" si="120"/>
        <v>Enrique Perez</v>
      </c>
      <c r="Y394">
        <f t="shared" si="121"/>
        <v>0.7142857142857143</v>
      </c>
      <c r="Z394">
        <f t="shared" si="122"/>
        <v>0.7142857142857143</v>
      </c>
      <c r="AA394">
        <f t="shared" si="123"/>
        <v>6748.8571428571431</v>
      </c>
      <c r="AB394" t="str">
        <f t="shared" si="124"/>
        <v>Enrique Perez</v>
      </c>
      <c r="AC394">
        <f t="shared" si="125"/>
        <v>0.7142857142857143</v>
      </c>
      <c r="AD394">
        <f t="shared" si="126"/>
        <v>0.7142857142857143</v>
      </c>
      <c r="AE394">
        <f t="shared" si="127"/>
        <v>6748.8571428571431</v>
      </c>
      <c r="AF394" t="str">
        <f t="shared" si="128"/>
        <v>Enrique Perez</v>
      </c>
      <c r="AG394">
        <f t="shared" si="129"/>
        <v>0</v>
      </c>
      <c r="AH394">
        <f t="shared" si="130"/>
        <v>0</v>
      </c>
      <c r="AI394">
        <f t="shared" si="131"/>
        <v>-394</v>
      </c>
      <c r="AJ394" t="str">
        <f t="shared" si="132"/>
        <v>Enrique Perez</v>
      </c>
      <c r="AK394">
        <f t="shared" si="133"/>
        <v>6</v>
      </c>
      <c r="AL394">
        <f t="shared" si="134"/>
        <v>6</v>
      </c>
      <c r="AM394">
        <f t="shared" si="135"/>
        <v>59606</v>
      </c>
      <c r="AN394" t="str">
        <f t="shared" si="136"/>
        <v>Enrique Perez</v>
      </c>
      <c r="AO394">
        <f t="shared" si="137"/>
        <v>5</v>
      </c>
      <c r="AP394">
        <f t="shared" si="138"/>
        <v>5</v>
      </c>
      <c r="AQ394">
        <f t="shared" si="139"/>
        <v>49606</v>
      </c>
      <c r="AR394" t="str">
        <f>A394</f>
        <v>Enrique Perez</v>
      </c>
      <c r="AS394">
        <f>M394</f>
        <v>1</v>
      </c>
      <c r="AT394">
        <f>AS394</f>
        <v>1</v>
      </c>
      <c r="AU394">
        <f>AT394*10000-ROW()</f>
        <v>9606</v>
      </c>
      <c r="AV394" t="str">
        <f>A394</f>
        <v>Enrique Perez</v>
      </c>
      <c r="AW394">
        <f>E394</f>
        <v>4</v>
      </c>
      <c r="AX394">
        <f>AW394</f>
        <v>4</v>
      </c>
      <c r="AY394">
        <f>AX394*10000-ROW()</f>
        <v>39606</v>
      </c>
    </row>
    <row r="395" spans="1:51" x14ac:dyDescent="0.3">
      <c r="A395" s="9" t="str">
        <f>equipo16!A49</f>
        <v>Enrique Sanchez</v>
      </c>
      <c r="B395" s="9">
        <f>equipo16!B49</f>
        <v>13</v>
      </c>
      <c r="C395" s="9" t="str">
        <f>equipo16!$A$6</f>
        <v>Equipo 16</v>
      </c>
      <c r="D395" s="9">
        <f>equipo16!C49</f>
        <v>8</v>
      </c>
      <c r="E395" s="9">
        <f>equipo16!D49</f>
        <v>5</v>
      </c>
      <c r="F395" s="9">
        <f>equipo16!E49</f>
        <v>4</v>
      </c>
      <c r="G395" s="9">
        <f>equipo16!F49</f>
        <v>0</v>
      </c>
      <c r="H395" s="9">
        <f>equipo16!G49</f>
        <v>0</v>
      </c>
      <c r="I395" s="9">
        <f>equipo16!H49</f>
        <v>0</v>
      </c>
      <c r="J395" s="9">
        <f>equipo16!I49</f>
        <v>2</v>
      </c>
      <c r="K395" s="9">
        <f>equipo16!J49</f>
        <v>2</v>
      </c>
      <c r="L395" s="9">
        <f>equipo16!K49</f>
        <v>4</v>
      </c>
      <c r="M395" s="9">
        <f>equipo16!L49</f>
        <v>2</v>
      </c>
      <c r="N395" s="9">
        <f>equipo16!M49</f>
        <v>0</v>
      </c>
      <c r="O395" s="9">
        <f>equipo16!N49</f>
        <v>1</v>
      </c>
      <c r="P395" s="9">
        <f>equipo16!O49</f>
        <v>0</v>
      </c>
      <c r="Q395" s="9">
        <f>equipo16!P49</f>
        <v>0</v>
      </c>
      <c r="R395" s="9">
        <f>equipo16!Q49</f>
        <v>4</v>
      </c>
      <c r="S395" s="9">
        <f>equipo16!R49</f>
        <v>13</v>
      </c>
      <c r="T395" s="9"/>
      <c r="U395" s="11">
        <f>equipo16!T49</f>
        <v>0.5</v>
      </c>
      <c r="V395" s="11">
        <f>equipo16!U49</f>
        <v>0.5</v>
      </c>
      <c r="X395" t="str">
        <f t="shared" si="120"/>
        <v>Enrique Sanchez</v>
      </c>
      <c r="Y395">
        <f t="shared" si="121"/>
        <v>0.5</v>
      </c>
      <c r="Z395">
        <f t="shared" si="122"/>
        <v>0.5</v>
      </c>
      <c r="AA395">
        <f t="shared" si="123"/>
        <v>4605</v>
      </c>
      <c r="AB395" t="str">
        <f t="shared" si="124"/>
        <v>Enrique Sanchez</v>
      </c>
      <c r="AC395">
        <f t="shared" si="125"/>
        <v>0.5</v>
      </c>
      <c r="AD395">
        <f t="shared" si="126"/>
        <v>0.5</v>
      </c>
      <c r="AE395">
        <f t="shared" si="127"/>
        <v>4605</v>
      </c>
      <c r="AF395" t="str">
        <f t="shared" si="128"/>
        <v>Enrique Sanchez</v>
      </c>
      <c r="AG395">
        <f t="shared" si="129"/>
        <v>0</v>
      </c>
      <c r="AH395">
        <f t="shared" si="130"/>
        <v>0</v>
      </c>
      <c r="AI395">
        <f t="shared" si="131"/>
        <v>-395</v>
      </c>
      <c r="AJ395" t="str">
        <f t="shared" si="132"/>
        <v>Enrique Sanchez</v>
      </c>
      <c r="AK395">
        <f t="shared" si="133"/>
        <v>2</v>
      </c>
      <c r="AL395">
        <f t="shared" si="134"/>
        <v>2</v>
      </c>
      <c r="AM395">
        <f t="shared" si="135"/>
        <v>19605</v>
      </c>
      <c r="AN395" t="str">
        <f t="shared" si="136"/>
        <v>Enrique Sanchez</v>
      </c>
      <c r="AO395">
        <f t="shared" si="137"/>
        <v>4</v>
      </c>
      <c r="AP395">
        <f t="shared" si="138"/>
        <v>4</v>
      </c>
      <c r="AQ395">
        <f t="shared" si="139"/>
        <v>39605</v>
      </c>
      <c r="AR395" t="str">
        <f>A395</f>
        <v>Enrique Sanchez</v>
      </c>
      <c r="AS395">
        <f>M395</f>
        <v>2</v>
      </c>
      <c r="AT395">
        <f>AS395</f>
        <v>2</v>
      </c>
      <c r="AU395">
        <f>AT395*10000-ROW()</f>
        <v>19605</v>
      </c>
      <c r="AV395" t="str">
        <f>A395</f>
        <v>Enrique Sanchez</v>
      </c>
      <c r="AW395">
        <f>E395</f>
        <v>5</v>
      </c>
      <c r="AX395">
        <f>AW395</f>
        <v>5</v>
      </c>
      <c r="AY395">
        <f>AX395*10000-ROW()</f>
        <v>49605</v>
      </c>
    </row>
    <row r="396" spans="1:51" x14ac:dyDescent="0.3">
      <c r="A396" s="9" t="str">
        <f>equipo16!A50</f>
        <v>Enrique Ramirez</v>
      </c>
      <c r="B396" s="9">
        <f>equipo16!B50</f>
        <v>14</v>
      </c>
      <c r="C396" s="9" t="str">
        <f>equipo16!$A$6</f>
        <v>Equipo 16</v>
      </c>
      <c r="D396" s="9">
        <f>equipo16!C50</f>
        <v>7</v>
      </c>
      <c r="E396" s="9">
        <f>equipo16!D50</f>
        <v>3</v>
      </c>
      <c r="F396" s="9">
        <f>equipo16!E50</f>
        <v>1</v>
      </c>
      <c r="G396" s="9">
        <f>equipo16!F50</f>
        <v>0</v>
      </c>
      <c r="H396" s="9">
        <f>equipo16!G50</f>
        <v>0</v>
      </c>
      <c r="I396" s="9">
        <f>equipo16!H50</f>
        <v>0</v>
      </c>
      <c r="J396" s="9">
        <f>equipo16!I50</f>
        <v>2</v>
      </c>
      <c r="K396" s="9">
        <f>equipo16!J50</f>
        <v>2</v>
      </c>
      <c r="L396" s="9">
        <f>equipo16!K50</f>
        <v>1</v>
      </c>
      <c r="M396" s="9">
        <f>equipo16!L50</f>
        <v>0</v>
      </c>
      <c r="N396" s="9">
        <f>equipo16!M50</f>
        <v>1</v>
      </c>
      <c r="O396" s="9">
        <f>equipo16!N50</f>
        <v>2</v>
      </c>
      <c r="P396" s="9">
        <f>equipo16!O50</f>
        <v>0</v>
      </c>
      <c r="Q396" s="9">
        <f>equipo16!P50</f>
        <v>0</v>
      </c>
      <c r="R396" s="9">
        <f>equipo16!Q50</f>
        <v>1</v>
      </c>
      <c r="S396" s="9">
        <f>equipo16!R50</f>
        <v>11</v>
      </c>
      <c r="T396" s="9"/>
      <c r="U396" s="11">
        <f>equipo16!T50</f>
        <v>0.14285714285714285</v>
      </c>
      <c r="V396" s="11">
        <f>equipo16!U50</f>
        <v>0.14285714285714285</v>
      </c>
      <c r="X396" t="str">
        <f t="shared" si="120"/>
        <v>Enrique Ramirez</v>
      </c>
      <c r="Y396">
        <f t="shared" si="121"/>
        <v>0.14285714285714285</v>
      </c>
      <c r="Z396">
        <f t="shared" si="122"/>
        <v>0.14285714285714285</v>
      </c>
      <c r="AA396">
        <f t="shared" si="123"/>
        <v>1032.5714285714284</v>
      </c>
      <c r="AB396" t="str">
        <f t="shared" si="124"/>
        <v>Enrique Ramirez</v>
      </c>
      <c r="AC396">
        <f t="shared" si="125"/>
        <v>0.14285714285714285</v>
      </c>
      <c r="AD396">
        <f t="shared" si="126"/>
        <v>0.14285714285714285</v>
      </c>
      <c r="AE396">
        <f t="shared" si="127"/>
        <v>1032.5714285714284</v>
      </c>
      <c r="AF396" t="str">
        <f t="shared" si="128"/>
        <v>Enrique Ramirez</v>
      </c>
      <c r="AG396">
        <f t="shared" si="129"/>
        <v>0</v>
      </c>
      <c r="AH396">
        <f t="shared" si="130"/>
        <v>0</v>
      </c>
      <c r="AI396">
        <f t="shared" si="131"/>
        <v>-396</v>
      </c>
      <c r="AJ396" t="str">
        <f t="shared" si="132"/>
        <v>Enrique Ramirez</v>
      </c>
      <c r="AK396">
        <f t="shared" si="133"/>
        <v>2</v>
      </c>
      <c r="AL396">
        <f t="shared" si="134"/>
        <v>2</v>
      </c>
      <c r="AM396">
        <f t="shared" si="135"/>
        <v>19604</v>
      </c>
      <c r="AN396" t="str">
        <f t="shared" si="136"/>
        <v>Enrique Ramirez</v>
      </c>
      <c r="AO396">
        <f t="shared" si="137"/>
        <v>1</v>
      </c>
      <c r="AP396">
        <f t="shared" si="138"/>
        <v>1</v>
      </c>
      <c r="AQ396">
        <f t="shared" si="139"/>
        <v>9604</v>
      </c>
      <c r="AR396" t="str">
        <f>A396</f>
        <v>Enrique Ramirez</v>
      </c>
      <c r="AS396">
        <f>M396</f>
        <v>0</v>
      </c>
      <c r="AT396">
        <f>AS396</f>
        <v>0</v>
      </c>
      <c r="AU396">
        <f>AT396*10000-ROW()</f>
        <v>-396</v>
      </c>
      <c r="AV396" t="str">
        <f>A396</f>
        <v>Enrique Ramirez</v>
      </c>
      <c r="AW396">
        <f>E396</f>
        <v>3</v>
      </c>
      <c r="AX396">
        <f>AW396</f>
        <v>3</v>
      </c>
      <c r="AY396">
        <f>AX396*10000-ROW()</f>
        <v>29604</v>
      </c>
    </row>
    <row r="397" spans="1:51" x14ac:dyDescent="0.3">
      <c r="A397" s="9" t="str">
        <f>equipo16!A51</f>
        <v>Enrique Torres</v>
      </c>
      <c r="B397" s="9">
        <f>equipo16!B51</f>
        <v>15</v>
      </c>
      <c r="C397" s="9" t="str">
        <f>equipo16!$A$6</f>
        <v>Equipo 16</v>
      </c>
      <c r="D397" s="9">
        <f>equipo16!C51</f>
        <v>7</v>
      </c>
      <c r="E397" s="9">
        <f>equipo16!D51</f>
        <v>1</v>
      </c>
      <c r="F397" s="9">
        <f>equipo16!E51</f>
        <v>4</v>
      </c>
      <c r="G397" s="9">
        <f>equipo16!F51</f>
        <v>0</v>
      </c>
      <c r="H397" s="9">
        <f>equipo16!G51</f>
        <v>0</v>
      </c>
      <c r="I397" s="9">
        <f>equipo16!H51</f>
        <v>0</v>
      </c>
      <c r="J397" s="9">
        <f>equipo16!I51</f>
        <v>4</v>
      </c>
      <c r="K397" s="9">
        <f>equipo16!J51</f>
        <v>2</v>
      </c>
      <c r="L397" s="9">
        <f>equipo16!K51</f>
        <v>2</v>
      </c>
      <c r="M397" s="9">
        <f>equipo16!L51</f>
        <v>0</v>
      </c>
      <c r="N397" s="9">
        <f>equipo16!M51</f>
        <v>2</v>
      </c>
      <c r="O397" s="9">
        <f>equipo16!N51</f>
        <v>1</v>
      </c>
      <c r="P397" s="9">
        <f>equipo16!O51</f>
        <v>2</v>
      </c>
      <c r="Q397" s="9">
        <f>equipo16!P51</f>
        <v>0</v>
      </c>
      <c r="R397" s="9">
        <f>equipo16!Q51</f>
        <v>4</v>
      </c>
      <c r="S397" s="9">
        <f>equipo16!R51</f>
        <v>14</v>
      </c>
      <c r="T397" s="9"/>
      <c r="U397" s="11">
        <f>equipo16!T51</f>
        <v>0.5714285714285714</v>
      </c>
      <c r="V397" s="11">
        <f>equipo16!U51</f>
        <v>0.5714285714285714</v>
      </c>
      <c r="X397" t="str">
        <f t="shared" si="120"/>
        <v>Enrique Torres</v>
      </c>
      <c r="Y397">
        <f t="shared" si="121"/>
        <v>0.5714285714285714</v>
      </c>
      <c r="Z397">
        <f t="shared" si="122"/>
        <v>0.5714285714285714</v>
      </c>
      <c r="AA397">
        <f t="shared" si="123"/>
        <v>5317.2857142857138</v>
      </c>
      <c r="AB397" t="str">
        <f t="shared" si="124"/>
        <v>Enrique Torres</v>
      </c>
      <c r="AC397">
        <f t="shared" si="125"/>
        <v>0.5714285714285714</v>
      </c>
      <c r="AD397">
        <f t="shared" si="126"/>
        <v>0.5714285714285714</v>
      </c>
      <c r="AE397">
        <f t="shared" si="127"/>
        <v>5317.2857142857138</v>
      </c>
      <c r="AF397" t="str">
        <f t="shared" si="128"/>
        <v>Enrique Torres</v>
      </c>
      <c r="AG397">
        <f t="shared" si="129"/>
        <v>0</v>
      </c>
      <c r="AH397">
        <f t="shared" si="130"/>
        <v>0</v>
      </c>
      <c r="AI397">
        <f t="shared" si="131"/>
        <v>-397</v>
      </c>
      <c r="AJ397" t="str">
        <f t="shared" si="132"/>
        <v>Enrique Torres</v>
      </c>
      <c r="AK397">
        <f t="shared" si="133"/>
        <v>4</v>
      </c>
      <c r="AL397">
        <f t="shared" si="134"/>
        <v>4</v>
      </c>
      <c r="AM397">
        <f t="shared" si="135"/>
        <v>39603</v>
      </c>
      <c r="AN397" t="str">
        <f t="shared" si="136"/>
        <v>Enrique Torres</v>
      </c>
      <c r="AO397">
        <f t="shared" si="137"/>
        <v>4</v>
      </c>
      <c r="AP397">
        <f t="shared" si="138"/>
        <v>4</v>
      </c>
      <c r="AQ397">
        <f t="shared" si="139"/>
        <v>39603</v>
      </c>
      <c r="AR397" t="str">
        <f>A397</f>
        <v>Enrique Torres</v>
      </c>
      <c r="AS397">
        <f>M397</f>
        <v>0</v>
      </c>
      <c r="AT397">
        <f>AS397</f>
        <v>0</v>
      </c>
      <c r="AU397">
        <f>AT397*10000-ROW()</f>
        <v>-397</v>
      </c>
      <c r="AV397" t="str">
        <f>A397</f>
        <v>Enrique Torres</v>
      </c>
      <c r="AW397">
        <f>E397</f>
        <v>1</v>
      </c>
      <c r="AX397">
        <f>AW397</f>
        <v>1</v>
      </c>
      <c r="AY397">
        <f>AX397*10000-ROW()</f>
        <v>9603</v>
      </c>
    </row>
    <row r="398" spans="1:51" x14ac:dyDescent="0.3">
      <c r="A398" s="9" t="str">
        <f>equipo16!A52</f>
        <v>Enrique Flores</v>
      </c>
      <c r="B398" s="9">
        <f>equipo16!B52</f>
        <v>16</v>
      </c>
      <c r="C398" s="9" t="str">
        <f>equipo16!$A$6</f>
        <v>Equipo 16</v>
      </c>
      <c r="D398" s="9">
        <f>equipo16!C52</f>
        <v>7</v>
      </c>
      <c r="E398" s="9">
        <f>equipo16!D52</f>
        <v>0</v>
      </c>
      <c r="F398" s="9">
        <f>equipo16!E52</f>
        <v>2</v>
      </c>
      <c r="G398" s="9">
        <f>equipo16!F52</f>
        <v>0</v>
      </c>
      <c r="H398" s="9">
        <f>equipo16!G52</f>
        <v>0</v>
      </c>
      <c r="I398" s="9">
        <f>equipo16!H52</f>
        <v>0</v>
      </c>
      <c r="J398" s="9">
        <f>equipo16!I52</f>
        <v>3</v>
      </c>
      <c r="K398" s="9">
        <f>equipo16!J52</f>
        <v>2</v>
      </c>
      <c r="L398" s="9">
        <f>equipo16!K52</f>
        <v>1</v>
      </c>
      <c r="M398" s="9">
        <f>equipo16!L52</f>
        <v>2</v>
      </c>
      <c r="N398" s="9">
        <f>equipo16!M52</f>
        <v>1</v>
      </c>
      <c r="O398" s="9">
        <f>equipo16!N52</f>
        <v>1</v>
      </c>
      <c r="P398" s="9">
        <f>equipo16!O52</f>
        <v>2</v>
      </c>
      <c r="Q398" s="9">
        <f>equipo16!P52</f>
        <v>0</v>
      </c>
      <c r="R398" s="9">
        <f>equipo16!Q52</f>
        <v>2</v>
      </c>
      <c r="S398" s="9">
        <f>equipo16!R52</f>
        <v>12</v>
      </c>
      <c r="T398" s="9"/>
      <c r="U398" s="11">
        <f>equipo16!T52</f>
        <v>0.2857142857142857</v>
      </c>
      <c r="V398" s="11">
        <f>equipo16!U52</f>
        <v>0.2857142857142857</v>
      </c>
      <c r="X398" t="str">
        <f t="shared" si="120"/>
        <v>Enrique Flores</v>
      </c>
      <c r="Y398">
        <f t="shared" si="121"/>
        <v>0.2857142857142857</v>
      </c>
      <c r="Z398">
        <f t="shared" si="122"/>
        <v>0.2857142857142857</v>
      </c>
      <c r="AA398">
        <f t="shared" si="123"/>
        <v>2459.1428571428569</v>
      </c>
      <c r="AB398" t="str">
        <f t="shared" si="124"/>
        <v>Enrique Flores</v>
      </c>
      <c r="AC398">
        <f t="shared" si="125"/>
        <v>0.2857142857142857</v>
      </c>
      <c r="AD398">
        <f t="shared" si="126"/>
        <v>0.2857142857142857</v>
      </c>
      <c r="AE398">
        <f t="shared" si="127"/>
        <v>2459.1428571428569</v>
      </c>
      <c r="AF398" t="str">
        <f t="shared" si="128"/>
        <v>Enrique Flores</v>
      </c>
      <c r="AG398">
        <f t="shared" si="129"/>
        <v>0</v>
      </c>
      <c r="AH398">
        <f t="shared" si="130"/>
        <v>0</v>
      </c>
      <c r="AI398">
        <f t="shared" si="131"/>
        <v>-398</v>
      </c>
      <c r="AJ398" t="str">
        <f t="shared" si="132"/>
        <v>Enrique Flores</v>
      </c>
      <c r="AK398">
        <f t="shared" si="133"/>
        <v>3</v>
      </c>
      <c r="AL398">
        <f t="shared" si="134"/>
        <v>3</v>
      </c>
      <c r="AM398">
        <f t="shared" si="135"/>
        <v>29602</v>
      </c>
      <c r="AN398" t="str">
        <f t="shared" si="136"/>
        <v>Enrique Flores</v>
      </c>
      <c r="AO398">
        <f t="shared" si="137"/>
        <v>2</v>
      </c>
      <c r="AP398">
        <f t="shared" si="138"/>
        <v>2</v>
      </c>
      <c r="AQ398">
        <f t="shared" si="139"/>
        <v>19602</v>
      </c>
      <c r="AR398" t="str">
        <f>A398</f>
        <v>Enrique Flores</v>
      </c>
      <c r="AS398">
        <f>M398</f>
        <v>2</v>
      </c>
      <c r="AT398">
        <f>AS398</f>
        <v>2</v>
      </c>
      <c r="AU398">
        <f>AT398*10000-ROW()</f>
        <v>19602</v>
      </c>
      <c r="AV398" t="str">
        <f>A398</f>
        <v>Enrique Flores</v>
      </c>
      <c r="AW398">
        <f>E398</f>
        <v>0</v>
      </c>
      <c r="AX398">
        <f>AW398</f>
        <v>0</v>
      </c>
      <c r="AY398">
        <f>AX398*10000-ROW()</f>
        <v>-398</v>
      </c>
    </row>
    <row r="399" spans="1:51" x14ac:dyDescent="0.3">
      <c r="A399" s="9" t="str">
        <f>equipo16!A53</f>
        <v>Enrique Rivera</v>
      </c>
      <c r="B399" s="9">
        <f>equipo16!B53</f>
        <v>17</v>
      </c>
      <c r="C399" s="9" t="str">
        <f>equipo16!$A$6</f>
        <v>Equipo 16</v>
      </c>
      <c r="D399" s="9">
        <f>equipo16!C53</f>
        <v>9</v>
      </c>
      <c r="E399" s="9">
        <f>equipo16!D53</f>
        <v>6</v>
      </c>
      <c r="F399" s="9">
        <f>equipo16!E53</f>
        <v>6</v>
      </c>
      <c r="G399" s="9">
        <f>equipo16!F53</f>
        <v>0</v>
      </c>
      <c r="H399" s="9">
        <f>equipo16!G53</f>
        <v>0</v>
      </c>
      <c r="I399" s="9">
        <f>equipo16!H53</f>
        <v>0</v>
      </c>
      <c r="J399" s="9">
        <f>equipo16!I53</f>
        <v>2</v>
      </c>
      <c r="K399" s="9">
        <f>equipo16!J53</f>
        <v>3</v>
      </c>
      <c r="L399" s="9">
        <f>equipo16!K53</f>
        <v>0</v>
      </c>
      <c r="M399" s="9">
        <f>equipo16!L53</f>
        <v>1</v>
      </c>
      <c r="N399" s="9">
        <f>equipo16!M53</f>
        <v>1</v>
      </c>
      <c r="O399" s="9">
        <f>equipo16!N53</f>
        <v>1</v>
      </c>
      <c r="P399" s="9">
        <f>equipo16!O53</f>
        <v>2</v>
      </c>
      <c r="Q399" s="9">
        <f>equipo16!P53</f>
        <v>0</v>
      </c>
      <c r="R399" s="9">
        <f>equipo16!Q53</f>
        <v>6</v>
      </c>
      <c r="S399" s="9">
        <f>equipo16!R53</f>
        <v>13</v>
      </c>
      <c r="T399" s="9"/>
      <c r="U399" s="11">
        <f>equipo16!T53</f>
        <v>0.66666666666666663</v>
      </c>
      <c r="V399" s="11">
        <f>equipo16!U53</f>
        <v>0.66666666666666663</v>
      </c>
      <c r="X399" t="str">
        <f t="shared" si="120"/>
        <v>Enrique Rivera</v>
      </c>
      <c r="Y399">
        <f t="shared" si="121"/>
        <v>0.66666666666666663</v>
      </c>
      <c r="Z399">
        <f t="shared" si="122"/>
        <v>0.66666666666666663</v>
      </c>
      <c r="AA399">
        <f t="shared" si="123"/>
        <v>6267.6666666666661</v>
      </c>
      <c r="AB399" t="str">
        <f t="shared" si="124"/>
        <v>Enrique Rivera</v>
      </c>
      <c r="AC399">
        <f t="shared" si="125"/>
        <v>0.66666666666666663</v>
      </c>
      <c r="AD399">
        <f t="shared" si="126"/>
        <v>0.66666666666666663</v>
      </c>
      <c r="AE399">
        <f t="shared" si="127"/>
        <v>6267.6666666666661</v>
      </c>
      <c r="AF399" t="str">
        <f t="shared" si="128"/>
        <v>Enrique Rivera</v>
      </c>
      <c r="AG399">
        <f t="shared" si="129"/>
        <v>0</v>
      </c>
      <c r="AH399">
        <f t="shared" si="130"/>
        <v>0</v>
      </c>
      <c r="AI399">
        <f t="shared" si="131"/>
        <v>-399</v>
      </c>
      <c r="AJ399" t="str">
        <f t="shared" si="132"/>
        <v>Enrique Rivera</v>
      </c>
      <c r="AK399">
        <f t="shared" si="133"/>
        <v>2</v>
      </c>
      <c r="AL399">
        <f t="shared" si="134"/>
        <v>2</v>
      </c>
      <c r="AM399">
        <f t="shared" si="135"/>
        <v>19601</v>
      </c>
      <c r="AN399" t="str">
        <f t="shared" si="136"/>
        <v>Enrique Rivera</v>
      </c>
      <c r="AO399">
        <f t="shared" si="137"/>
        <v>6</v>
      </c>
      <c r="AP399">
        <f t="shared" si="138"/>
        <v>6</v>
      </c>
      <c r="AQ399">
        <f t="shared" si="139"/>
        <v>59601</v>
      </c>
      <c r="AR399" t="str">
        <f>A399</f>
        <v>Enrique Rivera</v>
      </c>
      <c r="AS399">
        <f>M399</f>
        <v>1</v>
      </c>
      <c r="AT399">
        <f>AS399</f>
        <v>1</v>
      </c>
      <c r="AU399">
        <f>AT399*10000-ROW()</f>
        <v>9601</v>
      </c>
      <c r="AV399" t="str">
        <f>A399</f>
        <v>Enrique Rivera</v>
      </c>
      <c r="AW399">
        <f>E399</f>
        <v>6</v>
      </c>
      <c r="AX399">
        <f>AW399</f>
        <v>6</v>
      </c>
      <c r="AY399">
        <f>AX399*10000-ROW()</f>
        <v>59601</v>
      </c>
    </row>
    <row r="400" spans="1:51" x14ac:dyDescent="0.3">
      <c r="A400" s="9" t="str">
        <f>equipo16!A54</f>
        <v>Enrique Gomez</v>
      </c>
      <c r="B400" s="9">
        <f>equipo16!B54</f>
        <v>18</v>
      </c>
      <c r="C400" s="9" t="str">
        <f>equipo16!$A$6</f>
        <v>Equipo 16</v>
      </c>
      <c r="D400" s="9">
        <f>equipo16!C54</f>
        <v>8</v>
      </c>
      <c r="E400" s="9">
        <f>equipo16!D54</f>
        <v>8</v>
      </c>
      <c r="F400" s="9">
        <f>equipo16!E54</f>
        <v>1</v>
      </c>
      <c r="G400" s="9">
        <f>equipo16!F54</f>
        <v>0</v>
      </c>
      <c r="H400" s="9">
        <f>equipo16!G54</f>
        <v>0</v>
      </c>
      <c r="I400" s="9">
        <f>equipo16!H54</f>
        <v>0</v>
      </c>
      <c r="J400" s="9">
        <f>equipo16!I54</f>
        <v>3</v>
      </c>
      <c r="K400" s="9">
        <f>equipo16!J54</f>
        <v>1</v>
      </c>
      <c r="L400" s="9">
        <f>equipo16!K54</f>
        <v>3</v>
      </c>
      <c r="M400" s="9">
        <f>equipo16!L54</f>
        <v>1</v>
      </c>
      <c r="N400" s="9">
        <f>equipo16!M54</f>
        <v>2</v>
      </c>
      <c r="O400" s="9">
        <f>equipo16!N54</f>
        <v>1</v>
      </c>
      <c r="P400" s="9">
        <f>equipo16!O54</f>
        <v>0</v>
      </c>
      <c r="Q400" s="9">
        <f>equipo16!P54</f>
        <v>0</v>
      </c>
      <c r="R400" s="9">
        <f>equipo16!Q54</f>
        <v>1</v>
      </c>
      <c r="S400" s="9">
        <f>equipo16!R54</f>
        <v>14</v>
      </c>
      <c r="T400" s="9"/>
      <c r="U400" s="11">
        <f>equipo16!T54</f>
        <v>0.125</v>
      </c>
      <c r="V400" s="11">
        <f>equipo16!U54</f>
        <v>0.125</v>
      </c>
      <c r="X400" t="str">
        <f t="shared" si="120"/>
        <v>Enrique Gomez</v>
      </c>
      <c r="Y400">
        <f t="shared" si="121"/>
        <v>0.125</v>
      </c>
      <c r="Z400">
        <f t="shared" si="122"/>
        <v>0.125</v>
      </c>
      <c r="AA400">
        <f t="shared" si="123"/>
        <v>850</v>
      </c>
      <c r="AB400" t="str">
        <f t="shared" si="124"/>
        <v>Enrique Gomez</v>
      </c>
      <c r="AC400">
        <f t="shared" si="125"/>
        <v>0.125</v>
      </c>
      <c r="AD400">
        <f t="shared" si="126"/>
        <v>0.125</v>
      </c>
      <c r="AE400">
        <f t="shared" si="127"/>
        <v>850</v>
      </c>
      <c r="AF400" t="str">
        <f t="shared" si="128"/>
        <v>Enrique Gomez</v>
      </c>
      <c r="AG400">
        <f t="shared" si="129"/>
        <v>0</v>
      </c>
      <c r="AH400">
        <f t="shared" si="130"/>
        <v>0</v>
      </c>
      <c r="AI400">
        <f t="shared" si="131"/>
        <v>-400</v>
      </c>
      <c r="AJ400" t="str">
        <f t="shared" si="132"/>
        <v>Enrique Gomez</v>
      </c>
      <c r="AK400">
        <f t="shared" si="133"/>
        <v>3</v>
      </c>
      <c r="AL400">
        <f t="shared" si="134"/>
        <v>3</v>
      </c>
      <c r="AM400">
        <f t="shared" si="135"/>
        <v>29600</v>
      </c>
      <c r="AN400" t="str">
        <f t="shared" si="136"/>
        <v>Enrique Gomez</v>
      </c>
      <c r="AO400">
        <f t="shared" si="137"/>
        <v>1</v>
      </c>
      <c r="AP400">
        <f t="shared" si="138"/>
        <v>1</v>
      </c>
      <c r="AQ400">
        <f t="shared" si="139"/>
        <v>9600</v>
      </c>
      <c r="AR400" t="str">
        <f>A400</f>
        <v>Enrique Gomez</v>
      </c>
      <c r="AS400">
        <f>M400</f>
        <v>1</v>
      </c>
      <c r="AT400">
        <f>AS400</f>
        <v>1</v>
      </c>
      <c r="AU400">
        <f>AT400*10000-ROW()</f>
        <v>9600</v>
      </c>
      <c r="AV400" t="str">
        <f>A400</f>
        <v>Enrique Gomez</v>
      </c>
      <c r="AW400">
        <f>E400</f>
        <v>8</v>
      </c>
      <c r="AX400">
        <f>AW400</f>
        <v>8</v>
      </c>
      <c r="AY400">
        <f>AX400*10000-ROW()</f>
        <v>79600</v>
      </c>
    </row>
    <row r="401" spans="1:51" x14ac:dyDescent="0.3">
      <c r="A401" s="9" t="str">
        <f>equipo16!A55</f>
        <v>Enrique Diaz</v>
      </c>
      <c r="B401" s="9">
        <f>equipo16!B55</f>
        <v>19</v>
      </c>
      <c r="C401" s="9" t="str">
        <f>equipo16!$A$6</f>
        <v>Equipo 16</v>
      </c>
      <c r="D401" s="9">
        <f>equipo16!C55</f>
        <v>5</v>
      </c>
      <c r="E401" s="9">
        <f>equipo16!D55</f>
        <v>2</v>
      </c>
      <c r="F401" s="9">
        <f>equipo16!E55</f>
        <v>2</v>
      </c>
      <c r="G401" s="9">
        <f>equipo16!F55</f>
        <v>0</v>
      </c>
      <c r="H401" s="9">
        <f>equipo16!G55</f>
        <v>0</v>
      </c>
      <c r="I401" s="9">
        <f>equipo16!H55</f>
        <v>0</v>
      </c>
      <c r="J401" s="9">
        <f>equipo16!I55</f>
        <v>2</v>
      </c>
      <c r="K401" s="9">
        <f>equipo16!J55</f>
        <v>1</v>
      </c>
      <c r="L401" s="9">
        <f>equipo16!K55</f>
        <v>2</v>
      </c>
      <c r="M401" s="9">
        <f>equipo16!L55</f>
        <v>0</v>
      </c>
      <c r="N401" s="9">
        <f>equipo16!M55</f>
        <v>1</v>
      </c>
      <c r="O401" s="9">
        <f>equipo16!N55</f>
        <v>2</v>
      </c>
      <c r="P401" s="9">
        <f>equipo16!O55</f>
        <v>2</v>
      </c>
      <c r="Q401" s="9">
        <f>equipo16!P55</f>
        <v>0</v>
      </c>
      <c r="R401" s="9">
        <f>equipo16!Q55</f>
        <v>2</v>
      </c>
      <c r="S401" s="9">
        <f>equipo16!R55</f>
        <v>12</v>
      </c>
      <c r="T401" s="9"/>
      <c r="U401" s="11">
        <f>equipo16!T55</f>
        <v>0.4</v>
      </c>
      <c r="V401" s="11">
        <f>equipo16!U55</f>
        <v>0.4</v>
      </c>
      <c r="X401" t="str">
        <f t="shared" si="120"/>
        <v>Enrique Diaz</v>
      </c>
      <c r="Y401">
        <f t="shared" si="121"/>
        <v>0.4</v>
      </c>
      <c r="Z401">
        <f t="shared" si="122"/>
        <v>0.4</v>
      </c>
      <c r="AA401">
        <f t="shared" si="123"/>
        <v>3599</v>
      </c>
      <c r="AB401" t="str">
        <f t="shared" si="124"/>
        <v>Enrique Diaz</v>
      </c>
      <c r="AC401">
        <f t="shared" si="125"/>
        <v>0.4</v>
      </c>
      <c r="AD401">
        <f t="shared" si="126"/>
        <v>0.4</v>
      </c>
      <c r="AE401">
        <f t="shared" si="127"/>
        <v>3599</v>
      </c>
      <c r="AF401" t="str">
        <f t="shared" si="128"/>
        <v>Enrique Diaz</v>
      </c>
      <c r="AG401">
        <f t="shared" si="129"/>
        <v>0</v>
      </c>
      <c r="AH401">
        <f t="shared" si="130"/>
        <v>0</v>
      </c>
      <c r="AI401">
        <f t="shared" si="131"/>
        <v>-401</v>
      </c>
      <c r="AJ401" t="str">
        <f t="shared" si="132"/>
        <v>Enrique Diaz</v>
      </c>
      <c r="AK401">
        <f t="shared" si="133"/>
        <v>2</v>
      </c>
      <c r="AL401">
        <f t="shared" si="134"/>
        <v>2</v>
      </c>
      <c r="AM401">
        <f t="shared" si="135"/>
        <v>19599</v>
      </c>
      <c r="AN401" t="str">
        <f t="shared" si="136"/>
        <v>Enrique Diaz</v>
      </c>
      <c r="AO401">
        <f t="shared" si="137"/>
        <v>2</v>
      </c>
      <c r="AP401">
        <f t="shared" si="138"/>
        <v>2</v>
      </c>
      <c r="AQ401">
        <f t="shared" si="139"/>
        <v>19599</v>
      </c>
      <c r="AR401" t="str">
        <f>A401</f>
        <v>Enrique Diaz</v>
      </c>
      <c r="AS401">
        <f>M401</f>
        <v>0</v>
      </c>
      <c r="AT401">
        <f>AS401</f>
        <v>0</v>
      </c>
      <c r="AU401">
        <f>AT401*10000-ROW()</f>
        <v>-401</v>
      </c>
      <c r="AV401" t="str">
        <f>A401</f>
        <v>Enrique Diaz</v>
      </c>
      <c r="AW401">
        <f>E401</f>
        <v>2</v>
      </c>
      <c r="AX401">
        <f>AW401</f>
        <v>2</v>
      </c>
      <c r="AY401">
        <f>AX401*10000-ROW()</f>
        <v>19599</v>
      </c>
    </row>
    <row r="402" spans="1:51" x14ac:dyDescent="0.3">
      <c r="A402" s="9" t="str">
        <f>equipo16!A56</f>
        <v>Enrique Reyes</v>
      </c>
      <c r="B402" s="9">
        <f>equipo16!B56</f>
        <v>20</v>
      </c>
      <c r="C402" s="9" t="str">
        <f>equipo16!$A$6</f>
        <v>Equipo 16</v>
      </c>
      <c r="D402" s="9">
        <f>equipo16!C56</f>
        <v>10</v>
      </c>
      <c r="E402" s="9">
        <f>equipo16!D56</f>
        <v>6</v>
      </c>
      <c r="F402" s="9">
        <f>equipo16!E56</f>
        <v>7</v>
      </c>
      <c r="G402" s="9">
        <f>equipo16!F56</f>
        <v>0</v>
      </c>
      <c r="H402" s="9">
        <f>equipo16!G56</f>
        <v>0</v>
      </c>
      <c r="I402" s="9">
        <f>equipo16!H56</f>
        <v>0</v>
      </c>
      <c r="J402" s="9">
        <f>equipo16!I56</f>
        <v>7</v>
      </c>
      <c r="K402" s="9">
        <f>equipo16!J56</f>
        <v>2</v>
      </c>
      <c r="L402" s="9">
        <f>equipo16!K56</f>
        <v>1</v>
      </c>
      <c r="M402" s="9">
        <f>equipo16!L56</f>
        <v>1</v>
      </c>
      <c r="N402" s="9">
        <f>equipo16!M56</f>
        <v>2</v>
      </c>
      <c r="O402" s="9">
        <f>equipo16!N56</f>
        <v>0</v>
      </c>
      <c r="P402" s="9">
        <f>equipo16!O56</f>
        <v>1</v>
      </c>
      <c r="Q402" s="9">
        <f>equipo16!P56</f>
        <v>0</v>
      </c>
      <c r="R402" s="9">
        <f>equipo16!Q56</f>
        <v>7</v>
      </c>
      <c r="S402" s="9">
        <f>equipo16!R56</f>
        <v>14</v>
      </c>
      <c r="T402" s="9"/>
      <c r="U402" s="11">
        <f>equipo16!T56</f>
        <v>0.7</v>
      </c>
      <c r="V402" s="11">
        <f>equipo16!U56</f>
        <v>0.7</v>
      </c>
      <c r="X402" t="str">
        <f t="shared" si="120"/>
        <v>Enrique Reyes</v>
      </c>
      <c r="Y402">
        <f t="shared" si="121"/>
        <v>0.7</v>
      </c>
      <c r="Z402">
        <f t="shared" si="122"/>
        <v>0.7</v>
      </c>
      <c r="AA402">
        <f t="shared" si="123"/>
        <v>6598</v>
      </c>
      <c r="AB402" t="str">
        <f t="shared" si="124"/>
        <v>Enrique Reyes</v>
      </c>
      <c r="AC402">
        <f t="shared" si="125"/>
        <v>0.7</v>
      </c>
      <c r="AD402">
        <f t="shared" si="126"/>
        <v>0.7</v>
      </c>
      <c r="AE402">
        <f t="shared" si="127"/>
        <v>6598</v>
      </c>
      <c r="AF402" t="str">
        <f t="shared" si="128"/>
        <v>Enrique Reyes</v>
      </c>
      <c r="AG402">
        <f t="shared" si="129"/>
        <v>0</v>
      </c>
      <c r="AH402">
        <f t="shared" si="130"/>
        <v>0</v>
      </c>
      <c r="AI402">
        <f t="shared" si="131"/>
        <v>-402</v>
      </c>
      <c r="AJ402" t="str">
        <f t="shared" si="132"/>
        <v>Enrique Reyes</v>
      </c>
      <c r="AK402">
        <f t="shared" si="133"/>
        <v>7</v>
      </c>
      <c r="AL402">
        <f t="shared" si="134"/>
        <v>7</v>
      </c>
      <c r="AM402">
        <f t="shared" si="135"/>
        <v>69598</v>
      </c>
      <c r="AN402" t="str">
        <f t="shared" si="136"/>
        <v>Enrique Reyes</v>
      </c>
      <c r="AO402">
        <f t="shared" si="137"/>
        <v>7</v>
      </c>
      <c r="AP402">
        <f t="shared" si="138"/>
        <v>7</v>
      </c>
      <c r="AQ402">
        <f t="shared" si="139"/>
        <v>69598</v>
      </c>
      <c r="AR402" t="str">
        <f>A402</f>
        <v>Enrique Reyes</v>
      </c>
      <c r="AS402">
        <f>M402</f>
        <v>1</v>
      </c>
      <c r="AT402">
        <f>AS402</f>
        <v>1</v>
      </c>
      <c r="AU402">
        <f>AT402*10000-ROW()</f>
        <v>9598</v>
      </c>
      <c r="AV402" t="str">
        <f>A402</f>
        <v>Enrique Reyes</v>
      </c>
      <c r="AW402">
        <f>E402</f>
        <v>6</v>
      </c>
      <c r="AX402">
        <f>AW402</f>
        <v>6</v>
      </c>
      <c r="AY402">
        <f>AX402*10000-ROW()</f>
        <v>59598</v>
      </c>
    </row>
    <row r="403" spans="1:51" x14ac:dyDescent="0.3">
      <c r="A403" s="9" t="str">
        <f>equipo16!A57</f>
        <v>Enrique Morales</v>
      </c>
      <c r="B403" s="9">
        <f>equipo16!B57</f>
        <v>21</v>
      </c>
      <c r="C403" s="9" t="str">
        <f>equipo16!$A$6</f>
        <v>Equipo 16</v>
      </c>
      <c r="D403" s="9">
        <f>equipo16!C57</f>
        <v>10</v>
      </c>
      <c r="E403" s="9">
        <f>equipo16!D57</f>
        <v>6</v>
      </c>
      <c r="F403" s="9">
        <f>equipo16!E57</f>
        <v>4</v>
      </c>
      <c r="G403" s="9">
        <f>equipo16!F57</f>
        <v>0</v>
      </c>
      <c r="H403" s="9">
        <f>equipo16!G57</f>
        <v>0</v>
      </c>
      <c r="I403" s="9">
        <f>equipo16!H57</f>
        <v>0</v>
      </c>
      <c r="J403" s="9">
        <f>equipo16!I57</f>
        <v>2</v>
      </c>
      <c r="K403" s="9">
        <f>equipo16!J57</f>
        <v>3</v>
      </c>
      <c r="L403" s="9">
        <f>equipo16!K57</f>
        <v>1</v>
      </c>
      <c r="M403" s="9">
        <f>equipo16!L57</f>
        <v>1</v>
      </c>
      <c r="N403" s="9">
        <f>equipo16!M57</f>
        <v>2</v>
      </c>
      <c r="O403" s="9">
        <f>equipo16!N57</f>
        <v>2</v>
      </c>
      <c r="P403" s="9">
        <f>equipo16!O57</f>
        <v>2</v>
      </c>
      <c r="Q403" s="9">
        <f>equipo16!P57</f>
        <v>0</v>
      </c>
      <c r="R403" s="9">
        <f>equipo16!Q57</f>
        <v>4</v>
      </c>
      <c r="S403" s="9">
        <f>equipo16!R57</f>
        <v>17</v>
      </c>
      <c r="T403" s="9"/>
      <c r="U403" s="11">
        <f>equipo16!T57</f>
        <v>0.4</v>
      </c>
      <c r="V403" s="11">
        <f>equipo16!U57</f>
        <v>0.4</v>
      </c>
      <c r="X403" t="str">
        <f t="shared" si="120"/>
        <v>Enrique Morales</v>
      </c>
      <c r="Y403">
        <f t="shared" si="121"/>
        <v>0.4</v>
      </c>
      <c r="Z403">
        <f t="shared" si="122"/>
        <v>0.4</v>
      </c>
      <c r="AA403">
        <f t="shared" si="123"/>
        <v>3597</v>
      </c>
      <c r="AB403" t="str">
        <f t="shared" si="124"/>
        <v>Enrique Morales</v>
      </c>
      <c r="AC403">
        <f t="shared" si="125"/>
        <v>0.4</v>
      </c>
      <c r="AD403">
        <f t="shared" si="126"/>
        <v>0.4</v>
      </c>
      <c r="AE403">
        <f t="shared" si="127"/>
        <v>3597</v>
      </c>
      <c r="AF403" t="str">
        <f t="shared" si="128"/>
        <v>Enrique Morales</v>
      </c>
      <c r="AG403">
        <f t="shared" si="129"/>
        <v>0</v>
      </c>
      <c r="AH403">
        <f t="shared" si="130"/>
        <v>0</v>
      </c>
      <c r="AI403">
        <f t="shared" si="131"/>
        <v>-403</v>
      </c>
      <c r="AJ403" t="str">
        <f t="shared" si="132"/>
        <v>Enrique Morales</v>
      </c>
      <c r="AK403">
        <f t="shared" si="133"/>
        <v>2</v>
      </c>
      <c r="AL403">
        <f t="shared" si="134"/>
        <v>2</v>
      </c>
      <c r="AM403">
        <f t="shared" si="135"/>
        <v>19597</v>
      </c>
      <c r="AN403" t="str">
        <f t="shared" si="136"/>
        <v>Enrique Morales</v>
      </c>
      <c r="AO403">
        <f t="shared" si="137"/>
        <v>4</v>
      </c>
      <c r="AP403">
        <f t="shared" si="138"/>
        <v>4</v>
      </c>
      <c r="AQ403">
        <f t="shared" si="139"/>
        <v>39597</v>
      </c>
      <c r="AR403" t="str">
        <f>A403</f>
        <v>Enrique Morales</v>
      </c>
      <c r="AS403">
        <f>M403</f>
        <v>1</v>
      </c>
      <c r="AT403">
        <f>AS403</f>
        <v>1</v>
      </c>
      <c r="AU403">
        <f>AT403*10000-ROW()</f>
        <v>9597</v>
      </c>
      <c r="AV403" t="str">
        <f>A403</f>
        <v>Enrique Morales</v>
      </c>
      <c r="AW403">
        <f>E403</f>
        <v>6</v>
      </c>
      <c r="AX403">
        <f>AW403</f>
        <v>6</v>
      </c>
      <c r="AY403">
        <f>AX403*10000-ROW()</f>
        <v>59597</v>
      </c>
    </row>
    <row r="404" spans="1:51" x14ac:dyDescent="0.3">
      <c r="A404" s="9" t="str">
        <f>equipo16!A58</f>
        <v>Enrique Cruz</v>
      </c>
      <c r="B404" s="9">
        <f>equipo16!B58</f>
        <v>22</v>
      </c>
      <c r="C404" s="9" t="str">
        <f>equipo16!$A$6</f>
        <v>Equipo 16</v>
      </c>
      <c r="D404" s="9">
        <f>equipo16!C58</f>
        <v>9</v>
      </c>
      <c r="E404" s="9">
        <f>equipo16!D58</f>
        <v>5</v>
      </c>
      <c r="F404" s="9">
        <f>equipo16!E58</f>
        <v>4</v>
      </c>
      <c r="G404" s="9">
        <f>equipo16!F58</f>
        <v>0</v>
      </c>
      <c r="H404" s="9">
        <f>equipo16!G58</f>
        <v>0</v>
      </c>
      <c r="I404" s="9">
        <f>equipo16!H58</f>
        <v>0</v>
      </c>
      <c r="J404" s="9">
        <f>equipo16!I58</f>
        <v>4</v>
      </c>
      <c r="K404" s="9">
        <f>equipo16!J58</f>
        <v>2</v>
      </c>
      <c r="L404" s="9">
        <f>equipo16!K58</f>
        <v>0</v>
      </c>
      <c r="M404" s="9">
        <f>equipo16!L58</f>
        <v>0</v>
      </c>
      <c r="N404" s="9">
        <f>equipo16!M58</f>
        <v>1</v>
      </c>
      <c r="O404" s="9">
        <f>equipo16!N58</f>
        <v>2</v>
      </c>
      <c r="P404" s="9">
        <f>equipo16!O58</f>
        <v>2</v>
      </c>
      <c r="Q404" s="9">
        <f>equipo16!P58</f>
        <v>0</v>
      </c>
      <c r="R404" s="9">
        <f>equipo16!Q58</f>
        <v>4</v>
      </c>
      <c r="S404" s="9">
        <f>equipo16!R58</f>
        <v>14</v>
      </c>
      <c r="T404" s="9"/>
      <c r="U404" s="11">
        <f>equipo16!T58</f>
        <v>0.44444444444444442</v>
      </c>
      <c r="V404" s="11">
        <f>equipo16!U58</f>
        <v>0.44444444444444442</v>
      </c>
      <c r="X404" t="str">
        <f t="shared" si="120"/>
        <v>Enrique Cruz</v>
      </c>
      <c r="Y404">
        <f t="shared" si="121"/>
        <v>0.44444444444444442</v>
      </c>
      <c r="Z404">
        <f t="shared" si="122"/>
        <v>0.44444444444444442</v>
      </c>
      <c r="AA404">
        <f t="shared" si="123"/>
        <v>4040.4444444444443</v>
      </c>
      <c r="AB404" t="str">
        <f t="shared" si="124"/>
        <v>Enrique Cruz</v>
      </c>
      <c r="AC404">
        <f t="shared" si="125"/>
        <v>0.44444444444444442</v>
      </c>
      <c r="AD404">
        <f t="shared" si="126"/>
        <v>0.44444444444444442</v>
      </c>
      <c r="AE404">
        <f t="shared" si="127"/>
        <v>4040.4444444444443</v>
      </c>
      <c r="AF404" t="str">
        <f t="shared" si="128"/>
        <v>Enrique Cruz</v>
      </c>
      <c r="AG404">
        <f t="shared" si="129"/>
        <v>0</v>
      </c>
      <c r="AH404">
        <f t="shared" si="130"/>
        <v>0</v>
      </c>
      <c r="AI404">
        <f t="shared" si="131"/>
        <v>-404</v>
      </c>
      <c r="AJ404" t="str">
        <f t="shared" si="132"/>
        <v>Enrique Cruz</v>
      </c>
      <c r="AK404">
        <f t="shared" si="133"/>
        <v>4</v>
      </c>
      <c r="AL404">
        <f t="shared" si="134"/>
        <v>4</v>
      </c>
      <c r="AM404">
        <f t="shared" si="135"/>
        <v>39596</v>
      </c>
      <c r="AN404" t="str">
        <f t="shared" si="136"/>
        <v>Enrique Cruz</v>
      </c>
      <c r="AO404">
        <f t="shared" si="137"/>
        <v>4</v>
      </c>
      <c r="AP404">
        <f t="shared" si="138"/>
        <v>4</v>
      </c>
      <c r="AQ404">
        <f t="shared" si="139"/>
        <v>39596</v>
      </c>
      <c r="AR404" t="str">
        <f>A404</f>
        <v>Enrique Cruz</v>
      </c>
      <c r="AS404">
        <f>M404</f>
        <v>0</v>
      </c>
      <c r="AT404">
        <f>AS404</f>
        <v>0</v>
      </c>
      <c r="AU404">
        <f>AT404*10000-ROW()</f>
        <v>-404</v>
      </c>
      <c r="AV404" t="str">
        <f>A404</f>
        <v>Enrique Cruz</v>
      </c>
      <c r="AW404">
        <f>E404</f>
        <v>5</v>
      </c>
      <c r="AX404">
        <f>AW404</f>
        <v>5</v>
      </c>
      <c r="AY404">
        <f>AX404*10000-ROW()</f>
        <v>49596</v>
      </c>
    </row>
    <row r="405" spans="1:51" x14ac:dyDescent="0.3">
      <c r="A405" s="9" t="str">
        <f>equipo16!A59</f>
        <v>Enrique Ortiz</v>
      </c>
      <c r="B405" s="9">
        <f>equipo16!B59</f>
        <v>23</v>
      </c>
      <c r="C405" s="9" t="str">
        <f>equipo16!$A$6</f>
        <v>Equipo 16</v>
      </c>
      <c r="D405" s="9">
        <f>equipo16!C59</f>
        <v>5</v>
      </c>
      <c r="E405" s="9">
        <f>equipo16!D59</f>
        <v>5</v>
      </c>
      <c r="F405" s="9">
        <f>equipo16!E59</f>
        <v>2</v>
      </c>
      <c r="G405" s="9">
        <f>equipo16!F59</f>
        <v>0</v>
      </c>
      <c r="H405" s="9">
        <f>equipo16!G59</f>
        <v>0</v>
      </c>
      <c r="I405" s="9">
        <f>equipo16!H59</f>
        <v>0</v>
      </c>
      <c r="J405" s="9">
        <f>equipo16!I59</f>
        <v>1</v>
      </c>
      <c r="K405" s="9">
        <f>equipo16!J59</f>
        <v>3</v>
      </c>
      <c r="L405" s="9">
        <f>equipo16!K59</f>
        <v>3</v>
      </c>
      <c r="M405" s="9">
        <f>equipo16!L59</f>
        <v>2</v>
      </c>
      <c r="N405" s="9">
        <f>equipo16!M59</f>
        <v>0</v>
      </c>
      <c r="O405" s="9">
        <f>equipo16!N59</f>
        <v>2</v>
      </c>
      <c r="P405" s="9">
        <f>equipo16!O59</f>
        <v>1</v>
      </c>
      <c r="Q405" s="9">
        <f>equipo16!P59</f>
        <v>0</v>
      </c>
      <c r="R405" s="9">
        <f>equipo16!Q59</f>
        <v>2</v>
      </c>
      <c r="S405" s="9">
        <f>equipo16!R59</f>
        <v>11</v>
      </c>
      <c r="T405" s="9"/>
      <c r="U405" s="11">
        <f>equipo16!T59</f>
        <v>0.4</v>
      </c>
      <c r="V405" s="11">
        <f>equipo16!U59</f>
        <v>0.4</v>
      </c>
      <c r="X405" t="str">
        <f t="shared" si="120"/>
        <v>Enrique Ortiz</v>
      </c>
      <c r="Y405">
        <f t="shared" si="121"/>
        <v>0.4</v>
      </c>
      <c r="Z405">
        <f t="shared" si="122"/>
        <v>0.4</v>
      </c>
      <c r="AA405">
        <f t="shared" si="123"/>
        <v>3595</v>
      </c>
      <c r="AB405" t="str">
        <f t="shared" si="124"/>
        <v>Enrique Ortiz</v>
      </c>
      <c r="AC405">
        <f t="shared" si="125"/>
        <v>0.4</v>
      </c>
      <c r="AD405">
        <f t="shared" si="126"/>
        <v>0.4</v>
      </c>
      <c r="AE405">
        <f t="shared" si="127"/>
        <v>3595</v>
      </c>
      <c r="AF405" t="str">
        <f t="shared" si="128"/>
        <v>Enrique Ortiz</v>
      </c>
      <c r="AG405">
        <f t="shared" si="129"/>
        <v>0</v>
      </c>
      <c r="AH405">
        <f t="shared" si="130"/>
        <v>0</v>
      </c>
      <c r="AI405">
        <f t="shared" si="131"/>
        <v>-405</v>
      </c>
      <c r="AJ405" t="str">
        <f t="shared" si="132"/>
        <v>Enrique Ortiz</v>
      </c>
      <c r="AK405">
        <f t="shared" si="133"/>
        <v>1</v>
      </c>
      <c r="AL405">
        <f t="shared" si="134"/>
        <v>1</v>
      </c>
      <c r="AM405">
        <f t="shared" si="135"/>
        <v>9595</v>
      </c>
      <c r="AN405" t="str">
        <f t="shared" si="136"/>
        <v>Enrique Ortiz</v>
      </c>
      <c r="AO405">
        <f t="shared" si="137"/>
        <v>2</v>
      </c>
      <c r="AP405">
        <f t="shared" si="138"/>
        <v>2</v>
      </c>
      <c r="AQ405">
        <f t="shared" si="139"/>
        <v>19595</v>
      </c>
      <c r="AR405" t="str">
        <f>A405</f>
        <v>Enrique Ortiz</v>
      </c>
      <c r="AS405">
        <f>M405</f>
        <v>2</v>
      </c>
      <c r="AT405">
        <f>AS405</f>
        <v>2</v>
      </c>
      <c r="AU405">
        <f>AT405*10000-ROW()</f>
        <v>19595</v>
      </c>
      <c r="AV405" t="str">
        <f>A405</f>
        <v>Enrique Ortiz</v>
      </c>
      <c r="AW405">
        <f>E405</f>
        <v>5</v>
      </c>
      <c r="AX405">
        <f>AW405</f>
        <v>5</v>
      </c>
      <c r="AY405">
        <f>AX405*10000-ROW()</f>
        <v>49595</v>
      </c>
    </row>
    <row r="406" spans="1:51" x14ac:dyDescent="0.3">
      <c r="A406" s="9" t="str">
        <f>equipo16!A60</f>
        <v>Enrique Gutierrez</v>
      </c>
      <c r="B406" s="9">
        <f>equipo16!B60</f>
        <v>24</v>
      </c>
      <c r="C406" s="9" t="str">
        <f>equipo16!$A$6</f>
        <v>Equipo 16</v>
      </c>
      <c r="D406" s="9">
        <f>equipo16!C60</f>
        <v>7</v>
      </c>
      <c r="E406" s="9">
        <f>equipo16!D60</f>
        <v>4</v>
      </c>
      <c r="F406" s="9">
        <f>equipo16!E60</f>
        <v>4</v>
      </c>
      <c r="G406" s="9">
        <f>equipo16!F60</f>
        <v>0</v>
      </c>
      <c r="H406" s="9">
        <f>equipo16!G60</f>
        <v>0</v>
      </c>
      <c r="I406" s="9">
        <f>equipo16!H60</f>
        <v>0</v>
      </c>
      <c r="J406" s="9">
        <f>equipo16!I60</f>
        <v>0</v>
      </c>
      <c r="K406" s="9">
        <f>equipo16!J60</f>
        <v>2</v>
      </c>
      <c r="L406" s="9">
        <f>equipo16!K60</f>
        <v>1</v>
      </c>
      <c r="M406" s="9">
        <f>equipo16!L60</f>
        <v>1</v>
      </c>
      <c r="N406" s="9">
        <f>equipo16!M60</f>
        <v>1</v>
      </c>
      <c r="O406" s="9">
        <f>equipo16!N60</f>
        <v>2</v>
      </c>
      <c r="P406" s="9">
        <f>equipo16!O60</f>
        <v>0</v>
      </c>
      <c r="Q406" s="9">
        <f>equipo16!P60</f>
        <v>0</v>
      </c>
      <c r="R406" s="9">
        <f>equipo16!Q60</f>
        <v>4</v>
      </c>
      <c r="S406" s="9">
        <f>equipo16!R60</f>
        <v>11</v>
      </c>
      <c r="T406" s="9"/>
      <c r="U406" s="11">
        <f>equipo16!T60</f>
        <v>0.5714285714285714</v>
      </c>
      <c r="V406" s="11">
        <f>equipo16!U60</f>
        <v>0.5714285714285714</v>
      </c>
      <c r="X406" t="str">
        <f t="shared" si="120"/>
        <v>Enrique Gutierrez</v>
      </c>
      <c r="Y406">
        <f t="shared" si="121"/>
        <v>0.5714285714285714</v>
      </c>
      <c r="Z406">
        <f t="shared" si="122"/>
        <v>0.5714285714285714</v>
      </c>
      <c r="AA406">
        <f t="shared" si="123"/>
        <v>5308.2857142857138</v>
      </c>
      <c r="AB406" t="str">
        <f t="shared" si="124"/>
        <v>Enrique Gutierrez</v>
      </c>
      <c r="AC406">
        <f t="shared" si="125"/>
        <v>0.5714285714285714</v>
      </c>
      <c r="AD406">
        <f t="shared" si="126"/>
        <v>0.5714285714285714</v>
      </c>
      <c r="AE406">
        <f t="shared" si="127"/>
        <v>5308.2857142857138</v>
      </c>
      <c r="AF406" t="str">
        <f t="shared" si="128"/>
        <v>Enrique Gutierrez</v>
      </c>
      <c r="AG406">
        <f t="shared" si="129"/>
        <v>0</v>
      </c>
      <c r="AH406">
        <f t="shared" si="130"/>
        <v>0</v>
      </c>
      <c r="AI406">
        <f t="shared" si="131"/>
        <v>-406</v>
      </c>
      <c r="AJ406" t="str">
        <f t="shared" si="132"/>
        <v>Enrique Gutierrez</v>
      </c>
      <c r="AK406">
        <f t="shared" si="133"/>
        <v>0</v>
      </c>
      <c r="AL406">
        <f t="shared" si="134"/>
        <v>0</v>
      </c>
      <c r="AM406">
        <f t="shared" si="135"/>
        <v>-406</v>
      </c>
      <c r="AN406" t="str">
        <f t="shared" si="136"/>
        <v>Enrique Gutierrez</v>
      </c>
      <c r="AO406">
        <f t="shared" si="137"/>
        <v>4</v>
      </c>
      <c r="AP406">
        <f t="shared" si="138"/>
        <v>4</v>
      </c>
      <c r="AQ406">
        <f t="shared" si="139"/>
        <v>39594</v>
      </c>
      <c r="AR406" t="str">
        <f>A406</f>
        <v>Enrique Gutierrez</v>
      </c>
      <c r="AS406">
        <f>M406</f>
        <v>1</v>
      </c>
      <c r="AT406">
        <f>AS406</f>
        <v>1</v>
      </c>
      <c r="AU406">
        <f>AT406*10000-ROW()</f>
        <v>9594</v>
      </c>
      <c r="AV406" t="str">
        <f>A406</f>
        <v>Enrique Gutierrez</v>
      </c>
      <c r="AW406">
        <f>E406</f>
        <v>4</v>
      </c>
      <c r="AX406">
        <f>AW406</f>
        <v>4</v>
      </c>
      <c r="AY406">
        <f>AX406*10000-ROW()</f>
        <v>39594</v>
      </c>
    </row>
    <row r="407" spans="1:51" x14ac:dyDescent="0.3">
      <c r="A407" s="9" t="str">
        <f>equipo16!A61</f>
        <v>Enrique Castillo</v>
      </c>
      <c r="B407" s="9">
        <f>equipo16!B61</f>
        <v>25</v>
      </c>
      <c r="C407" s="9" t="str">
        <f>equipo16!$A$6</f>
        <v>Equipo 16</v>
      </c>
      <c r="D407" s="9">
        <f>equipo16!C61</f>
        <v>6</v>
      </c>
      <c r="E407" s="9">
        <f>equipo16!D61</f>
        <v>2</v>
      </c>
      <c r="F407" s="9">
        <f>equipo16!E61</f>
        <v>2</v>
      </c>
      <c r="G407" s="9">
        <f>equipo16!F61</f>
        <v>0</v>
      </c>
      <c r="H407" s="9">
        <f>equipo16!G61</f>
        <v>0</v>
      </c>
      <c r="I407" s="9">
        <f>equipo16!H61</f>
        <v>0</v>
      </c>
      <c r="J407" s="9">
        <f>equipo16!I61</f>
        <v>4</v>
      </c>
      <c r="K407" s="9">
        <f>equipo16!J61</f>
        <v>0</v>
      </c>
      <c r="L407" s="9">
        <f>equipo16!K61</f>
        <v>2</v>
      </c>
      <c r="M407" s="9">
        <f>equipo16!L61</f>
        <v>0</v>
      </c>
      <c r="N407" s="9">
        <f>equipo16!M61</f>
        <v>1</v>
      </c>
      <c r="O407" s="9">
        <f>equipo16!N61</f>
        <v>1</v>
      </c>
      <c r="P407" s="9">
        <f>equipo16!O61</f>
        <v>1</v>
      </c>
      <c r="Q407" s="9">
        <f>equipo16!P61</f>
        <v>0</v>
      </c>
      <c r="R407" s="9">
        <f>equipo16!Q61</f>
        <v>2</v>
      </c>
      <c r="S407" s="9">
        <f>equipo16!R61</f>
        <v>11</v>
      </c>
      <c r="T407" s="9"/>
      <c r="U407" s="11">
        <f>equipo16!T61</f>
        <v>0.33333333333333331</v>
      </c>
      <c r="V407" s="11">
        <f>equipo16!U61</f>
        <v>0.33333333333333331</v>
      </c>
      <c r="X407" t="str">
        <f t="shared" si="120"/>
        <v>Enrique Castillo</v>
      </c>
      <c r="Y407">
        <f t="shared" si="121"/>
        <v>0.33333333333333331</v>
      </c>
      <c r="Z407">
        <f t="shared" si="122"/>
        <v>0.33333333333333331</v>
      </c>
      <c r="AA407">
        <f t="shared" si="123"/>
        <v>2926.333333333333</v>
      </c>
      <c r="AB407" t="str">
        <f t="shared" si="124"/>
        <v>Enrique Castillo</v>
      </c>
      <c r="AC407">
        <f t="shared" si="125"/>
        <v>0.33333333333333331</v>
      </c>
      <c r="AD407">
        <f t="shared" si="126"/>
        <v>0.33333333333333331</v>
      </c>
      <c r="AE407">
        <f t="shared" si="127"/>
        <v>2926.333333333333</v>
      </c>
      <c r="AF407" t="str">
        <f t="shared" si="128"/>
        <v>Enrique Castillo</v>
      </c>
      <c r="AG407">
        <f t="shared" si="129"/>
        <v>0</v>
      </c>
      <c r="AH407">
        <f t="shared" si="130"/>
        <v>0</v>
      </c>
      <c r="AI407">
        <f t="shared" si="131"/>
        <v>-407</v>
      </c>
      <c r="AJ407" t="str">
        <f t="shared" si="132"/>
        <v>Enrique Castillo</v>
      </c>
      <c r="AK407">
        <f t="shared" si="133"/>
        <v>4</v>
      </c>
      <c r="AL407">
        <f t="shared" si="134"/>
        <v>4</v>
      </c>
      <c r="AM407">
        <f t="shared" si="135"/>
        <v>39593</v>
      </c>
      <c r="AN407" t="str">
        <f t="shared" si="136"/>
        <v>Enrique Castillo</v>
      </c>
      <c r="AO407">
        <f t="shared" si="137"/>
        <v>2</v>
      </c>
      <c r="AP407">
        <f t="shared" si="138"/>
        <v>2</v>
      </c>
      <c r="AQ407">
        <f t="shared" si="139"/>
        <v>19593</v>
      </c>
      <c r="AR407" t="str">
        <f>A407</f>
        <v>Enrique Castillo</v>
      </c>
      <c r="AS407">
        <f>M407</f>
        <v>0</v>
      </c>
      <c r="AT407">
        <f>AS407</f>
        <v>0</v>
      </c>
      <c r="AU407">
        <f>AT407*10000-ROW()</f>
        <v>-407</v>
      </c>
      <c r="AV407" t="str">
        <f>A407</f>
        <v>Enrique Castillo</v>
      </c>
      <c r="AW407">
        <f>E407</f>
        <v>2</v>
      </c>
      <c r="AX407">
        <f>AW407</f>
        <v>2</v>
      </c>
      <c r="AY407">
        <f>AX407*10000-ROW()</f>
        <v>19593</v>
      </c>
    </row>
    <row r="408" spans="1:51" x14ac:dyDescent="0.3">
      <c r="A408" s="9" t="str">
        <f>equipo17!A37</f>
        <v>Ruben Garcia</v>
      </c>
      <c r="B408" s="9">
        <f>equipo17!B37</f>
        <v>1</v>
      </c>
      <c r="C408" s="9" t="str">
        <f>equipo17!$A$6</f>
        <v>Equipo 17</v>
      </c>
      <c r="D408" s="9">
        <f>equipo17!C37</f>
        <v>5</v>
      </c>
      <c r="E408" s="9">
        <f>equipo17!D37</f>
        <v>3</v>
      </c>
      <c r="F408" s="9">
        <f>equipo17!E37</f>
        <v>2</v>
      </c>
      <c r="G408" s="9">
        <f>equipo17!F37</f>
        <v>0</v>
      </c>
      <c r="H408" s="9">
        <f>equipo17!G37</f>
        <v>0</v>
      </c>
      <c r="I408" s="9">
        <f>equipo17!H37</f>
        <v>1</v>
      </c>
      <c r="J408" s="9">
        <f>equipo17!I37</f>
        <v>3</v>
      </c>
      <c r="K408" s="9">
        <f>equipo17!J37</f>
        <v>1</v>
      </c>
      <c r="L408" s="9">
        <f>equipo17!K37</f>
        <v>1</v>
      </c>
      <c r="M408" s="9">
        <f>equipo17!L37</f>
        <v>1</v>
      </c>
      <c r="N408" s="9">
        <f>equipo17!M37</f>
        <v>1</v>
      </c>
      <c r="O408" s="9">
        <f>equipo17!N37</f>
        <v>1</v>
      </c>
      <c r="P408" s="9">
        <f>equipo17!O37</f>
        <v>1</v>
      </c>
      <c r="Q408" s="9">
        <f>equipo17!P37</f>
        <v>0</v>
      </c>
      <c r="R408" s="9">
        <f>equipo17!Q37</f>
        <v>5</v>
      </c>
      <c r="S408" s="9">
        <f>equipo17!R37</f>
        <v>9</v>
      </c>
      <c r="T408" s="9"/>
      <c r="U408" s="11">
        <f>equipo17!T37</f>
        <v>0.4</v>
      </c>
      <c r="V408" s="11">
        <f>equipo17!U37</f>
        <v>1</v>
      </c>
      <c r="X408" t="str">
        <f t="shared" si="120"/>
        <v>Ruben Garcia</v>
      </c>
      <c r="Y408">
        <f t="shared" si="121"/>
        <v>0.4</v>
      </c>
      <c r="Z408">
        <f t="shared" si="122"/>
        <v>0.4</v>
      </c>
      <c r="AA408">
        <f t="shared" si="123"/>
        <v>3592</v>
      </c>
      <c r="AB408" t="str">
        <f t="shared" si="124"/>
        <v>Ruben Garcia</v>
      </c>
      <c r="AC408">
        <f t="shared" si="125"/>
        <v>1</v>
      </c>
      <c r="AD408">
        <f t="shared" si="126"/>
        <v>1</v>
      </c>
      <c r="AE408">
        <f t="shared" si="127"/>
        <v>9592</v>
      </c>
      <c r="AF408" t="str">
        <f t="shared" si="128"/>
        <v>Ruben Garcia</v>
      </c>
      <c r="AG408">
        <f t="shared" si="129"/>
        <v>1</v>
      </c>
      <c r="AH408">
        <f t="shared" si="130"/>
        <v>1</v>
      </c>
      <c r="AI408">
        <f t="shared" si="131"/>
        <v>9592</v>
      </c>
      <c r="AJ408" t="str">
        <f t="shared" si="132"/>
        <v>Ruben Garcia</v>
      </c>
      <c r="AK408">
        <f t="shared" si="133"/>
        <v>3</v>
      </c>
      <c r="AL408">
        <f t="shared" si="134"/>
        <v>3</v>
      </c>
      <c r="AM408">
        <f t="shared" si="135"/>
        <v>29592</v>
      </c>
      <c r="AN408" t="str">
        <f t="shared" si="136"/>
        <v>Ruben Garcia</v>
      </c>
      <c r="AO408">
        <f t="shared" si="137"/>
        <v>2</v>
      </c>
      <c r="AP408">
        <f t="shared" si="138"/>
        <v>2</v>
      </c>
      <c r="AQ408">
        <f t="shared" si="139"/>
        <v>19592</v>
      </c>
      <c r="AR408" t="str">
        <f>A408</f>
        <v>Ruben Garcia</v>
      </c>
      <c r="AS408">
        <f>M408</f>
        <v>1</v>
      </c>
      <c r="AT408">
        <f>AS408</f>
        <v>1</v>
      </c>
      <c r="AU408">
        <f>AT408*10000-ROW()</f>
        <v>9592</v>
      </c>
      <c r="AV408" t="str">
        <f>A408</f>
        <v>Ruben Garcia</v>
      </c>
      <c r="AW408">
        <f>E408</f>
        <v>3</v>
      </c>
      <c r="AX408">
        <f>AW408</f>
        <v>3</v>
      </c>
      <c r="AY408">
        <f>AX408*10000-ROW()</f>
        <v>29592</v>
      </c>
    </row>
    <row r="409" spans="1:51" x14ac:dyDescent="0.3">
      <c r="A409" s="9" t="str">
        <f>equipo17!A38</f>
        <v>Ruben Rodriguez</v>
      </c>
      <c r="B409" s="9">
        <f>equipo17!B38</f>
        <v>2</v>
      </c>
      <c r="C409" s="9" t="str">
        <f>equipo17!$A$6</f>
        <v>Equipo 17</v>
      </c>
      <c r="D409" s="9">
        <f>equipo17!C38</f>
        <v>8</v>
      </c>
      <c r="E409" s="9">
        <f>equipo17!D38</f>
        <v>0</v>
      </c>
      <c r="F409" s="9">
        <f>equipo17!E38</f>
        <v>8</v>
      </c>
      <c r="G409" s="9">
        <f>equipo17!F38</f>
        <v>0</v>
      </c>
      <c r="H409" s="9">
        <f>equipo17!G38</f>
        <v>0</v>
      </c>
      <c r="I409" s="9">
        <f>equipo17!H38</f>
        <v>0</v>
      </c>
      <c r="J409" s="9">
        <f>equipo17!I38</f>
        <v>1</v>
      </c>
      <c r="K409" s="9">
        <f>equipo17!J38</f>
        <v>2</v>
      </c>
      <c r="L409" s="9">
        <f>equipo17!K38</f>
        <v>2</v>
      </c>
      <c r="M409" s="9">
        <f>equipo17!L38</f>
        <v>0</v>
      </c>
      <c r="N409" s="9">
        <f>equipo17!M38</f>
        <v>0</v>
      </c>
      <c r="O409" s="9">
        <f>equipo17!N38</f>
        <v>1</v>
      </c>
      <c r="P409" s="9">
        <f>equipo17!O38</f>
        <v>1</v>
      </c>
      <c r="Q409" s="9">
        <f>equipo17!P38</f>
        <v>0</v>
      </c>
      <c r="R409" s="9">
        <f>equipo17!Q38</f>
        <v>8</v>
      </c>
      <c r="S409" s="9">
        <f>equipo17!R38</f>
        <v>12</v>
      </c>
      <c r="T409" s="9"/>
      <c r="U409" s="11">
        <f>equipo17!T38</f>
        <v>1</v>
      </c>
      <c r="V409" s="11">
        <f>equipo17!U38</f>
        <v>1</v>
      </c>
      <c r="X409" t="str">
        <f t="shared" si="120"/>
        <v>Ruben Rodriguez</v>
      </c>
      <c r="Y409">
        <f t="shared" si="121"/>
        <v>1</v>
      </c>
      <c r="Z409">
        <f t="shared" si="122"/>
        <v>1</v>
      </c>
      <c r="AA409">
        <f t="shared" si="123"/>
        <v>9591</v>
      </c>
      <c r="AB409" t="str">
        <f t="shared" si="124"/>
        <v>Ruben Rodriguez</v>
      </c>
      <c r="AC409">
        <f t="shared" si="125"/>
        <v>1</v>
      </c>
      <c r="AD409">
        <f t="shared" si="126"/>
        <v>1</v>
      </c>
      <c r="AE409">
        <f t="shared" si="127"/>
        <v>9591</v>
      </c>
      <c r="AF409" t="str">
        <f t="shared" si="128"/>
        <v>Ruben Rodriguez</v>
      </c>
      <c r="AG409">
        <f t="shared" si="129"/>
        <v>0</v>
      </c>
      <c r="AH409">
        <f t="shared" si="130"/>
        <v>0</v>
      </c>
      <c r="AI409">
        <f t="shared" si="131"/>
        <v>-409</v>
      </c>
      <c r="AJ409" t="str">
        <f t="shared" si="132"/>
        <v>Ruben Rodriguez</v>
      </c>
      <c r="AK409">
        <f t="shared" si="133"/>
        <v>1</v>
      </c>
      <c r="AL409">
        <f t="shared" si="134"/>
        <v>1</v>
      </c>
      <c r="AM409">
        <f t="shared" si="135"/>
        <v>9591</v>
      </c>
      <c r="AN409" t="str">
        <f t="shared" si="136"/>
        <v>Ruben Rodriguez</v>
      </c>
      <c r="AO409">
        <f t="shared" si="137"/>
        <v>8</v>
      </c>
      <c r="AP409">
        <f t="shared" si="138"/>
        <v>8</v>
      </c>
      <c r="AQ409">
        <f t="shared" si="139"/>
        <v>79591</v>
      </c>
      <c r="AR409" t="str">
        <f>A409</f>
        <v>Ruben Rodriguez</v>
      </c>
      <c r="AS409">
        <f>M409</f>
        <v>0</v>
      </c>
      <c r="AT409">
        <f>AS409</f>
        <v>0</v>
      </c>
      <c r="AU409">
        <f>AT409*10000-ROW()</f>
        <v>-409</v>
      </c>
      <c r="AV409" t="str">
        <f>A409</f>
        <v>Ruben Rodriguez</v>
      </c>
      <c r="AW409">
        <f>E409</f>
        <v>0</v>
      </c>
      <c r="AX409">
        <f>AW409</f>
        <v>0</v>
      </c>
      <c r="AY409">
        <f>AX409*10000-ROW()</f>
        <v>-409</v>
      </c>
    </row>
    <row r="410" spans="1:51" x14ac:dyDescent="0.3">
      <c r="A410" s="9" t="str">
        <f>equipo17!A39</f>
        <v>Ruben Martinez</v>
      </c>
      <c r="B410" s="9">
        <f>equipo17!B39</f>
        <v>3</v>
      </c>
      <c r="C410" s="9" t="str">
        <f>equipo17!$A$6</f>
        <v>Equipo 17</v>
      </c>
      <c r="D410" s="9">
        <f>equipo17!C39</f>
        <v>7</v>
      </c>
      <c r="E410" s="9">
        <f>equipo17!D39</f>
        <v>6</v>
      </c>
      <c r="F410" s="9">
        <f>equipo17!E39</f>
        <v>3</v>
      </c>
      <c r="G410" s="9">
        <f>equipo17!F39</f>
        <v>0</v>
      </c>
      <c r="H410" s="9">
        <f>equipo17!G39</f>
        <v>0</v>
      </c>
      <c r="I410" s="9">
        <f>equipo17!H39</f>
        <v>0</v>
      </c>
      <c r="J410" s="9">
        <f>equipo17!I39</f>
        <v>4</v>
      </c>
      <c r="K410" s="9">
        <f>equipo17!J39</f>
        <v>2</v>
      </c>
      <c r="L410" s="9">
        <f>equipo17!K39</f>
        <v>2</v>
      </c>
      <c r="M410" s="9">
        <f>equipo17!L39</f>
        <v>2</v>
      </c>
      <c r="N410" s="9">
        <f>equipo17!M39</f>
        <v>0</v>
      </c>
      <c r="O410" s="9">
        <f>equipo17!N39</f>
        <v>0</v>
      </c>
      <c r="P410" s="9">
        <f>equipo17!O39</f>
        <v>1</v>
      </c>
      <c r="Q410" s="9">
        <f>equipo17!P39</f>
        <v>0</v>
      </c>
      <c r="R410" s="9">
        <f>equipo17!Q39</f>
        <v>3</v>
      </c>
      <c r="S410" s="9">
        <f>equipo17!R39</f>
        <v>10</v>
      </c>
      <c r="T410" s="9"/>
      <c r="U410" s="11">
        <f>equipo17!T39</f>
        <v>0.42857142857142855</v>
      </c>
      <c r="V410" s="11">
        <f>equipo17!U39</f>
        <v>0.42857142857142855</v>
      </c>
      <c r="X410" t="str">
        <f t="shared" si="120"/>
        <v>Ruben Martinez</v>
      </c>
      <c r="Y410">
        <f t="shared" si="121"/>
        <v>0.42857142857142855</v>
      </c>
      <c r="Z410">
        <f t="shared" si="122"/>
        <v>0.42857142857142855</v>
      </c>
      <c r="AA410">
        <f t="shared" si="123"/>
        <v>3875.7142857142853</v>
      </c>
      <c r="AB410" t="str">
        <f t="shared" si="124"/>
        <v>Ruben Martinez</v>
      </c>
      <c r="AC410">
        <f t="shared" si="125"/>
        <v>0.42857142857142855</v>
      </c>
      <c r="AD410">
        <f t="shared" si="126"/>
        <v>0.42857142857142855</v>
      </c>
      <c r="AE410">
        <f t="shared" si="127"/>
        <v>3875.7142857142853</v>
      </c>
      <c r="AF410" t="str">
        <f t="shared" si="128"/>
        <v>Ruben Martinez</v>
      </c>
      <c r="AG410">
        <f t="shared" si="129"/>
        <v>0</v>
      </c>
      <c r="AH410">
        <f t="shared" si="130"/>
        <v>0</v>
      </c>
      <c r="AI410">
        <f t="shared" si="131"/>
        <v>-410</v>
      </c>
      <c r="AJ410" t="str">
        <f t="shared" si="132"/>
        <v>Ruben Martinez</v>
      </c>
      <c r="AK410">
        <f t="shared" si="133"/>
        <v>4</v>
      </c>
      <c r="AL410">
        <f t="shared" si="134"/>
        <v>4</v>
      </c>
      <c r="AM410">
        <f t="shared" si="135"/>
        <v>39590</v>
      </c>
      <c r="AN410" t="str">
        <f t="shared" si="136"/>
        <v>Ruben Martinez</v>
      </c>
      <c r="AO410">
        <f t="shared" si="137"/>
        <v>3</v>
      </c>
      <c r="AP410">
        <f t="shared" si="138"/>
        <v>3</v>
      </c>
      <c r="AQ410">
        <f t="shared" si="139"/>
        <v>29590</v>
      </c>
      <c r="AR410" t="str">
        <f>A410</f>
        <v>Ruben Martinez</v>
      </c>
      <c r="AS410">
        <f>M410</f>
        <v>2</v>
      </c>
      <c r="AT410">
        <f>AS410</f>
        <v>2</v>
      </c>
      <c r="AU410">
        <f>AT410*10000-ROW()</f>
        <v>19590</v>
      </c>
      <c r="AV410" t="str">
        <f>A410</f>
        <v>Ruben Martinez</v>
      </c>
      <c r="AW410">
        <f>E410</f>
        <v>6</v>
      </c>
      <c r="AX410">
        <f>AW410</f>
        <v>6</v>
      </c>
      <c r="AY410">
        <f>AX410*10000-ROW()</f>
        <v>59590</v>
      </c>
    </row>
    <row r="411" spans="1:51" x14ac:dyDescent="0.3">
      <c r="A411" s="9" t="str">
        <f>equipo17!A40</f>
        <v>Ruben Hernandez</v>
      </c>
      <c r="B411" s="9">
        <f>equipo17!B40</f>
        <v>4</v>
      </c>
      <c r="C411" s="9" t="str">
        <f>equipo17!$A$6</f>
        <v>Equipo 17</v>
      </c>
      <c r="D411" s="9">
        <f>equipo17!C40</f>
        <v>7</v>
      </c>
      <c r="E411" s="9">
        <f>equipo17!D40</f>
        <v>5</v>
      </c>
      <c r="F411" s="9">
        <f>equipo17!E40</f>
        <v>1</v>
      </c>
      <c r="G411" s="9">
        <f>equipo17!F40</f>
        <v>1</v>
      </c>
      <c r="H411" s="9">
        <f>equipo17!G40</f>
        <v>0</v>
      </c>
      <c r="I411" s="9">
        <f>equipo17!H40</f>
        <v>0</v>
      </c>
      <c r="J411" s="9">
        <f>equipo17!I40</f>
        <v>1</v>
      </c>
      <c r="K411" s="9">
        <f>equipo17!J40</f>
        <v>1</v>
      </c>
      <c r="L411" s="9">
        <f>equipo17!K40</f>
        <v>1</v>
      </c>
      <c r="M411" s="9">
        <f>equipo17!L40</f>
        <v>2</v>
      </c>
      <c r="N411" s="9">
        <f>equipo17!M40</f>
        <v>2</v>
      </c>
      <c r="O411" s="9">
        <f>equipo17!N40</f>
        <v>0</v>
      </c>
      <c r="P411" s="9">
        <f>equipo17!O40</f>
        <v>0</v>
      </c>
      <c r="Q411" s="9">
        <f>equipo17!P40</f>
        <v>0</v>
      </c>
      <c r="R411" s="9">
        <f>equipo17!Q40</f>
        <v>2</v>
      </c>
      <c r="S411" s="9">
        <f>equipo17!R40</f>
        <v>10</v>
      </c>
      <c r="T411" s="9"/>
      <c r="U411" s="11">
        <f>equipo17!T40</f>
        <v>0.14285714285714285</v>
      </c>
      <c r="V411" s="11">
        <f>equipo17!U40</f>
        <v>0.2857142857142857</v>
      </c>
      <c r="X411" t="str">
        <f t="shared" si="120"/>
        <v>Ruben Hernandez</v>
      </c>
      <c r="Y411">
        <f t="shared" si="121"/>
        <v>0.14285714285714285</v>
      </c>
      <c r="Z411">
        <f t="shared" si="122"/>
        <v>0.14285714285714285</v>
      </c>
      <c r="AA411">
        <f t="shared" si="123"/>
        <v>1017.5714285714284</v>
      </c>
      <c r="AB411" t="str">
        <f t="shared" si="124"/>
        <v>Ruben Hernandez</v>
      </c>
      <c r="AC411">
        <f t="shared" si="125"/>
        <v>0.2857142857142857</v>
      </c>
      <c r="AD411">
        <f t="shared" si="126"/>
        <v>0.2857142857142857</v>
      </c>
      <c r="AE411">
        <f t="shared" si="127"/>
        <v>2446.1428571428569</v>
      </c>
      <c r="AF411" t="str">
        <f t="shared" si="128"/>
        <v>Ruben Hernandez</v>
      </c>
      <c r="AG411">
        <f t="shared" si="129"/>
        <v>0</v>
      </c>
      <c r="AH411">
        <f t="shared" si="130"/>
        <v>0</v>
      </c>
      <c r="AI411">
        <f t="shared" si="131"/>
        <v>-411</v>
      </c>
      <c r="AJ411" t="str">
        <f t="shared" si="132"/>
        <v>Ruben Hernandez</v>
      </c>
      <c r="AK411">
        <f t="shared" si="133"/>
        <v>1</v>
      </c>
      <c r="AL411">
        <f t="shared" si="134"/>
        <v>1</v>
      </c>
      <c r="AM411">
        <f t="shared" si="135"/>
        <v>9589</v>
      </c>
      <c r="AN411" t="str">
        <f t="shared" si="136"/>
        <v>Ruben Hernandez</v>
      </c>
      <c r="AO411">
        <f t="shared" si="137"/>
        <v>1</v>
      </c>
      <c r="AP411">
        <f t="shared" si="138"/>
        <v>1</v>
      </c>
      <c r="AQ411">
        <f t="shared" si="139"/>
        <v>9589</v>
      </c>
      <c r="AR411" t="str">
        <f>A411</f>
        <v>Ruben Hernandez</v>
      </c>
      <c r="AS411">
        <f>M411</f>
        <v>2</v>
      </c>
      <c r="AT411">
        <f>AS411</f>
        <v>2</v>
      </c>
      <c r="AU411">
        <f>AT411*10000-ROW()</f>
        <v>19589</v>
      </c>
      <c r="AV411" t="str">
        <f>A411</f>
        <v>Ruben Hernandez</v>
      </c>
      <c r="AW411">
        <f>E411</f>
        <v>5</v>
      </c>
      <c r="AX411">
        <f>AW411</f>
        <v>5</v>
      </c>
      <c r="AY411">
        <f>AX411*10000-ROW()</f>
        <v>49589</v>
      </c>
    </row>
    <row r="412" spans="1:51" x14ac:dyDescent="0.3">
      <c r="A412" s="9" t="str">
        <f>equipo17!A41</f>
        <v>Ruben Lopez</v>
      </c>
      <c r="B412" s="9">
        <f>equipo17!B41</f>
        <v>5</v>
      </c>
      <c r="C412" s="9" t="str">
        <f>equipo17!$A$6</f>
        <v>Equipo 17</v>
      </c>
      <c r="D412" s="9">
        <f>equipo17!C41</f>
        <v>6</v>
      </c>
      <c r="E412" s="9">
        <f>equipo17!D41</f>
        <v>1</v>
      </c>
      <c r="F412" s="9">
        <f>equipo17!E41</f>
        <v>4</v>
      </c>
      <c r="G412" s="9">
        <f>equipo17!F41</f>
        <v>1</v>
      </c>
      <c r="H412" s="9">
        <f>equipo17!G41</f>
        <v>0</v>
      </c>
      <c r="I412" s="9">
        <f>equipo17!H41</f>
        <v>1</v>
      </c>
      <c r="J412" s="9">
        <f>equipo17!I41</f>
        <v>6</v>
      </c>
      <c r="K412" s="9">
        <f>equipo17!J41</f>
        <v>3</v>
      </c>
      <c r="L412" s="9">
        <f>equipo17!K41</f>
        <v>3</v>
      </c>
      <c r="M412" s="9">
        <f>equipo17!L41</f>
        <v>1</v>
      </c>
      <c r="N412" s="9">
        <f>equipo17!M41</f>
        <v>1</v>
      </c>
      <c r="O412" s="9">
        <f>equipo17!N41</f>
        <v>0</v>
      </c>
      <c r="P412" s="9">
        <f>equipo17!O41</f>
        <v>1</v>
      </c>
      <c r="Q412" s="9">
        <f>equipo17!P41</f>
        <v>0</v>
      </c>
      <c r="R412" s="9">
        <f>equipo17!Q41</f>
        <v>8</v>
      </c>
      <c r="S412" s="9">
        <f>equipo17!R41</f>
        <v>11</v>
      </c>
      <c r="T412" s="9"/>
      <c r="U412" s="11">
        <f>equipo17!T41</f>
        <v>0.66666666666666663</v>
      </c>
      <c r="V412" s="11">
        <f>equipo17!U41</f>
        <v>1.3333333333333333</v>
      </c>
      <c r="X412" t="str">
        <f t="shared" si="120"/>
        <v>Ruben Lopez</v>
      </c>
      <c r="Y412">
        <f t="shared" si="121"/>
        <v>0.66666666666666663</v>
      </c>
      <c r="Z412">
        <f t="shared" si="122"/>
        <v>0.66666666666666663</v>
      </c>
      <c r="AA412">
        <f t="shared" si="123"/>
        <v>6254.6666666666661</v>
      </c>
      <c r="AB412" t="str">
        <f t="shared" si="124"/>
        <v>Ruben Lopez</v>
      </c>
      <c r="AC412">
        <f t="shared" si="125"/>
        <v>1.3333333333333333</v>
      </c>
      <c r="AD412">
        <f t="shared" si="126"/>
        <v>1.3333333333333333</v>
      </c>
      <c r="AE412">
        <f t="shared" si="127"/>
        <v>12921.333333333332</v>
      </c>
      <c r="AF412" t="str">
        <f t="shared" si="128"/>
        <v>Ruben Lopez</v>
      </c>
      <c r="AG412">
        <f t="shared" si="129"/>
        <v>1</v>
      </c>
      <c r="AH412">
        <f t="shared" si="130"/>
        <v>1</v>
      </c>
      <c r="AI412">
        <f t="shared" si="131"/>
        <v>9588</v>
      </c>
      <c r="AJ412" t="str">
        <f t="shared" si="132"/>
        <v>Ruben Lopez</v>
      </c>
      <c r="AK412">
        <f t="shared" si="133"/>
        <v>6</v>
      </c>
      <c r="AL412">
        <f t="shared" si="134"/>
        <v>6</v>
      </c>
      <c r="AM412">
        <f t="shared" si="135"/>
        <v>59588</v>
      </c>
      <c r="AN412" t="str">
        <f t="shared" si="136"/>
        <v>Ruben Lopez</v>
      </c>
      <c r="AO412">
        <f t="shared" si="137"/>
        <v>4</v>
      </c>
      <c r="AP412">
        <f t="shared" si="138"/>
        <v>4</v>
      </c>
      <c r="AQ412">
        <f t="shared" si="139"/>
        <v>39588</v>
      </c>
      <c r="AR412" t="str">
        <f>A412</f>
        <v>Ruben Lopez</v>
      </c>
      <c r="AS412">
        <f>M412</f>
        <v>1</v>
      </c>
      <c r="AT412">
        <f>AS412</f>
        <v>1</v>
      </c>
      <c r="AU412">
        <f>AT412*10000-ROW()</f>
        <v>9588</v>
      </c>
      <c r="AV412" t="str">
        <f>A412</f>
        <v>Ruben Lopez</v>
      </c>
      <c r="AW412">
        <f>E412</f>
        <v>1</v>
      </c>
      <c r="AX412">
        <f>AW412</f>
        <v>1</v>
      </c>
      <c r="AY412">
        <f>AX412*10000-ROW()</f>
        <v>9588</v>
      </c>
    </row>
    <row r="413" spans="1:51" x14ac:dyDescent="0.3">
      <c r="A413" s="9" t="str">
        <f>equipo17!A42</f>
        <v>Ruben Gonzalez</v>
      </c>
      <c r="B413" s="9">
        <f>equipo17!B42</f>
        <v>6</v>
      </c>
      <c r="C413" s="9" t="str">
        <f>equipo17!$A$6</f>
        <v>Equipo 17</v>
      </c>
      <c r="D413" s="9">
        <f>equipo17!C42</f>
        <v>5</v>
      </c>
      <c r="E413" s="9">
        <f>equipo17!D42</f>
        <v>3</v>
      </c>
      <c r="F413" s="9">
        <f>equipo17!E42</f>
        <v>1</v>
      </c>
      <c r="G413" s="9">
        <f>equipo17!F42</f>
        <v>0</v>
      </c>
      <c r="H413" s="9">
        <f>equipo17!G42</f>
        <v>0</v>
      </c>
      <c r="I413" s="9">
        <f>equipo17!H42</f>
        <v>0</v>
      </c>
      <c r="J413" s="9">
        <f>equipo17!I42</f>
        <v>2</v>
      </c>
      <c r="K413" s="9">
        <f>equipo17!J42</f>
        <v>2</v>
      </c>
      <c r="L413" s="9">
        <f>equipo17!K42</f>
        <v>1</v>
      </c>
      <c r="M413" s="9">
        <f>equipo17!L42</f>
        <v>0</v>
      </c>
      <c r="N413" s="9">
        <f>equipo17!M42</f>
        <v>2</v>
      </c>
      <c r="O413" s="9">
        <f>equipo17!N42</f>
        <v>1</v>
      </c>
      <c r="P413" s="9">
        <f>equipo17!O42</f>
        <v>0</v>
      </c>
      <c r="Q413" s="9">
        <f>equipo17!P42</f>
        <v>0</v>
      </c>
      <c r="R413" s="9">
        <f>equipo17!Q42</f>
        <v>1</v>
      </c>
      <c r="S413" s="9">
        <f>equipo17!R42</f>
        <v>9</v>
      </c>
      <c r="T413" s="9"/>
      <c r="U413" s="11">
        <f>equipo17!T42</f>
        <v>0.2</v>
      </c>
      <c r="V413" s="11">
        <f>equipo17!U42</f>
        <v>0.2</v>
      </c>
      <c r="X413" t="str">
        <f t="shared" si="120"/>
        <v>Ruben Gonzalez</v>
      </c>
      <c r="Y413">
        <f t="shared" si="121"/>
        <v>0.2</v>
      </c>
      <c r="Z413">
        <f t="shared" si="122"/>
        <v>0.2</v>
      </c>
      <c r="AA413">
        <f t="shared" si="123"/>
        <v>1587</v>
      </c>
      <c r="AB413" t="str">
        <f t="shared" si="124"/>
        <v>Ruben Gonzalez</v>
      </c>
      <c r="AC413">
        <f t="shared" si="125"/>
        <v>0.2</v>
      </c>
      <c r="AD413">
        <f t="shared" si="126"/>
        <v>0.2</v>
      </c>
      <c r="AE413">
        <f t="shared" si="127"/>
        <v>1587</v>
      </c>
      <c r="AF413" t="str">
        <f t="shared" si="128"/>
        <v>Ruben Gonzalez</v>
      </c>
      <c r="AG413">
        <f t="shared" si="129"/>
        <v>0</v>
      </c>
      <c r="AH413">
        <f t="shared" si="130"/>
        <v>0</v>
      </c>
      <c r="AI413">
        <f t="shared" si="131"/>
        <v>-413</v>
      </c>
      <c r="AJ413" t="str">
        <f t="shared" si="132"/>
        <v>Ruben Gonzalez</v>
      </c>
      <c r="AK413">
        <f t="shared" si="133"/>
        <v>2</v>
      </c>
      <c r="AL413">
        <f t="shared" si="134"/>
        <v>2</v>
      </c>
      <c r="AM413">
        <f t="shared" si="135"/>
        <v>19587</v>
      </c>
      <c r="AN413" t="str">
        <f t="shared" si="136"/>
        <v>Ruben Gonzalez</v>
      </c>
      <c r="AO413">
        <f t="shared" si="137"/>
        <v>1</v>
      </c>
      <c r="AP413">
        <f t="shared" si="138"/>
        <v>1</v>
      </c>
      <c r="AQ413">
        <f t="shared" si="139"/>
        <v>9587</v>
      </c>
      <c r="AR413" t="str">
        <f>A413</f>
        <v>Ruben Gonzalez</v>
      </c>
      <c r="AS413">
        <f>M413</f>
        <v>0</v>
      </c>
      <c r="AT413">
        <f>AS413</f>
        <v>0</v>
      </c>
      <c r="AU413">
        <f>AT413*10000-ROW()</f>
        <v>-413</v>
      </c>
      <c r="AV413" t="str">
        <f>A413</f>
        <v>Ruben Gonzalez</v>
      </c>
      <c r="AW413">
        <f>E413</f>
        <v>3</v>
      </c>
      <c r="AX413">
        <f>AW413</f>
        <v>3</v>
      </c>
      <c r="AY413">
        <f>AX413*10000-ROW()</f>
        <v>29587</v>
      </c>
    </row>
    <row r="414" spans="1:51" x14ac:dyDescent="0.3">
      <c r="A414" s="9" t="str">
        <f>equipo17!A43</f>
        <v>Ruben Perez</v>
      </c>
      <c r="B414" s="9">
        <f>equipo17!B43</f>
        <v>7</v>
      </c>
      <c r="C414" s="9" t="str">
        <f>equipo17!$A$6</f>
        <v>Equipo 17</v>
      </c>
      <c r="D414" s="9">
        <f>equipo17!C43</f>
        <v>7</v>
      </c>
      <c r="E414" s="9">
        <f>equipo17!D43</f>
        <v>2</v>
      </c>
      <c r="F414" s="9">
        <f>equipo17!E43</f>
        <v>3</v>
      </c>
      <c r="G414" s="9">
        <f>equipo17!F43</f>
        <v>0</v>
      </c>
      <c r="H414" s="9">
        <f>equipo17!G43</f>
        <v>0</v>
      </c>
      <c r="I414" s="9">
        <f>equipo17!H43</f>
        <v>1</v>
      </c>
      <c r="J414" s="9">
        <f>equipo17!I43</f>
        <v>4</v>
      </c>
      <c r="K414" s="9">
        <f>equipo17!J43</f>
        <v>3</v>
      </c>
      <c r="L414" s="9">
        <f>equipo17!K43</f>
        <v>0</v>
      </c>
      <c r="M414" s="9">
        <f>equipo17!L43</f>
        <v>2</v>
      </c>
      <c r="N414" s="9">
        <f>equipo17!M43</f>
        <v>2</v>
      </c>
      <c r="O414" s="9">
        <f>equipo17!N43</f>
        <v>2</v>
      </c>
      <c r="P414" s="9">
        <f>equipo17!O43</f>
        <v>1</v>
      </c>
      <c r="Q414" s="9">
        <f>equipo17!P43</f>
        <v>0</v>
      </c>
      <c r="R414" s="9">
        <f>equipo17!Q43</f>
        <v>6</v>
      </c>
      <c r="S414" s="9">
        <f>equipo17!R43</f>
        <v>12</v>
      </c>
      <c r="T414" s="9"/>
      <c r="U414" s="11">
        <f>equipo17!T43</f>
        <v>0.42857142857142855</v>
      </c>
      <c r="V414" s="11">
        <f>equipo17!U43</f>
        <v>0.8571428571428571</v>
      </c>
      <c r="X414" t="str">
        <f t="shared" si="120"/>
        <v>Ruben Perez</v>
      </c>
      <c r="Y414">
        <f t="shared" si="121"/>
        <v>0.42857142857142855</v>
      </c>
      <c r="Z414">
        <f t="shared" si="122"/>
        <v>0.42857142857142855</v>
      </c>
      <c r="AA414">
        <f t="shared" si="123"/>
        <v>3871.7142857142853</v>
      </c>
      <c r="AB414" t="str">
        <f t="shared" si="124"/>
        <v>Ruben Perez</v>
      </c>
      <c r="AC414">
        <f t="shared" si="125"/>
        <v>0.8571428571428571</v>
      </c>
      <c r="AD414">
        <f t="shared" si="126"/>
        <v>0.8571428571428571</v>
      </c>
      <c r="AE414">
        <f t="shared" si="127"/>
        <v>8157.4285714285706</v>
      </c>
      <c r="AF414" t="str">
        <f t="shared" si="128"/>
        <v>Ruben Perez</v>
      </c>
      <c r="AG414">
        <f t="shared" si="129"/>
        <v>1</v>
      </c>
      <c r="AH414">
        <f t="shared" si="130"/>
        <v>1</v>
      </c>
      <c r="AI414">
        <f t="shared" si="131"/>
        <v>9586</v>
      </c>
      <c r="AJ414" t="str">
        <f t="shared" si="132"/>
        <v>Ruben Perez</v>
      </c>
      <c r="AK414">
        <f t="shared" si="133"/>
        <v>4</v>
      </c>
      <c r="AL414">
        <f t="shared" si="134"/>
        <v>4</v>
      </c>
      <c r="AM414">
        <f t="shared" si="135"/>
        <v>39586</v>
      </c>
      <c r="AN414" t="str">
        <f t="shared" si="136"/>
        <v>Ruben Perez</v>
      </c>
      <c r="AO414">
        <f t="shared" si="137"/>
        <v>3</v>
      </c>
      <c r="AP414">
        <f t="shared" si="138"/>
        <v>3</v>
      </c>
      <c r="AQ414">
        <f t="shared" si="139"/>
        <v>29586</v>
      </c>
      <c r="AR414" t="str">
        <f>A414</f>
        <v>Ruben Perez</v>
      </c>
      <c r="AS414">
        <f>M414</f>
        <v>2</v>
      </c>
      <c r="AT414">
        <f>AS414</f>
        <v>2</v>
      </c>
      <c r="AU414">
        <f>AT414*10000-ROW()</f>
        <v>19586</v>
      </c>
      <c r="AV414" t="str">
        <f>A414</f>
        <v>Ruben Perez</v>
      </c>
      <c r="AW414">
        <f>E414</f>
        <v>2</v>
      </c>
      <c r="AX414">
        <f>AW414</f>
        <v>2</v>
      </c>
      <c r="AY414">
        <f>AX414*10000-ROW()</f>
        <v>19586</v>
      </c>
    </row>
    <row r="415" spans="1:51" x14ac:dyDescent="0.3">
      <c r="A415" s="9" t="str">
        <f>equipo17!A44</f>
        <v>Ruben Sanchez</v>
      </c>
      <c r="B415" s="9">
        <f>equipo17!B44</f>
        <v>8</v>
      </c>
      <c r="C415" s="9" t="str">
        <f>equipo17!$A$6</f>
        <v>Equipo 17</v>
      </c>
      <c r="D415" s="9">
        <f>equipo17!C44</f>
        <v>9</v>
      </c>
      <c r="E415" s="9">
        <f>equipo17!D44</f>
        <v>9</v>
      </c>
      <c r="F415" s="9">
        <f>equipo17!E44</f>
        <v>3</v>
      </c>
      <c r="G415" s="9">
        <f>equipo17!F44</f>
        <v>0</v>
      </c>
      <c r="H415" s="9">
        <f>equipo17!G44</f>
        <v>0</v>
      </c>
      <c r="I415" s="9">
        <f>equipo17!H44</f>
        <v>0</v>
      </c>
      <c r="J415" s="9">
        <f>equipo17!I44</f>
        <v>2</v>
      </c>
      <c r="K415" s="9">
        <f>equipo17!J44</f>
        <v>1</v>
      </c>
      <c r="L415" s="9">
        <f>equipo17!K44</f>
        <v>1</v>
      </c>
      <c r="M415" s="9">
        <f>equipo17!L44</f>
        <v>0</v>
      </c>
      <c r="N415" s="9">
        <f>equipo17!M44</f>
        <v>0</v>
      </c>
      <c r="O415" s="9">
        <f>equipo17!N44</f>
        <v>1</v>
      </c>
      <c r="P415" s="9">
        <f>equipo17!O44</f>
        <v>1</v>
      </c>
      <c r="Q415" s="9">
        <f>equipo17!P44</f>
        <v>0</v>
      </c>
      <c r="R415" s="9">
        <f>equipo17!Q44</f>
        <v>3</v>
      </c>
      <c r="S415" s="9">
        <f>equipo17!R44</f>
        <v>12</v>
      </c>
      <c r="T415" s="9"/>
      <c r="U415" s="11">
        <f>equipo17!T44</f>
        <v>0.33333333333333331</v>
      </c>
      <c r="V415" s="11">
        <f>equipo17!U44</f>
        <v>0.33333333333333331</v>
      </c>
      <c r="X415" t="str">
        <f t="shared" si="120"/>
        <v>Ruben Sanchez</v>
      </c>
      <c r="Y415">
        <f t="shared" si="121"/>
        <v>0.33333333333333331</v>
      </c>
      <c r="Z415">
        <f t="shared" si="122"/>
        <v>0.33333333333333331</v>
      </c>
      <c r="AA415">
        <f t="shared" si="123"/>
        <v>2918.333333333333</v>
      </c>
      <c r="AB415" t="str">
        <f t="shared" si="124"/>
        <v>Ruben Sanchez</v>
      </c>
      <c r="AC415">
        <f t="shared" si="125"/>
        <v>0.33333333333333331</v>
      </c>
      <c r="AD415">
        <f t="shared" si="126"/>
        <v>0.33333333333333331</v>
      </c>
      <c r="AE415">
        <f t="shared" si="127"/>
        <v>2918.333333333333</v>
      </c>
      <c r="AF415" t="str">
        <f t="shared" si="128"/>
        <v>Ruben Sanchez</v>
      </c>
      <c r="AG415">
        <f t="shared" si="129"/>
        <v>0</v>
      </c>
      <c r="AH415">
        <f t="shared" si="130"/>
        <v>0</v>
      </c>
      <c r="AI415">
        <f t="shared" si="131"/>
        <v>-415</v>
      </c>
      <c r="AJ415" t="str">
        <f t="shared" si="132"/>
        <v>Ruben Sanchez</v>
      </c>
      <c r="AK415">
        <f t="shared" si="133"/>
        <v>2</v>
      </c>
      <c r="AL415">
        <f t="shared" si="134"/>
        <v>2</v>
      </c>
      <c r="AM415">
        <f t="shared" si="135"/>
        <v>19585</v>
      </c>
      <c r="AN415" t="str">
        <f t="shared" si="136"/>
        <v>Ruben Sanchez</v>
      </c>
      <c r="AO415">
        <f t="shared" si="137"/>
        <v>3</v>
      </c>
      <c r="AP415">
        <f t="shared" si="138"/>
        <v>3</v>
      </c>
      <c r="AQ415">
        <f t="shared" si="139"/>
        <v>29585</v>
      </c>
      <c r="AR415" t="str">
        <f>A415</f>
        <v>Ruben Sanchez</v>
      </c>
      <c r="AS415">
        <f>M415</f>
        <v>0</v>
      </c>
      <c r="AT415">
        <f>AS415</f>
        <v>0</v>
      </c>
      <c r="AU415">
        <f>AT415*10000-ROW()</f>
        <v>-415</v>
      </c>
      <c r="AV415" t="str">
        <f>A415</f>
        <v>Ruben Sanchez</v>
      </c>
      <c r="AW415">
        <f>E415</f>
        <v>9</v>
      </c>
      <c r="AX415">
        <f>AW415</f>
        <v>9</v>
      </c>
      <c r="AY415">
        <f>AX415*10000-ROW()</f>
        <v>89585</v>
      </c>
    </row>
    <row r="416" spans="1:51" x14ac:dyDescent="0.3">
      <c r="A416" s="9" t="str">
        <f>equipo17!A45</f>
        <v>Ruben Ramirez</v>
      </c>
      <c r="B416" s="9">
        <f>equipo17!B45</f>
        <v>9</v>
      </c>
      <c r="C416" s="9" t="str">
        <f>equipo17!$A$6</f>
        <v>Equipo 17</v>
      </c>
      <c r="D416" s="9">
        <f>equipo17!C45</f>
        <v>8</v>
      </c>
      <c r="E416" s="9">
        <f>equipo17!D45</f>
        <v>4</v>
      </c>
      <c r="F416" s="9">
        <f>equipo17!E45</f>
        <v>2</v>
      </c>
      <c r="G416" s="9">
        <f>equipo17!F45</f>
        <v>0</v>
      </c>
      <c r="H416" s="9">
        <f>equipo17!G45</f>
        <v>0</v>
      </c>
      <c r="I416" s="9">
        <f>equipo17!H45</f>
        <v>1</v>
      </c>
      <c r="J416" s="9">
        <f>equipo17!I45</f>
        <v>3</v>
      </c>
      <c r="K416" s="9">
        <f>equipo17!J45</f>
        <v>1</v>
      </c>
      <c r="L416" s="9">
        <f>equipo17!K45</f>
        <v>1</v>
      </c>
      <c r="M416" s="9">
        <f>equipo17!L45</f>
        <v>2</v>
      </c>
      <c r="N416" s="9">
        <f>equipo17!M45</f>
        <v>2</v>
      </c>
      <c r="O416" s="9">
        <f>equipo17!N45</f>
        <v>2</v>
      </c>
      <c r="P416" s="9">
        <f>equipo17!O45</f>
        <v>1</v>
      </c>
      <c r="Q416" s="9">
        <f>equipo17!P45</f>
        <v>0</v>
      </c>
      <c r="R416" s="9">
        <f>equipo17!Q45</f>
        <v>5</v>
      </c>
      <c r="S416" s="9">
        <f>equipo17!R45</f>
        <v>14</v>
      </c>
      <c r="T416" s="9"/>
      <c r="U416" s="11">
        <f>equipo17!T45</f>
        <v>0.25</v>
      </c>
      <c r="V416" s="11">
        <f>equipo17!U45</f>
        <v>0.625</v>
      </c>
      <c r="X416" t="str">
        <f t="shared" si="120"/>
        <v>Ruben Ramirez</v>
      </c>
      <c r="Y416">
        <f t="shared" si="121"/>
        <v>0.25</v>
      </c>
      <c r="Z416">
        <f t="shared" si="122"/>
        <v>0.25</v>
      </c>
      <c r="AA416">
        <f t="shared" si="123"/>
        <v>2084</v>
      </c>
      <c r="AB416" t="str">
        <f t="shared" si="124"/>
        <v>Ruben Ramirez</v>
      </c>
      <c r="AC416">
        <f t="shared" si="125"/>
        <v>0.625</v>
      </c>
      <c r="AD416">
        <f t="shared" si="126"/>
        <v>0.625</v>
      </c>
      <c r="AE416">
        <f t="shared" si="127"/>
        <v>5834</v>
      </c>
      <c r="AF416" t="str">
        <f t="shared" si="128"/>
        <v>Ruben Ramirez</v>
      </c>
      <c r="AG416">
        <f t="shared" si="129"/>
        <v>1</v>
      </c>
      <c r="AH416">
        <f t="shared" si="130"/>
        <v>1</v>
      </c>
      <c r="AI416">
        <f t="shared" si="131"/>
        <v>9584</v>
      </c>
      <c r="AJ416" t="str">
        <f t="shared" si="132"/>
        <v>Ruben Ramirez</v>
      </c>
      <c r="AK416">
        <f t="shared" si="133"/>
        <v>3</v>
      </c>
      <c r="AL416">
        <f t="shared" si="134"/>
        <v>3</v>
      </c>
      <c r="AM416">
        <f t="shared" si="135"/>
        <v>29584</v>
      </c>
      <c r="AN416" t="str">
        <f t="shared" si="136"/>
        <v>Ruben Ramirez</v>
      </c>
      <c r="AO416">
        <f t="shared" si="137"/>
        <v>2</v>
      </c>
      <c r="AP416">
        <f t="shared" si="138"/>
        <v>2</v>
      </c>
      <c r="AQ416">
        <f t="shared" si="139"/>
        <v>19584</v>
      </c>
      <c r="AR416" t="str">
        <f>A416</f>
        <v>Ruben Ramirez</v>
      </c>
      <c r="AS416">
        <f>M416</f>
        <v>2</v>
      </c>
      <c r="AT416">
        <f>AS416</f>
        <v>2</v>
      </c>
      <c r="AU416">
        <f>AT416*10000-ROW()</f>
        <v>19584</v>
      </c>
      <c r="AV416" t="str">
        <f>A416</f>
        <v>Ruben Ramirez</v>
      </c>
      <c r="AW416">
        <f>E416</f>
        <v>4</v>
      </c>
      <c r="AX416">
        <f>AW416</f>
        <v>4</v>
      </c>
      <c r="AY416">
        <f>AX416*10000-ROW()</f>
        <v>39584</v>
      </c>
    </row>
    <row r="417" spans="1:51" x14ac:dyDescent="0.3">
      <c r="A417" s="9" t="str">
        <f>equipo17!A46</f>
        <v>Ruben Torres</v>
      </c>
      <c r="B417" s="9">
        <f>equipo17!B46</f>
        <v>10</v>
      </c>
      <c r="C417" s="9" t="str">
        <f>equipo17!$A$6</f>
        <v>Equipo 17</v>
      </c>
      <c r="D417" s="9">
        <f>equipo17!C46</f>
        <v>9</v>
      </c>
      <c r="E417" s="9">
        <f>equipo17!D46</f>
        <v>2</v>
      </c>
      <c r="F417" s="9">
        <f>equipo17!E46</f>
        <v>5</v>
      </c>
      <c r="G417" s="9">
        <f>equipo17!F46</f>
        <v>0</v>
      </c>
      <c r="H417" s="9">
        <f>equipo17!G46</f>
        <v>0</v>
      </c>
      <c r="I417" s="9">
        <f>equipo17!H46</f>
        <v>0</v>
      </c>
      <c r="J417" s="9">
        <f>equipo17!I46</f>
        <v>6</v>
      </c>
      <c r="K417" s="9">
        <f>equipo17!J46</f>
        <v>3</v>
      </c>
      <c r="L417" s="9">
        <f>equipo17!K46</f>
        <v>3</v>
      </c>
      <c r="M417" s="9">
        <f>equipo17!L46</f>
        <v>1</v>
      </c>
      <c r="N417" s="9">
        <f>equipo17!M46</f>
        <v>1</v>
      </c>
      <c r="O417" s="9">
        <f>equipo17!N46</f>
        <v>0</v>
      </c>
      <c r="P417" s="9">
        <f>equipo17!O46</f>
        <v>1</v>
      </c>
      <c r="Q417" s="9">
        <f>equipo17!P46</f>
        <v>0</v>
      </c>
      <c r="R417" s="9">
        <f>equipo17!Q46</f>
        <v>5</v>
      </c>
      <c r="S417" s="9">
        <f>equipo17!R46</f>
        <v>14</v>
      </c>
      <c r="T417" s="9"/>
      <c r="U417" s="11">
        <f>equipo17!T46</f>
        <v>0.55555555555555558</v>
      </c>
      <c r="V417" s="11">
        <f>equipo17!U46</f>
        <v>0.55555555555555558</v>
      </c>
      <c r="X417" t="str">
        <f t="shared" si="120"/>
        <v>Ruben Torres</v>
      </c>
      <c r="Y417">
        <f t="shared" si="121"/>
        <v>0.55555555555555558</v>
      </c>
      <c r="Z417">
        <f t="shared" si="122"/>
        <v>0.55555555555555558</v>
      </c>
      <c r="AA417">
        <f t="shared" si="123"/>
        <v>5138.5555555555557</v>
      </c>
      <c r="AB417" t="str">
        <f t="shared" si="124"/>
        <v>Ruben Torres</v>
      </c>
      <c r="AC417">
        <f t="shared" si="125"/>
        <v>0.55555555555555558</v>
      </c>
      <c r="AD417">
        <f t="shared" si="126"/>
        <v>0.55555555555555558</v>
      </c>
      <c r="AE417">
        <f t="shared" si="127"/>
        <v>5138.5555555555557</v>
      </c>
      <c r="AF417" t="str">
        <f t="shared" si="128"/>
        <v>Ruben Torres</v>
      </c>
      <c r="AG417">
        <f t="shared" si="129"/>
        <v>0</v>
      </c>
      <c r="AH417">
        <f t="shared" si="130"/>
        <v>0</v>
      </c>
      <c r="AI417">
        <f t="shared" si="131"/>
        <v>-417</v>
      </c>
      <c r="AJ417" t="str">
        <f t="shared" si="132"/>
        <v>Ruben Torres</v>
      </c>
      <c r="AK417">
        <f t="shared" si="133"/>
        <v>6</v>
      </c>
      <c r="AL417">
        <f t="shared" si="134"/>
        <v>6</v>
      </c>
      <c r="AM417">
        <f t="shared" si="135"/>
        <v>59583</v>
      </c>
      <c r="AN417" t="str">
        <f t="shared" si="136"/>
        <v>Ruben Torres</v>
      </c>
      <c r="AO417">
        <f t="shared" si="137"/>
        <v>5</v>
      </c>
      <c r="AP417">
        <f t="shared" si="138"/>
        <v>5</v>
      </c>
      <c r="AQ417">
        <f t="shared" si="139"/>
        <v>49583</v>
      </c>
      <c r="AR417" t="str">
        <f>A417</f>
        <v>Ruben Torres</v>
      </c>
      <c r="AS417">
        <f>M417</f>
        <v>1</v>
      </c>
      <c r="AT417">
        <f>AS417</f>
        <v>1</v>
      </c>
      <c r="AU417">
        <f>AT417*10000-ROW()</f>
        <v>9583</v>
      </c>
      <c r="AV417" t="str">
        <f>A417</f>
        <v>Ruben Torres</v>
      </c>
      <c r="AW417">
        <f>E417</f>
        <v>2</v>
      </c>
      <c r="AX417">
        <f>AW417</f>
        <v>2</v>
      </c>
      <c r="AY417">
        <f>AX417*10000-ROW()</f>
        <v>19583</v>
      </c>
    </row>
    <row r="418" spans="1:51" x14ac:dyDescent="0.3">
      <c r="A418" s="9" t="str">
        <f>equipo17!A47</f>
        <v>Ruben Flores</v>
      </c>
      <c r="B418" s="9">
        <f>equipo17!B47</f>
        <v>11</v>
      </c>
      <c r="C418" s="9" t="str">
        <f>equipo17!$A$6</f>
        <v>Equipo 17</v>
      </c>
      <c r="D418" s="9">
        <f>equipo17!C47</f>
        <v>8</v>
      </c>
      <c r="E418" s="9">
        <f>equipo17!D47</f>
        <v>6</v>
      </c>
      <c r="F418" s="9">
        <f>equipo17!E47</f>
        <v>3</v>
      </c>
      <c r="G418" s="9">
        <f>equipo17!F47</f>
        <v>1</v>
      </c>
      <c r="H418" s="9">
        <f>equipo17!G47</f>
        <v>0</v>
      </c>
      <c r="I418" s="9">
        <f>equipo17!H47</f>
        <v>0</v>
      </c>
      <c r="J418" s="9">
        <f>equipo17!I47</f>
        <v>1</v>
      </c>
      <c r="K418" s="9">
        <f>equipo17!J47</f>
        <v>2</v>
      </c>
      <c r="L418" s="9">
        <f>equipo17!K47</f>
        <v>1</v>
      </c>
      <c r="M418" s="9">
        <f>equipo17!L47</f>
        <v>2</v>
      </c>
      <c r="N418" s="9">
        <f>equipo17!M47</f>
        <v>2</v>
      </c>
      <c r="O418" s="9">
        <f>equipo17!N47</f>
        <v>1</v>
      </c>
      <c r="P418" s="9">
        <f>equipo17!O47</f>
        <v>2</v>
      </c>
      <c r="Q418" s="9">
        <f>equipo17!P47</f>
        <v>0</v>
      </c>
      <c r="R418" s="9">
        <f>equipo17!Q47</f>
        <v>4</v>
      </c>
      <c r="S418" s="9">
        <f>equipo17!R47</f>
        <v>14</v>
      </c>
      <c r="T418" s="9"/>
      <c r="U418" s="11">
        <f>equipo17!T47</f>
        <v>0.375</v>
      </c>
      <c r="V418" s="11">
        <f>equipo17!U47</f>
        <v>0.5</v>
      </c>
      <c r="X418" t="str">
        <f t="shared" si="120"/>
        <v>Ruben Flores</v>
      </c>
      <c r="Y418">
        <f t="shared" si="121"/>
        <v>0.375</v>
      </c>
      <c r="Z418">
        <f t="shared" si="122"/>
        <v>0.375</v>
      </c>
      <c r="AA418">
        <f t="shared" si="123"/>
        <v>3332</v>
      </c>
      <c r="AB418" t="str">
        <f t="shared" si="124"/>
        <v>Ruben Flores</v>
      </c>
      <c r="AC418">
        <f t="shared" si="125"/>
        <v>0.5</v>
      </c>
      <c r="AD418">
        <f t="shared" si="126"/>
        <v>0.5</v>
      </c>
      <c r="AE418">
        <f t="shared" si="127"/>
        <v>4582</v>
      </c>
      <c r="AF418" t="str">
        <f t="shared" si="128"/>
        <v>Ruben Flores</v>
      </c>
      <c r="AG418">
        <f t="shared" si="129"/>
        <v>0</v>
      </c>
      <c r="AH418">
        <f t="shared" si="130"/>
        <v>0</v>
      </c>
      <c r="AI418">
        <f t="shared" si="131"/>
        <v>-418</v>
      </c>
      <c r="AJ418" t="str">
        <f t="shared" si="132"/>
        <v>Ruben Flores</v>
      </c>
      <c r="AK418">
        <f t="shared" si="133"/>
        <v>1</v>
      </c>
      <c r="AL418">
        <f t="shared" si="134"/>
        <v>1</v>
      </c>
      <c r="AM418">
        <f t="shared" si="135"/>
        <v>9582</v>
      </c>
      <c r="AN418" t="str">
        <f t="shared" si="136"/>
        <v>Ruben Flores</v>
      </c>
      <c r="AO418">
        <f t="shared" si="137"/>
        <v>3</v>
      </c>
      <c r="AP418">
        <f t="shared" si="138"/>
        <v>3</v>
      </c>
      <c r="AQ418">
        <f t="shared" si="139"/>
        <v>29582</v>
      </c>
      <c r="AR418" t="str">
        <f>A418</f>
        <v>Ruben Flores</v>
      </c>
      <c r="AS418">
        <f>M418</f>
        <v>2</v>
      </c>
      <c r="AT418">
        <f>AS418</f>
        <v>2</v>
      </c>
      <c r="AU418">
        <f>AT418*10000-ROW()</f>
        <v>19582</v>
      </c>
      <c r="AV418" t="str">
        <f>A418</f>
        <v>Ruben Flores</v>
      </c>
      <c r="AW418">
        <f>E418</f>
        <v>6</v>
      </c>
      <c r="AX418">
        <f>AW418</f>
        <v>6</v>
      </c>
      <c r="AY418">
        <f>AX418*10000-ROW()</f>
        <v>59582</v>
      </c>
    </row>
    <row r="419" spans="1:51" x14ac:dyDescent="0.3">
      <c r="A419" s="9" t="str">
        <f>equipo17!A48</f>
        <v>Ruben Rivera</v>
      </c>
      <c r="B419" s="9">
        <f>equipo17!B48</f>
        <v>12</v>
      </c>
      <c r="C419" s="9" t="str">
        <f>equipo17!$A$6</f>
        <v>Equipo 17</v>
      </c>
      <c r="D419" s="9">
        <f>equipo17!C48</f>
        <v>7</v>
      </c>
      <c r="E419" s="9">
        <f>equipo17!D48</f>
        <v>3</v>
      </c>
      <c r="F419" s="9">
        <f>equipo17!E48</f>
        <v>1</v>
      </c>
      <c r="G419" s="9">
        <f>equipo17!F48</f>
        <v>0</v>
      </c>
      <c r="H419" s="9">
        <f>equipo17!G48</f>
        <v>0</v>
      </c>
      <c r="I419" s="9">
        <f>equipo17!H48</f>
        <v>0</v>
      </c>
      <c r="J419" s="9">
        <f>equipo17!I48</f>
        <v>1</v>
      </c>
      <c r="K419" s="9">
        <f>equipo17!J48</f>
        <v>4</v>
      </c>
      <c r="L419" s="9">
        <f>equipo17!K48</f>
        <v>2</v>
      </c>
      <c r="M419" s="9">
        <f>equipo17!L48</f>
        <v>2</v>
      </c>
      <c r="N419" s="9">
        <f>equipo17!M48</f>
        <v>1</v>
      </c>
      <c r="O419" s="9">
        <f>equipo17!N48</f>
        <v>0</v>
      </c>
      <c r="P419" s="9">
        <f>equipo17!O48</f>
        <v>1</v>
      </c>
      <c r="Q419" s="9">
        <f>equipo17!P48</f>
        <v>0</v>
      </c>
      <c r="R419" s="9">
        <f>equipo17!Q48</f>
        <v>1</v>
      </c>
      <c r="S419" s="9">
        <f>equipo17!R48</f>
        <v>11</v>
      </c>
      <c r="T419" s="9"/>
      <c r="U419" s="11">
        <f>equipo17!T48</f>
        <v>0.14285714285714285</v>
      </c>
      <c r="V419" s="11">
        <f>equipo17!U48</f>
        <v>0.14285714285714285</v>
      </c>
      <c r="X419" t="str">
        <f t="shared" si="120"/>
        <v>Ruben Rivera</v>
      </c>
      <c r="Y419">
        <f t="shared" si="121"/>
        <v>0.14285714285714285</v>
      </c>
      <c r="Z419">
        <f t="shared" si="122"/>
        <v>0.14285714285714285</v>
      </c>
      <c r="AA419">
        <f t="shared" si="123"/>
        <v>1009.5714285714284</v>
      </c>
      <c r="AB419" t="str">
        <f t="shared" si="124"/>
        <v>Ruben Rivera</v>
      </c>
      <c r="AC419">
        <f t="shared" si="125"/>
        <v>0.14285714285714285</v>
      </c>
      <c r="AD419">
        <f t="shared" si="126"/>
        <v>0.14285714285714285</v>
      </c>
      <c r="AE419">
        <f t="shared" si="127"/>
        <v>1009.5714285714284</v>
      </c>
      <c r="AF419" t="str">
        <f t="shared" si="128"/>
        <v>Ruben Rivera</v>
      </c>
      <c r="AG419">
        <f t="shared" si="129"/>
        <v>0</v>
      </c>
      <c r="AH419">
        <f t="shared" si="130"/>
        <v>0</v>
      </c>
      <c r="AI419">
        <f t="shared" si="131"/>
        <v>-419</v>
      </c>
      <c r="AJ419" t="str">
        <f t="shared" si="132"/>
        <v>Ruben Rivera</v>
      </c>
      <c r="AK419">
        <f t="shared" si="133"/>
        <v>1</v>
      </c>
      <c r="AL419">
        <f t="shared" si="134"/>
        <v>1</v>
      </c>
      <c r="AM419">
        <f t="shared" si="135"/>
        <v>9581</v>
      </c>
      <c r="AN419" t="str">
        <f t="shared" si="136"/>
        <v>Ruben Rivera</v>
      </c>
      <c r="AO419">
        <f t="shared" si="137"/>
        <v>1</v>
      </c>
      <c r="AP419">
        <f t="shared" si="138"/>
        <v>1</v>
      </c>
      <c r="AQ419">
        <f t="shared" si="139"/>
        <v>9581</v>
      </c>
      <c r="AR419" t="str">
        <f>A419</f>
        <v>Ruben Rivera</v>
      </c>
      <c r="AS419">
        <f>M419</f>
        <v>2</v>
      </c>
      <c r="AT419">
        <f>AS419</f>
        <v>2</v>
      </c>
      <c r="AU419">
        <f>AT419*10000-ROW()</f>
        <v>19581</v>
      </c>
      <c r="AV419" t="str">
        <f>A419</f>
        <v>Ruben Rivera</v>
      </c>
      <c r="AW419">
        <f>E419</f>
        <v>3</v>
      </c>
      <c r="AX419">
        <f>AW419</f>
        <v>3</v>
      </c>
      <c r="AY419">
        <f>AX419*10000-ROW()</f>
        <v>29581</v>
      </c>
    </row>
    <row r="420" spans="1:51" x14ac:dyDescent="0.3">
      <c r="A420" s="9" t="str">
        <f>equipo17!A49</f>
        <v>Ruben Gomez</v>
      </c>
      <c r="B420" s="9">
        <f>equipo17!B49</f>
        <v>13</v>
      </c>
      <c r="C420" s="9" t="str">
        <f>equipo17!$A$6</f>
        <v>Equipo 17</v>
      </c>
      <c r="D420" s="9">
        <f>equipo17!C49</f>
        <v>7</v>
      </c>
      <c r="E420" s="9">
        <f>equipo17!D49</f>
        <v>3</v>
      </c>
      <c r="F420" s="9">
        <f>equipo17!E49</f>
        <v>3</v>
      </c>
      <c r="G420" s="9">
        <f>equipo17!F49</f>
        <v>1</v>
      </c>
      <c r="H420" s="9">
        <f>equipo17!G49</f>
        <v>0</v>
      </c>
      <c r="I420" s="9">
        <f>equipo17!H49</f>
        <v>0</v>
      </c>
      <c r="J420" s="9">
        <f>equipo17!I49</f>
        <v>0</v>
      </c>
      <c r="K420" s="9">
        <f>equipo17!J49</f>
        <v>2</v>
      </c>
      <c r="L420" s="9">
        <f>equipo17!K49</f>
        <v>1</v>
      </c>
      <c r="M420" s="9">
        <f>equipo17!L49</f>
        <v>1</v>
      </c>
      <c r="N420" s="9">
        <f>equipo17!M49</f>
        <v>0</v>
      </c>
      <c r="O420" s="9">
        <f>equipo17!N49</f>
        <v>2</v>
      </c>
      <c r="P420" s="9">
        <f>equipo17!O49</f>
        <v>1</v>
      </c>
      <c r="Q420" s="9">
        <f>equipo17!P49</f>
        <v>0</v>
      </c>
      <c r="R420" s="9">
        <f>equipo17!Q49</f>
        <v>4</v>
      </c>
      <c r="S420" s="9">
        <f>equipo17!R49</f>
        <v>11</v>
      </c>
      <c r="T420" s="9"/>
      <c r="U420" s="11">
        <f>equipo17!T49</f>
        <v>0.42857142857142855</v>
      </c>
      <c r="V420" s="11">
        <f>equipo17!U49</f>
        <v>0.5714285714285714</v>
      </c>
      <c r="X420" t="str">
        <f t="shared" si="120"/>
        <v>Ruben Gomez</v>
      </c>
      <c r="Y420">
        <f t="shared" si="121"/>
        <v>0.42857142857142855</v>
      </c>
      <c r="Z420">
        <f t="shared" si="122"/>
        <v>0.42857142857142855</v>
      </c>
      <c r="AA420">
        <f t="shared" si="123"/>
        <v>3865.7142857142853</v>
      </c>
      <c r="AB420" t="str">
        <f t="shared" si="124"/>
        <v>Ruben Gomez</v>
      </c>
      <c r="AC420">
        <f t="shared" si="125"/>
        <v>0.5714285714285714</v>
      </c>
      <c r="AD420">
        <f t="shared" si="126"/>
        <v>0.5714285714285714</v>
      </c>
      <c r="AE420">
        <f t="shared" si="127"/>
        <v>5294.2857142857138</v>
      </c>
      <c r="AF420" t="str">
        <f t="shared" si="128"/>
        <v>Ruben Gomez</v>
      </c>
      <c r="AG420">
        <f t="shared" si="129"/>
        <v>0</v>
      </c>
      <c r="AH420">
        <f t="shared" si="130"/>
        <v>0</v>
      </c>
      <c r="AI420">
        <f t="shared" si="131"/>
        <v>-420</v>
      </c>
      <c r="AJ420" t="str">
        <f t="shared" si="132"/>
        <v>Ruben Gomez</v>
      </c>
      <c r="AK420">
        <f t="shared" si="133"/>
        <v>0</v>
      </c>
      <c r="AL420">
        <f t="shared" si="134"/>
        <v>0</v>
      </c>
      <c r="AM420">
        <f t="shared" si="135"/>
        <v>-420</v>
      </c>
      <c r="AN420" t="str">
        <f t="shared" si="136"/>
        <v>Ruben Gomez</v>
      </c>
      <c r="AO420">
        <f t="shared" si="137"/>
        <v>3</v>
      </c>
      <c r="AP420">
        <f t="shared" si="138"/>
        <v>3</v>
      </c>
      <c r="AQ420">
        <f t="shared" si="139"/>
        <v>29580</v>
      </c>
      <c r="AR420" t="str">
        <f>A420</f>
        <v>Ruben Gomez</v>
      </c>
      <c r="AS420">
        <f>M420</f>
        <v>1</v>
      </c>
      <c r="AT420">
        <f>AS420</f>
        <v>1</v>
      </c>
      <c r="AU420">
        <f>AT420*10000-ROW()</f>
        <v>9580</v>
      </c>
      <c r="AV420" t="str">
        <f>A420</f>
        <v>Ruben Gomez</v>
      </c>
      <c r="AW420">
        <f>E420</f>
        <v>3</v>
      </c>
      <c r="AX420">
        <f>AW420</f>
        <v>3</v>
      </c>
      <c r="AY420">
        <f>AX420*10000-ROW()</f>
        <v>29580</v>
      </c>
    </row>
    <row r="421" spans="1:51" x14ac:dyDescent="0.3">
      <c r="A421" s="9" t="str">
        <f>equipo17!A50</f>
        <v>Ruben Diaz</v>
      </c>
      <c r="B421" s="9">
        <f>equipo17!B50</f>
        <v>14</v>
      </c>
      <c r="C421" s="9" t="str">
        <f>equipo17!$A$6</f>
        <v>Equipo 17</v>
      </c>
      <c r="D421" s="9">
        <f>equipo17!C50</f>
        <v>6</v>
      </c>
      <c r="E421" s="9">
        <f>equipo17!D50</f>
        <v>4</v>
      </c>
      <c r="F421" s="9">
        <f>equipo17!E50</f>
        <v>1</v>
      </c>
      <c r="G421" s="9">
        <f>equipo17!F50</f>
        <v>0</v>
      </c>
      <c r="H421" s="9">
        <f>equipo17!G50</f>
        <v>0</v>
      </c>
      <c r="I421" s="9">
        <f>equipo17!H50</f>
        <v>0</v>
      </c>
      <c r="J421" s="9">
        <f>equipo17!I50</f>
        <v>2</v>
      </c>
      <c r="K421" s="9">
        <f>equipo17!J50</f>
        <v>1</v>
      </c>
      <c r="L421" s="9">
        <f>equipo17!K50</f>
        <v>3</v>
      </c>
      <c r="M421" s="9">
        <f>equipo17!L50</f>
        <v>1</v>
      </c>
      <c r="N421" s="9">
        <f>equipo17!M50</f>
        <v>0</v>
      </c>
      <c r="O421" s="9">
        <f>equipo17!N50</f>
        <v>0</v>
      </c>
      <c r="P421" s="9">
        <f>equipo17!O50</f>
        <v>2</v>
      </c>
      <c r="Q421" s="9">
        <f>equipo17!P50</f>
        <v>0</v>
      </c>
      <c r="R421" s="9">
        <f>equipo17!Q50</f>
        <v>1</v>
      </c>
      <c r="S421" s="9">
        <f>equipo17!R50</f>
        <v>11</v>
      </c>
      <c r="T421" s="9"/>
      <c r="U421" s="11">
        <f>equipo17!T50</f>
        <v>0.16666666666666666</v>
      </c>
      <c r="V421" s="11">
        <f>equipo17!U50</f>
        <v>0.16666666666666666</v>
      </c>
      <c r="X421" t="str">
        <f t="shared" si="120"/>
        <v>Ruben Diaz</v>
      </c>
      <c r="Y421">
        <f t="shared" si="121"/>
        <v>0.16666666666666666</v>
      </c>
      <c r="Z421">
        <f t="shared" si="122"/>
        <v>0.16666666666666666</v>
      </c>
      <c r="AA421">
        <f t="shared" si="123"/>
        <v>1245.6666666666665</v>
      </c>
      <c r="AB421" t="str">
        <f t="shared" si="124"/>
        <v>Ruben Diaz</v>
      </c>
      <c r="AC421">
        <f t="shared" si="125"/>
        <v>0.16666666666666666</v>
      </c>
      <c r="AD421">
        <f t="shared" si="126"/>
        <v>0.16666666666666666</v>
      </c>
      <c r="AE421">
        <f t="shared" si="127"/>
        <v>1245.6666666666665</v>
      </c>
      <c r="AF421" t="str">
        <f t="shared" si="128"/>
        <v>Ruben Diaz</v>
      </c>
      <c r="AG421">
        <f t="shared" si="129"/>
        <v>0</v>
      </c>
      <c r="AH421">
        <f t="shared" si="130"/>
        <v>0</v>
      </c>
      <c r="AI421">
        <f t="shared" si="131"/>
        <v>-421</v>
      </c>
      <c r="AJ421" t="str">
        <f t="shared" si="132"/>
        <v>Ruben Diaz</v>
      </c>
      <c r="AK421">
        <f t="shared" si="133"/>
        <v>2</v>
      </c>
      <c r="AL421">
        <f t="shared" si="134"/>
        <v>2</v>
      </c>
      <c r="AM421">
        <f t="shared" si="135"/>
        <v>19579</v>
      </c>
      <c r="AN421" t="str">
        <f t="shared" si="136"/>
        <v>Ruben Diaz</v>
      </c>
      <c r="AO421">
        <f t="shared" si="137"/>
        <v>1</v>
      </c>
      <c r="AP421">
        <f t="shared" si="138"/>
        <v>1</v>
      </c>
      <c r="AQ421">
        <f t="shared" si="139"/>
        <v>9579</v>
      </c>
      <c r="AR421" t="str">
        <f>A421</f>
        <v>Ruben Diaz</v>
      </c>
      <c r="AS421">
        <f>M421</f>
        <v>1</v>
      </c>
      <c r="AT421">
        <f>AS421</f>
        <v>1</v>
      </c>
      <c r="AU421">
        <f>AT421*10000-ROW()</f>
        <v>9579</v>
      </c>
      <c r="AV421" t="str">
        <f>A421</f>
        <v>Ruben Diaz</v>
      </c>
      <c r="AW421">
        <f>E421</f>
        <v>4</v>
      </c>
      <c r="AX421">
        <f>AW421</f>
        <v>4</v>
      </c>
      <c r="AY421">
        <f>AX421*10000-ROW()</f>
        <v>39579</v>
      </c>
    </row>
    <row r="422" spans="1:51" x14ac:dyDescent="0.3">
      <c r="A422" s="9" t="str">
        <f>equipo17!A51</f>
        <v>Ruben Reyes</v>
      </c>
      <c r="B422" s="9">
        <f>equipo17!B51</f>
        <v>15</v>
      </c>
      <c r="C422" s="9" t="str">
        <f>equipo17!$A$6</f>
        <v>Equipo 17</v>
      </c>
      <c r="D422" s="9">
        <f>equipo17!C51</f>
        <v>6</v>
      </c>
      <c r="E422" s="9">
        <f>equipo17!D51</f>
        <v>2</v>
      </c>
      <c r="F422" s="9">
        <f>equipo17!E51</f>
        <v>1</v>
      </c>
      <c r="G422" s="9">
        <f>equipo17!F51</f>
        <v>0</v>
      </c>
      <c r="H422" s="9">
        <f>equipo17!G51</f>
        <v>0</v>
      </c>
      <c r="I422" s="9">
        <f>equipo17!H51</f>
        <v>0</v>
      </c>
      <c r="J422" s="9">
        <f>equipo17!I51</f>
        <v>0</v>
      </c>
      <c r="K422" s="9">
        <f>equipo17!J51</f>
        <v>2</v>
      </c>
      <c r="L422" s="9">
        <f>equipo17!K51</f>
        <v>2</v>
      </c>
      <c r="M422" s="9">
        <f>equipo17!L51</f>
        <v>1</v>
      </c>
      <c r="N422" s="9">
        <f>equipo17!M51</f>
        <v>0</v>
      </c>
      <c r="O422" s="9">
        <f>equipo17!N51</f>
        <v>0</v>
      </c>
      <c r="P422" s="9">
        <f>equipo17!O51</f>
        <v>0</v>
      </c>
      <c r="Q422" s="9">
        <f>equipo17!P51</f>
        <v>0</v>
      </c>
      <c r="R422" s="9">
        <f>equipo17!Q51</f>
        <v>1</v>
      </c>
      <c r="S422" s="9">
        <f>equipo17!R51</f>
        <v>8</v>
      </c>
      <c r="T422" s="9"/>
      <c r="U422" s="11">
        <f>equipo17!T51</f>
        <v>0.16666666666666666</v>
      </c>
      <c r="V422" s="11">
        <f>equipo17!U51</f>
        <v>0.16666666666666666</v>
      </c>
      <c r="X422" t="str">
        <f t="shared" si="120"/>
        <v>Ruben Reyes</v>
      </c>
      <c r="Y422">
        <f t="shared" si="121"/>
        <v>0.16666666666666666</v>
      </c>
      <c r="Z422">
        <f t="shared" si="122"/>
        <v>0.16666666666666666</v>
      </c>
      <c r="AA422">
        <f t="shared" si="123"/>
        <v>1244.6666666666665</v>
      </c>
      <c r="AB422" t="str">
        <f t="shared" si="124"/>
        <v>Ruben Reyes</v>
      </c>
      <c r="AC422">
        <f t="shared" si="125"/>
        <v>0.16666666666666666</v>
      </c>
      <c r="AD422">
        <f t="shared" si="126"/>
        <v>0.16666666666666666</v>
      </c>
      <c r="AE422">
        <f t="shared" si="127"/>
        <v>1244.6666666666665</v>
      </c>
      <c r="AF422" t="str">
        <f t="shared" si="128"/>
        <v>Ruben Reyes</v>
      </c>
      <c r="AG422">
        <f t="shared" si="129"/>
        <v>0</v>
      </c>
      <c r="AH422">
        <f t="shared" si="130"/>
        <v>0</v>
      </c>
      <c r="AI422">
        <f t="shared" si="131"/>
        <v>-422</v>
      </c>
      <c r="AJ422" t="str">
        <f t="shared" si="132"/>
        <v>Ruben Reyes</v>
      </c>
      <c r="AK422">
        <f t="shared" si="133"/>
        <v>0</v>
      </c>
      <c r="AL422">
        <f t="shared" si="134"/>
        <v>0</v>
      </c>
      <c r="AM422">
        <f t="shared" si="135"/>
        <v>-422</v>
      </c>
      <c r="AN422" t="str">
        <f t="shared" si="136"/>
        <v>Ruben Reyes</v>
      </c>
      <c r="AO422">
        <f t="shared" si="137"/>
        <v>1</v>
      </c>
      <c r="AP422">
        <f t="shared" si="138"/>
        <v>1</v>
      </c>
      <c r="AQ422">
        <f t="shared" si="139"/>
        <v>9578</v>
      </c>
      <c r="AR422" t="str">
        <f>A422</f>
        <v>Ruben Reyes</v>
      </c>
      <c r="AS422">
        <f>M422</f>
        <v>1</v>
      </c>
      <c r="AT422">
        <f>AS422</f>
        <v>1</v>
      </c>
      <c r="AU422">
        <f>AT422*10000-ROW()</f>
        <v>9578</v>
      </c>
      <c r="AV422" t="str">
        <f>A422</f>
        <v>Ruben Reyes</v>
      </c>
      <c r="AW422">
        <f>E422</f>
        <v>2</v>
      </c>
      <c r="AX422">
        <f>AW422</f>
        <v>2</v>
      </c>
      <c r="AY422">
        <f>AX422*10000-ROW()</f>
        <v>19578</v>
      </c>
    </row>
    <row r="423" spans="1:51" x14ac:dyDescent="0.3">
      <c r="A423" s="9" t="str">
        <f>equipo17!A52</f>
        <v>Ruben Morales</v>
      </c>
      <c r="B423" s="9">
        <f>equipo17!B52</f>
        <v>16</v>
      </c>
      <c r="C423" s="9" t="str">
        <f>equipo17!$A$6</f>
        <v>Equipo 17</v>
      </c>
      <c r="D423" s="9">
        <f>equipo17!C52</f>
        <v>4</v>
      </c>
      <c r="E423" s="9">
        <f>equipo17!D52</f>
        <v>2</v>
      </c>
      <c r="F423" s="9">
        <f>equipo17!E52</f>
        <v>2</v>
      </c>
      <c r="G423" s="9">
        <f>equipo17!F52</f>
        <v>0</v>
      </c>
      <c r="H423" s="9">
        <f>equipo17!G52</f>
        <v>0</v>
      </c>
      <c r="I423" s="9">
        <f>equipo17!H52</f>
        <v>0</v>
      </c>
      <c r="J423" s="9">
        <f>equipo17!I52</f>
        <v>2</v>
      </c>
      <c r="K423" s="9">
        <f>equipo17!J52</f>
        <v>4</v>
      </c>
      <c r="L423" s="9">
        <f>equipo17!K52</f>
        <v>3</v>
      </c>
      <c r="M423" s="9">
        <f>equipo17!L52</f>
        <v>2</v>
      </c>
      <c r="N423" s="9">
        <f>equipo17!M52</f>
        <v>1</v>
      </c>
      <c r="O423" s="9">
        <f>equipo17!N52</f>
        <v>1</v>
      </c>
      <c r="P423" s="9">
        <f>equipo17!O52</f>
        <v>1</v>
      </c>
      <c r="Q423" s="9">
        <f>equipo17!P52</f>
        <v>0</v>
      </c>
      <c r="R423" s="9">
        <f>equipo17!Q52</f>
        <v>2</v>
      </c>
      <c r="S423" s="9">
        <f>equipo17!R52</f>
        <v>10</v>
      </c>
      <c r="T423" s="9"/>
      <c r="U423" s="11">
        <f>equipo17!T52</f>
        <v>0.5</v>
      </c>
      <c r="V423" s="11">
        <f>equipo17!U52</f>
        <v>0.5</v>
      </c>
      <c r="X423" t="str">
        <f t="shared" si="120"/>
        <v>Ruben Morales</v>
      </c>
      <c r="Y423">
        <f t="shared" si="121"/>
        <v>0.5</v>
      </c>
      <c r="Z423">
        <f t="shared" si="122"/>
        <v>0.5</v>
      </c>
      <c r="AA423">
        <f t="shared" si="123"/>
        <v>4577</v>
      </c>
      <c r="AB423" t="str">
        <f t="shared" si="124"/>
        <v>Ruben Morales</v>
      </c>
      <c r="AC423">
        <f t="shared" si="125"/>
        <v>0.5</v>
      </c>
      <c r="AD423">
        <f t="shared" si="126"/>
        <v>0.5</v>
      </c>
      <c r="AE423">
        <f t="shared" si="127"/>
        <v>4577</v>
      </c>
      <c r="AF423" t="str">
        <f t="shared" si="128"/>
        <v>Ruben Morales</v>
      </c>
      <c r="AG423">
        <f t="shared" si="129"/>
        <v>0</v>
      </c>
      <c r="AH423">
        <f t="shared" si="130"/>
        <v>0</v>
      </c>
      <c r="AI423">
        <f t="shared" si="131"/>
        <v>-423</v>
      </c>
      <c r="AJ423" t="str">
        <f t="shared" si="132"/>
        <v>Ruben Morales</v>
      </c>
      <c r="AK423">
        <f t="shared" si="133"/>
        <v>2</v>
      </c>
      <c r="AL423">
        <f t="shared" si="134"/>
        <v>2</v>
      </c>
      <c r="AM423">
        <f t="shared" si="135"/>
        <v>19577</v>
      </c>
      <c r="AN423" t="str">
        <f t="shared" si="136"/>
        <v>Ruben Morales</v>
      </c>
      <c r="AO423">
        <f t="shared" si="137"/>
        <v>2</v>
      </c>
      <c r="AP423">
        <f t="shared" si="138"/>
        <v>2</v>
      </c>
      <c r="AQ423">
        <f t="shared" si="139"/>
        <v>19577</v>
      </c>
      <c r="AR423" t="str">
        <f>A423</f>
        <v>Ruben Morales</v>
      </c>
      <c r="AS423">
        <f>M423</f>
        <v>2</v>
      </c>
      <c r="AT423">
        <f>AS423</f>
        <v>2</v>
      </c>
      <c r="AU423">
        <f>AT423*10000-ROW()</f>
        <v>19577</v>
      </c>
      <c r="AV423" t="str">
        <f>A423</f>
        <v>Ruben Morales</v>
      </c>
      <c r="AW423">
        <f>E423</f>
        <v>2</v>
      </c>
      <c r="AX423">
        <f>AW423</f>
        <v>2</v>
      </c>
      <c r="AY423">
        <f>AX423*10000-ROW()</f>
        <v>19577</v>
      </c>
    </row>
    <row r="424" spans="1:51" x14ac:dyDescent="0.3">
      <c r="A424" s="9" t="str">
        <f>equipo17!A53</f>
        <v>Ruben Cruz</v>
      </c>
      <c r="B424" s="9">
        <f>equipo17!B53</f>
        <v>17</v>
      </c>
      <c r="C424" s="9" t="str">
        <f>equipo17!$A$6</f>
        <v>Equipo 17</v>
      </c>
      <c r="D424" s="9">
        <f>equipo17!C53</f>
        <v>5</v>
      </c>
      <c r="E424" s="9">
        <f>equipo17!D53</f>
        <v>5</v>
      </c>
      <c r="F424" s="9">
        <f>equipo17!E53</f>
        <v>3</v>
      </c>
      <c r="G424" s="9">
        <f>equipo17!F53</f>
        <v>0</v>
      </c>
      <c r="H424" s="9">
        <f>equipo17!G53</f>
        <v>0</v>
      </c>
      <c r="I424" s="9">
        <f>equipo17!H53</f>
        <v>0</v>
      </c>
      <c r="J424" s="9">
        <f>equipo17!I53</f>
        <v>0</v>
      </c>
      <c r="K424" s="9">
        <f>equipo17!J53</f>
        <v>2</v>
      </c>
      <c r="L424" s="9">
        <f>equipo17!K53</f>
        <v>1</v>
      </c>
      <c r="M424" s="9">
        <f>equipo17!L53</f>
        <v>1</v>
      </c>
      <c r="N424" s="9">
        <f>equipo17!M53</f>
        <v>0</v>
      </c>
      <c r="O424" s="9">
        <f>equipo17!N53</f>
        <v>1</v>
      </c>
      <c r="P424" s="9">
        <f>equipo17!O53</f>
        <v>1</v>
      </c>
      <c r="Q424" s="9">
        <f>equipo17!P53</f>
        <v>0</v>
      </c>
      <c r="R424" s="9">
        <f>equipo17!Q53</f>
        <v>3</v>
      </c>
      <c r="S424" s="9">
        <f>equipo17!R53</f>
        <v>8</v>
      </c>
      <c r="T424" s="9"/>
      <c r="U424" s="11">
        <f>equipo17!T53</f>
        <v>0.6</v>
      </c>
      <c r="V424" s="11">
        <f>equipo17!U53</f>
        <v>0.6</v>
      </c>
      <c r="X424" t="str">
        <f t="shared" si="120"/>
        <v>Ruben Cruz</v>
      </c>
      <c r="Y424">
        <f t="shared" si="121"/>
        <v>0.6</v>
      </c>
      <c r="Z424">
        <f t="shared" si="122"/>
        <v>0.6</v>
      </c>
      <c r="AA424">
        <f t="shared" si="123"/>
        <v>5576</v>
      </c>
      <c r="AB424" t="str">
        <f t="shared" si="124"/>
        <v>Ruben Cruz</v>
      </c>
      <c r="AC424">
        <f t="shared" si="125"/>
        <v>0.6</v>
      </c>
      <c r="AD424">
        <f t="shared" si="126"/>
        <v>0.6</v>
      </c>
      <c r="AE424">
        <f t="shared" si="127"/>
        <v>5576</v>
      </c>
      <c r="AF424" t="str">
        <f t="shared" si="128"/>
        <v>Ruben Cruz</v>
      </c>
      <c r="AG424">
        <f t="shared" si="129"/>
        <v>0</v>
      </c>
      <c r="AH424">
        <f t="shared" si="130"/>
        <v>0</v>
      </c>
      <c r="AI424">
        <f t="shared" si="131"/>
        <v>-424</v>
      </c>
      <c r="AJ424" t="str">
        <f t="shared" si="132"/>
        <v>Ruben Cruz</v>
      </c>
      <c r="AK424">
        <f t="shared" si="133"/>
        <v>0</v>
      </c>
      <c r="AL424">
        <f t="shared" si="134"/>
        <v>0</v>
      </c>
      <c r="AM424">
        <f t="shared" si="135"/>
        <v>-424</v>
      </c>
      <c r="AN424" t="str">
        <f t="shared" si="136"/>
        <v>Ruben Cruz</v>
      </c>
      <c r="AO424">
        <f t="shared" si="137"/>
        <v>3</v>
      </c>
      <c r="AP424">
        <f t="shared" si="138"/>
        <v>3</v>
      </c>
      <c r="AQ424">
        <f t="shared" si="139"/>
        <v>29576</v>
      </c>
      <c r="AR424" t="str">
        <f>A424</f>
        <v>Ruben Cruz</v>
      </c>
      <c r="AS424">
        <f>M424</f>
        <v>1</v>
      </c>
      <c r="AT424">
        <f>AS424</f>
        <v>1</v>
      </c>
      <c r="AU424">
        <f>AT424*10000-ROW()</f>
        <v>9576</v>
      </c>
      <c r="AV424" t="str">
        <f>A424</f>
        <v>Ruben Cruz</v>
      </c>
      <c r="AW424">
        <f>E424</f>
        <v>5</v>
      </c>
      <c r="AX424">
        <f>AW424</f>
        <v>5</v>
      </c>
      <c r="AY424">
        <f>AX424*10000-ROW()</f>
        <v>49576</v>
      </c>
    </row>
    <row r="425" spans="1:51" x14ac:dyDescent="0.3">
      <c r="A425" s="9" t="str">
        <f>equipo17!A54</f>
        <v>Ruben Ortiz</v>
      </c>
      <c r="B425" s="9">
        <f>equipo17!B54</f>
        <v>18</v>
      </c>
      <c r="C425" s="9" t="str">
        <f>equipo17!$A$6</f>
        <v>Equipo 17</v>
      </c>
      <c r="D425" s="9">
        <f>equipo17!C54</f>
        <v>7</v>
      </c>
      <c r="E425" s="9">
        <f>equipo17!D54</f>
        <v>2</v>
      </c>
      <c r="F425" s="9">
        <f>equipo17!E54</f>
        <v>3</v>
      </c>
      <c r="G425" s="9">
        <f>equipo17!F54</f>
        <v>0</v>
      </c>
      <c r="H425" s="9">
        <f>equipo17!G54</f>
        <v>0</v>
      </c>
      <c r="I425" s="9">
        <f>equipo17!H54</f>
        <v>0</v>
      </c>
      <c r="J425" s="9">
        <f>equipo17!I54</f>
        <v>1</v>
      </c>
      <c r="K425" s="9">
        <f>equipo17!J54</f>
        <v>2</v>
      </c>
      <c r="L425" s="9">
        <f>equipo17!K54</f>
        <v>2</v>
      </c>
      <c r="M425" s="9">
        <f>equipo17!L54</f>
        <v>1</v>
      </c>
      <c r="N425" s="9">
        <f>equipo17!M54</f>
        <v>2</v>
      </c>
      <c r="O425" s="9">
        <f>equipo17!N54</f>
        <v>1</v>
      </c>
      <c r="P425" s="9">
        <f>equipo17!O54</f>
        <v>1</v>
      </c>
      <c r="Q425" s="9">
        <f>equipo17!P54</f>
        <v>0</v>
      </c>
      <c r="R425" s="9">
        <f>equipo17!Q54</f>
        <v>3</v>
      </c>
      <c r="S425" s="9">
        <f>equipo17!R54</f>
        <v>13</v>
      </c>
      <c r="T425" s="9"/>
      <c r="U425" s="11">
        <f>equipo17!T54</f>
        <v>0.42857142857142855</v>
      </c>
      <c r="V425" s="11">
        <f>equipo17!U54</f>
        <v>0.42857142857142855</v>
      </c>
      <c r="X425" t="str">
        <f t="shared" si="120"/>
        <v>Ruben Ortiz</v>
      </c>
      <c r="Y425">
        <f t="shared" si="121"/>
        <v>0.42857142857142855</v>
      </c>
      <c r="Z425">
        <f t="shared" si="122"/>
        <v>0.42857142857142855</v>
      </c>
      <c r="AA425">
        <f t="shared" si="123"/>
        <v>3860.7142857142853</v>
      </c>
      <c r="AB425" t="str">
        <f t="shared" si="124"/>
        <v>Ruben Ortiz</v>
      </c>
      <c r="AC425">
        <f t="shared" si="125"/>
        <v>0.42857142857142855</v>
      </c>
      <c r="AD425">
        <f t="shared" si="126"/>
        <v>0.42857142857142855</v>
      </c>
      <c r="AE425">
        <f t="shared" si="127"/>
        <v>3860.7142857142853</v>
      </c>
      <c r="AF425" t="str">
        <f t="shared" si="128"/>
        <v>Ruben Ortiz</v>
      </c>
      <c r="AG425">
        <f t="shared" si="129"/>
        <v>0</v>
      </c>
      <c r="AH425">
        <f t="shared" si="130"/>
        <v>0</v>
      </c>
      <c r="AI425">
        <f t="shared" si="131"/>
        <v>-425</v>
      </c>
      <c r="AJ425" t="str">
        <f t="shared" si="132"/>
        <v>Ruben Ortiz</v>
      </c>
      <c r="AK425">
        <f t="shared" si="133"/>
        <v>1</v>
      </c>
      <c r="AL425">
        <f t="shared" si="134"/>
        <v>1</v>
      </c>
      <c r="AM425">
        <f t="shared" si="135"/>
        <v>9575</v>
      </c>
      <c r="AN425" t="str">
        <f t="shared" si="136"/>
        <v>Ruben Ortiz</v>
      </c>
      <c r="AO425">
        <f t="shared" si="137"/>
        <v>3</v>
      </c>
      <c r="AP425">
        <f t="shared" si="138"/>
        <v>3</v>
      </c>
      <c r="AQ425">
        <f t="shared" si="139"/>
        <v>29575</v>
      </c>
      <c r="AR425" t="str">
        <f>A425</f>
        <v>Ruben Ortiz</v>
      </c>
      <c r="AS425">
        <f>M425</f>
        <v>1</v>
      </c>
      <c r="AT425">
        <f>AS425</f>
        <v>1</v>
      </c>
      <c r="AU425">
        <f>AT425*10000-ROW()</f>
        <v>9575</v>
      </c>
      <c r="AV425" t="str">
        <f>A425</f>
        <v>Ruben Ortiz</v>
      </c>
      <c r="AW425">
        <f>E425</f>
        <v>2</v>
      </c>
      <c r="AX425">
        <f>AW425</f>
        <v>2</v>
      </c>
      <c r="AY425">
        <f>AX425*10000-ROW()</f>
        <v>19575</v>
      </c>
    </row>
    <row r="426" spans="1:51" x14ac:dyDescent="0.3">
      <c r="A426" s="9" t="str">
        <f>equipo17!A55</f>
        <v>Ruben Gutierrez</v>
      </c>
      <c r="B426" s="9">
        <f>equipo17!B55</f>
        <v>19</v>
      </c>
      <c r="C426" s="9" t="str">
        <f>equipo17!$A$6</f>
        <v>Equipo 17</v>
      </c>
      <c r="D426" s="9">
        <f>equipo17!C55</f>
        <v>8</v>
      </c>
      <c r="E426" s="9">
        <f>equipo17!D55</f>
        <v>5</v>
      </c>
      <c r="F426" s="9">
        <f>equipo17!E55</f>
        <v>2</v>
      </c>
      <c r="G426" s="9">
        <f>equipo17!F55</f>
        <v>0</v>
      </c>
      <c r="H426" s="9">
        <f>equipo17!G55</f>
        <v>0</v>
      </c>
      <c r="I426" s="9">
        <f>equipo17!H55</f>
        <v>0</v>
      </c>
      <c r="J426" s="9">
        <f>equipo17!I55</f>
        <v>1</v>
      </c>
      <c r="K426" s="9">
        <f>equipo17!J55</f>
        <v>2</v>
      </c>
      <c r="L426" s="9">
        <f>equipo17!K55</f>
        <v>2</v>
      </c>
      <c r="M426" s="9">
        <f>equipo17!L55</f>
        <v>0</v>
      </c>
      <c r="N426" s="9">
        <f>equipo17!M55</f>
        <v>0</v>
      </c>
      <c r="O426" s="9">
        <f>equipo17!N55</f>
        <v>2</v>
      </c>
      <c r="P426" s="9">
        <f>equipo17!O55</f>
        <v>2</v>
      </c>
      <c r="Q426" s="9">
        <f>equipo17!P55</f>
        <v>0</v>
      </c>
      <c r="R426" s="9">
        <f>equipo17!Q55</f>
        <v>2</v>
      </c>
      <c r="S426" s="9">
        <f>equipo17!R55</f>
        <v>14</v>
      </c>
      <c r="T426" s="9"/>
      <c r="U426" s="11">
        <f>equipo17!T55</f>
        <v>0.25</v>
      </c>
      <c r="V426" s="11">
        <f>equipo17!U55</f>
        <v>0.25</v>
      </c>
      <c r="X426" t="str">
        <f t="shared" si="120"/>
        <v>Ruben Gutierrez</v>
      </c>
      <c r="Y426">
        <f t="shared" si="121"/>
        <v>0.25</v>
      </c>
      <c r="Z426">
        <f t="shared" si="122"/>
        <v>0.25</v>
      </c>
      <c r="AA426">
        <f t="shared" si="123"/>
        <v>2074</v>
      </c>
      <c r="AB426" t="str">
        <f t="shared" si="124"/>
        <v>Ruben Gutierrez</v>
      </c>
      <c r="AC426">
        <f t="shared" si="125"/>
        <v>0.25</v>
      </c>
      <c r="AD426">
        <f t="shared" si="126"/>
        <v>0.25</v>
      </c>
      <c r="AE426">
        <f t="shared" si="127"/>
        <v>2074</v>
      </c>
      <c r="AF426" t="str">
        <f t="shared" si="128"/>
        <v>Ruben Gutierrez</v>
      </c>
      <c r="AG426">
        <f t="shared" si="129"/>
        <v>0</v>
      </c>
      <c r="AH426">
        <f t="shared" si="130"/>
        <v>0</v>
      </c>
      <c r="AI426">
        <f t="shared" si="131"/>
        <v>-426</v>
      </c>
      <c r="AJ426" t="str">
        <f t="shared" si="132"/>
        <v>Ruben Gutierrez</v>
      </c>
      <c r="AK426">
        <f t="shared" si="133"/>
        <v>1</v>
      </c>
      <c r="AL426">
        <f t="shared" si="134"/>
        <v>1</v>
      </c>
      <c r="AM426">
        <f t="shared" si="135"/>
        <v>9574</v>
      </c>
      <c r="AN426" t="str">
        <f t="shared" si="136"/>
        <v>Ruben Gutierrez</v>
      </c>
      <c r="AO426">
        <f t="shared" si="137"/>
        <v>2</v>
      </c>
      <c r="AP426">
        <f t="shared" si="138"/>
        <v>2</v>
      </c>
      <c r="AQ426">
        <f t="shared" si="139"/>
        <v>19574</v>
      </c>
      <c r="AR426" t="str">
        <f>A426</f>
        <v>Ruben Gutierrez</v>
      </c>
      <c r="AS426">
        <f>M426</f>
        <v>0</v>
      </c>
      <c r="AT426">
        <f>AS426</f>
        <v>0</v>
      </c>
      <c r="AU426">
        <f>AT426*10000-ROW()</f>
        <v>-426</v>
      </c>
      <c r="AV426" t="str">
        <f>A426</f>
        <v>Ruben Gutierrez</v>
      </c>
      <c r="AW426">
        <f>E426</f>
        <v>5</v>
      </c>
      <c r="AX426">
        <f>AW426</f>
        <v>5</v>
      </c>
      <c r="AY426">
        <f>AX426*10000-ROW()</f>
        <v>49574</v>
      </c>
    </row>
    <row r="427" spans="1:51" x14ac:dyDescent="0.3">
      <c r="A427" s="9" t="str">
        <f>equipo17!A56</f>
        <v>Ruben Castillo</v>
      </c>
      <c r="B427" s="9">
        <f>equipo17!B56</f>
        <v>20</v>
      </c>
      <c r="C427" s="9" t="str">
        <f>equipo17!$A$6</f>
        <v>Equipo 17</v>
      </c>
      <c r="D427" s="9">
        <f>equipo17!C56</f>
        <v>5</v>
      </c>
      <c r="E427" s="9">
        <f>equipo17!D56</f>
        <v>2</v>
      </c>
      <c r="F427" s="9">
        <f>equipo17!E56</f>
        <v>1</v>
      </c>
      <c r="G427" s="9">
        <f>equipo17!F56</f>
        <v>1</v>
      </c>
      <c r="H427" s="9">
        <f>equipo17!G56</f>
        <v>0</v>
      </c>
      <c r="I427" s="9">
        <f>equipo17!H56</f>
        <v>0</v>
      </c>
      <c r="J427" s="9">
        <f>equipo17!I56</f>
        <v>1</v>
      </c>
      <c r="K427" s="9">
        <f>equipo17!J56</f>
        <v>2</v>
      </c>
      <c r="L427" s="9">
        <f>equipo17!K56</f>
        <v>4</v>
      </c>
      <c r="M427" s="9">
        <f>equipo17!L56</f>
        <v>0</v>
      </c>
      <c r="N427" s="9">
        <f>equipo17!M56</f>
        <v>1</v>
      </c>
      <c r="O427" s="9">
        <f>equipo17!N56</f>
        <v>0</v>
      </c>
      <c r="P427" s="9">
        <f>equipo17!O56</f>
        <v>1</v>
      </c>
      <c r="Q427" s="9">
        <f>equipo17!P56</f>
        <v>0</v>
      </c>
      <c r="R427" s="9">
        <f>equipo17!Q56</f>
        <v>2</v>
      </c>
      <c r="S427" s="9">
        <f>equipo17!R56</f>
        <v>11</v>
      </c>
      <c r="T427" s="9"/>
      <c r="U427" s="11">
        <f>equipo17!T56</f>
        <v>0.2</v>
      </c>
      <c r="V427" s="11">
        <f>equipo17!U56</f>
        <v>0.4</v>
      </c>
      <c r="X427" t="str">
        <f t="shared" si="120"/>
        <v>Ruben Castillo</v>
      </c>
      <c r="Y427">
        <f t="shared" si="121"/>
        <v>0.2</v>
      </c>
      <c r="Z427">
        <f t="shared" si="122"/>
        <v>0.2</v>
      </c>
      <c r="AA427">
        <f t="shared" si="123"/>
        <v>1573</v>
      </c>
      <c r="AB427" t="str">
        <f t="shared" si="124"/>
        <v>Ruben Castillo</v>
      </c>
      <c r="AC427">
        <f t="shared" si="125"/>
        <v>0.4</v>
      </c>
      <c r="AD427">
        <f t="shared" si="126"/>
        <v>0.4</v>
      </c>
      <c r="AE427">
        <f t="shared" si="127"/>
        <v>3573</v>
      </c>
      <c r="AF427" t="str">
        <f t="shared" si="128"/>
        <v>Ruben Castillo</v>
      </c>
      <c r="AG427">
        <f t="shared" si="129"/>
        <v>0</v>
      </c>
      <c r="AH427">
        <f t="shared" si="130"/>
        <v>0</v>
      </c>
      <c r="AI427">
        <f t="shared" si="131"/>
        <v>-427</v>
      </c>
      <c r="AJ427" t="str">
        <f t="shared" si="132"/>
        <v>Ruben Castillo</v>
      </c>
      <c r="AK427">
        <f t="shared" si="133"/>
        <v>1</v>
      </c>
      <c r="AL427">
        <f t="shared" si="134"/>
        <v>1</v>
      </c>
      <c r="AM427">
        <f t="shared" si="135"/>
        <v>9573</v>
      </c>
      <c r="AN427" t="str">
        <f t="shared" si="136"/>
        <v>Ruben Castillo</v>
      </c>
      <c r="AO427">
        <f t="shared" si="137"/>
        <v>1</v>
      </c>
      <c r="AP427">
        <f t="shared" si="138"/>
        <v>1</v>
      </c>
      <c r="AQ427">
        <f t="shared" si="139"/>
        <v>9573</v>
      </c>
      <c r="AR427" t="str">
        <f>A427</f>
        <v>Ruben Castillo</v>
      </c>
      <c r="AS427">
        <f>M427</f>
        <v>0</v>
      </c>
      <c r="AT427">
        <f>AS427</f>
        <v>0</v>
      </c>
      <c r="AU427">
        <f>AT427*10000-ROW()</f>
        <v>-427</v>
      </c>
      <c r="AV427" t="str">
        <f>A427</f>
        <v>Ruben Castillo</v>
      </c>
      <c r="AW427">
        <f>E427</f>
        <v>2</v>
      </c>
      <c r="AX427">
        <f>AW427</f>
        <v>2</v>
      </c>
      <c r="AY427">
        <f>AX427*10000-ROW()</f>
        <v>19573</v>
      </c>
    </row>
    <row r="428" spans="1:51" x14ac:dyDescent="0.3">
      <c r="A428" s="9" t="str">
        <f>equipo17!A57</f>
        <v>Cesar Garcia</v>
      </c>
      <c r="B428" s="9">
        <f>equipo17!B57</f>
        <v>21</v>
      </c>
      <c r="C428" s="9" t="str">
        <f>equipo17!$A$6</f>
        <v>Equipo 17</v>
      </c>
      <c r="D428" s="9">
        <f>equipo17!C57</f>
        <v>9</v>
      </c>
      <c r="E428" s="9">
        <f>equipo17!D57</f>
        <v>4</v>
      </c>
      <c r="F428" s="9">
        <f>equipo17!E57</f>
        <v>5</v>
      </c>
      <c r="G428" s="9">
        <f>equipo17!F57</f>
        <v>0</v>
      </c>
      <c r="H428" s="9">
        <f>equipo17!G57</f>
        <v>1</v>
      </c>
      <c r="I428" s="9">
        <f>equipo17!H57</f>
        <v>0</v>
      </c>
      <c r="J428" s="9">
        <f>equipo17!I57</f>
        <v>1</v>
      </c>
      <c r="K428" s="9">
        <f>equipo17!J57</f>
        <v>4</v>
      </c>
      <c r="L428" s="9">
        <f>equipo17!K57</f>
        <v>2</v>
      </c>
      <c r="M428" s="9">
        <f>equipo17!L57</f>
        <v>2</v>
      </c>
      <c r="N428" s="9">
        <f>equipo17!M57</f>
        <v>1</v>
      </c>
      <c r="O428" s="9">
        <f>equipo17!N57</f>
        <v>2</v>
      </c>
      <c r="P428" s="9">
        <f>equipo17!O57</f>
        <v>1</v>
      </c>
      <c r="Q428" s="9">
        <f>equipo17!P57</f>
        <v>0</v>
      </c>
      <c r="R428" s="9">
        <f>equipo17!Q57</f>
        <v>7</v>
      </c>
      <c r="S428" s="9">
        <f>equipo17!R57</f>
        <v>15</v>
      </c>
      <c r="T428" s="9"/>
      <c r="U428" s="11">
        <f>equipo17!T57</f>
        <v>0.55555555555555558</v>
      </c>
      <c r="V428" s="11">
        <f>equipo17!U57</f>
        <v>0.77777777777777779</v>
      </c>
      <c r="X428" t="str">
        <f t="shared" si="120"/>
        <v>Cesar Garcia</v>
      </c>
      <c r="Y428">
        <f t="shared" si="121"/>
        <v>0.55555555555555558</v>
      </c>
      <c r="Z428">
        <f t="shared" si="122"/>
        <v>0.55555555555555558</v>
      </c>
      <c r="AA428">
        <f t="shared" si="123"/>
        <v>5127.5555555555557</v>
      </c>
      <c r="AB428" t="str">
        <f t="shared" si="124"/>
        <v>Cesar Garcia</v>
      </c>
      <c r="AC428">
        <f t="shared" si="125"/>
        <v>0.77777777777777779</v>
      </c>
      <c r="AD428">
        <f t="shared" si="126"/>
        <v>0.77777777777777779</v>
      </c>
      <c r="AE428">
        <f t="shared" si="127"/>
        <v>7349.7777777777783</v>
      </c>
      <c r="AF428" t="str">
        <f t="shared" si="128"/>
        <v>Cesar Garcia</v>
      </c>
      <c r="AG428">
        <f t="shared" si="129"/>
        <v>0</v>
      </c>
      <c r="AH428">
        <f t="shared" si="130"/>
        <v>0</v>
      </c>
      <c r="AI428">
        <f t="shared" si="131"/>
        <v>-428</v>
      </c>
      <c r="AJ428" t="str">
        <f t="shared" si="132"/>
        <v>Cesar Garcia</v>
      </c>
      <c r="AK428">
        <f t="shared" si="133"/>
        <v>1</v>
      </c>
      <c r="AL428">
        <f t="shared" si="134"/>
        <v>1</v>
      </c>
      <c r="AM428">
        <f t="shared" si="135"/>
        <v>9572</v>
      </c>
      <c r="AN428" t="str">
        <f t="shared" si="136"/>
        <v>Cesar Garcia</v>
      </c>
      <c r="AO428">
        <f t="shared" si="137"/>
        <v>5</v>
      </c>
      <c r="AP428">
        <f t="shared" si="138"/>
        <v>5</v>
      </c>
      <c r="AQ428">
        <f t="shared" si="139"/>
        <v>49572</v>
      </c>
      <c r="AR428" t="str">
        <f>A428</f>
        <v>Cesar Garcia</v>
      </c>
      <c r="AS428">
        <f>M428</f>
        <v>2</v>
      </c>
      <c r="AT428">
        <f>AS428</f>
        <v>2</v>
      </c>
      <c r="AU428">
        <f>AT428*10000-ROW()</f>
        <v>19572</v>
      </c>
      <c r="AV428" t="str">
        <f>A428</f>
        <v>Cesar Garcia</v>
      </c>
      <c r="AW428">
        <f>E428</f>
        <v>4</v>
      </c>
      <c r="AX428">
        <f>AW428</f>
        <v>4</v>
      </c>
      <c r="AY428">
        <f>AX428*10000-ROW()</f>
        <v>39572</v>
      </c>
    </row>
    <row r="429" spans="1:51" x14ac:dyDescent="0.3">
      <c r="A429" s="9" t="str">
        <f>equipo17!A58</f>
        <v>Cesar Rodriguez</v>
      </c>
      <c r="B429" s="9">
        <f>equipo17!B58</f>
        <v>22</v>
      </c>
      <c r="C429" s="9" t="str">
        <f>equipo17!$A$6</f>
        <v>Equipo 17</v>
      </c>
      <c r="D429" s="9">
        <f>equipo17!C58</f>
        <v>7</v>
      </c>
      <c r="E429" s="9">
        <f>equipo17!D58</f>
        <v>2</v>
      </c>
      <c r="F429" s="9">
        <f>equipo17!E58</f>
        <v>1</v>
      </c>
      <c r="G429" s="9">
        <f>equipo17!F58</f>
        <v>0</v>
      </c>
      <c r="H429" s="9">
        <f>equipo17!G58</f>
        <v>0</v>
      </c>
      <c r="I429" s="9">
        <f>equipo17!H58</f>
        <v>0</v>
      </c>
      <c r="J429" s="9">
        <f>equipo17!I58</f>
        <v>2</v>
      </c>
      <c r="K429" s="9">
        <f>equipo17!J58</f>
        <v>1</v>
      </c>
      <c r="L429" s="9">
        <f>equipo17!K58</f>
        <v>0</v>
      </c>
      <c r="M429" s="9">
        <f>equipo17!L58</f>
        <v>1</v>
      </c>
      <c r="N429" s="9">
        <f>equipo17!M58</f>
        <v>1</v>
      </c>
      <c r="O429" s="9">
        <f>equipo17!N58</f>
        <v>1</v>
      </c>
      <c r="P429" s="9">
        <f>equipo17!O58</f>
        <v>0</v>
      </c>
      <c r="Q429" s="9">
        <f>equipo17!P58</f>
        <v>0</v>
      </c>
      <c r="R429" s="9">
        <f>equipo17!Q58</f>
        <v>1</v>
      </c>
      <c r="S429" s="9">
        <f>equipo17!R58</f>
        <v>9</v>
      </c>
      <c r="T429" s="9"/>
      <c r="U429" s="11">
        <f>equipo17!T58</f>
        <v>0.14285714285714285</v>
      </c>
      <c r="V429" s="11">
        <f>equipo17!U58</f>
        <v>0.14285714285714285</v>
      </c>
      <c r="X429" t="str">
        <f t="shared" si="120"/>
        <v>Cesar Rodriguez</v>
      </c>
      <c r="Y429">
        <f t="shared" si="121"/>
        <v>0.14285714285714285</v>
      </c>
      <c r="Z429">
        <f t="shared" si="122"/>
        <v>0.14285714285714285</v>
      </c>
      <c r="AA429">
        <f t="shared" si="123"/>
        <v>999.57142857142844</v>
      </c>
      <c r="AB429" t="str">
        <f t="shared" si="124"/>
        <v>Cesar Rodriguez</v>
      </c>
      <c r="AC429">
        <f t="shared" si="125"/>
        <v>0.14285714285714285</v>
      </c>
      <c r="AD429">
        <f t="shared" si="126"/>
        <v>0.14285714285714285</v>
      </c>
      <c r="AE429">
        <f t="shared" si="127"/>
        <v>999.57142857142844</v>
      </c>
      <c r="AF429" t="str">
        <f t="shared" si="128"/>
        <v>Cesar Rodriguez</v>
      </c>
      <c r="AG429">
        <f t="shared" si="129"/>
        <v>0</v>
      </c>
      <c r="AH429">
        <f t="shared" si="130"/>
        <v>0</v>
      </c>
      <c r="AI429">
        <f t="shared" si="131"/>
        <v>-429</v>
      </c>
      <c r="AJ429" t="str">
        <f t="shared" si="132"/>
        <v>Cesar Rodriguez</v>
      </c>
      <c r="AK429">
        <f t="shared" si="133"/>
        <v>2</v>
      </c>
      <c r="AL429">
        <f t="shared" si="134"/>
        <v>2</v>
      </c>
      <c r="AM429">
        <f t="shared" si="135"/>
        <v>19571</v>
      </c>
      <c r="AN429" t="str">
        <f t="shared" si="136"/>
        <v>Cesar Rodriguez</v>
      </c>
      <c r="AO429">
        <f t="shared" si="137"/>
        <v>1</v>
      </c>
      <c r="AP429">
        <f t="shared" si="138"/>
        <v>1</v>
      </c>
      <c r="AQ429">
        <f t="shared" si="139"/>
        <v>9571</v>
      </c>
      <c r="AR429" t="str">
        <f>A429</f>
        <v>Cesar Rodriguez</v>
      </c>
      <c r="AS429">
        <f>M429</f>
        <v>1</v>
      </c>
      <c r="AT429">
        <f>AS429</f>
        <v>1</v>
      </c>
      <c r="AU429">
        <f>AT429*10000-ROW()</f>
        <v>9571</v>
      </c>
      <c r="AV429" t="str">
        <f>A429</f>
        <v>Cesar Rodriguez</v>
      </c>
      <c r="AW429">
        <f>E429</f>
        <v>2</v>
      </c>
      <c r="AX429">
        <f>AW429</f>
        <v>2</v>
      </c>
      <c r="AY429">
        <f>AX429*10000-ROW()</f>
        <v>19571</v>
      </c>
    </row>
    <row r="430" spans="1:51" x14ac:dyDescent="0.3">
      <c r="A430" s="9" t="str">
        <f>equipo17!A59</f>
        <v>Cesar Martinez</v>
      </c>
      <c r="B430" s="9">
        <f>equipo17!B59</f>
        <v>23</v>
      </c>
      <c r="C430" s="9" t="str">
        <f>equipo17!$A$6</f>
        <v>Equipo 17</v>
      </c>
      <c r="D430" s="9">
        <f>equipo17!C59</f>
        <v>6</v>
      </c>
      <c r="E430" s="9">
        <f>equipo17!D59</f>
        <v>1</v>
      </c>
      <c r="F430" s="9">
        <f>equipo17!E59</f>
        <v>2</v>
      </c>
      <c r="G430" s="9">
        <f>equipo17!F59</f>
        <v>0</v>
      </c>
      <c r="H430" s="9">
        <f>equipo17!G59</f>
        <v>0</v>
      </c>
      <c r="I430" s="9">
        <f>equipo17!H59</f>
        <v>0</v>
      </c>
      <c r="J430" s="9">
        <f>equipo17!I59</f>
        <v>4</v>
      </c>
      <c r="K430" s="9">
        <f>equipo17!J59</f>
        <v>2</v>
      </c>
      <c r="L430" s="9">
        <f>equipo17!K59</f>
        <v>2</v>
      </c>
      <c r="M430" s="9">
        <f>equipo17!L59</f>
        <v>1</v>
      </c>
      <c r="N430" s="9">
        <f>equipo17!M59</f>
        <v>0</v>
      </c>
      <c r="O430" s="9">
        <f>equipo17!N59</f>
        <v>0</v>
      </c>
      <c r="P430" s="9">
        <f>equipo17!O59</f>
        <v>2</v>
      </c>
      <c r="Q430" s="9">
        <f>equipo17!P59</f>
        <v>0</v>
      </c>
      <c r="R430" s="9">
        <f>equipo17!Q59</f>
        <v>2</v>
      </c>
      <c r="S430" s="9">
        <f>equipo17!R59</f>
        <v>10</v>
      </c>
      <c r="T430" s="9"/>
      <c r="U430" s="11">
        <f>equipo17!T59</f>
        <v>0.33333333333333331</v>
      </c>
      <c r="V430" s="11">
        <f>equipo17!U59</f>
        <v>0.33333333333333331</v>
      </c>
      <c r="X430" t="str">
        <f t="shared" si="120"/>
        <v>Cesar Martinez</v>
      </c>
      <c r="Y430">
        <f t="shared" si="121"/>
        <v>0.33333333333333331</v>
      </c>
      <c r="Z430">
        <f t="shared" si="122"/>
        <v>0.33333333333333331</v>
      </c>
      <c r="AA430">
        <f t="shared" si="123"/>
        <v>2903.333333333333</v>
      </c>
      <c r="AB430" t="str">
        <f t="shared" si="124"/>
        <v>Cesar Martinez</v>
      </c>
      <c r="AC430">
        <f t="shared" si="125"/>
        <v>0.33333333333333331</v>
      </c>
      <c r="AD430">
        <f t="shared" si="126"/>
        <v>0.33333333333333331</v>
      </c>
      <c r="AE430">
        <f t="shared" si="127"/>
        <v>2903.333333333333</v>
      </c>
      <c r="AF430" t="str">
        <f t="shared" si="128"/>
        <v>Cesar Martinez</v>
      </c>
      <c r="AG430">
        <f t="shared" si="129"/>
        <v>0</v>
      </c>
      <c r="AH430">
        <f t="shared" si="130"/>
        <v>0</v>
      </c>
      <c r="AI430">
        <f t="shared" si="131"/>
        <v>-430</v>
      </c>
      <c r="AJ430" t="str">
        <f t="shared" si="132"/>
        <v>Cesar Martinez</v>
      </c>
      <c r="AK430">
        <f t="shared" si="133"/>
        <v>4</v>
      </c>
      <c r="AL430">
        <f t="shared" si="134"/>
        <v>4</v>
      </c>
      <c r="AM430">
        <f t="shared" si="135"/>
        <v>39570</v>
      </c>
      <c r="AN430" t="str">
        <f t="shared" si="136"/>
        <v>Cesar Martinez</v>
      </c>
      <c r="AO430">
        <f t="shared" si="137"/>
        <v>2</v>
      </c>
      <c r="AP430">
        <f t="shared" si="138"/>
        <v>2</v>
      </c>
      <c r="AQ430">
        <f t="shared" si="139"/>
        <v>19570</v>
      </c>
      <c r="AR430" t="str">
        <f>A430</f>
        <v>Cesar Martinez</v>
      </c>
      <c r="AS430">
        <f>M430</f>
        <v>1</v>
      </c>
      <c r="AT430">
        <f>AS430</f>
        <v>1</v>
      </c>
      <c r="AU430">
        <f>AT430*10000-ROW()</f>
        <v>9570</v>
      </c>
      <c r="AV430" t="str">
        <f>A430</f>
        <v>Cesar Martinez</v>
      </c>
      <c r="AW430">
        <f>E430</f>
        <v>1</v>
      </c>
      <c r="AX430">
        <f>AW430</f>
        <v>1</v>
      </c>
      <c r="AY430">
        <f>AX430*10000-ROW()</f>
        <v>9570</v>
      </c>
    </row>
    <row r="431" spans="1:51" x14ac:dyDescent="0.3">
      <c r="A431" s="9" t="str">
        <f>equipo17!A60</f>
        <v>Cesar Hernandez</v>
      </c>
      <c r="B431" s="9">
        <f>equipo17!B60</f>
        <v>24</v>
      </c>
      <c r="C431" s="9" t="str">
        <f>equipo17!$A$6</f>
        <v>Equipo 17</v>
      </c>
      <c r="D431" s="9">
        <f>equipo17!C60</f>
        <v>7</v>
      </c>
      <c r="E431" s="9">
        <f>equipo17!D60</f>
        <v>4</v>
      </c>
      <c r="F431" s="9">
        <f>equipo17!E60</f>
        <v>0</v>
      </c>
      <c r="G431" s="9">
        <f>equipo17!F60</f>
        <v>0</v>
      </c>
      <c r="H431" s="9">
        <f>equipo17!G60</f>
        <v>0</v>
      </c>
      <c r="I431" s="9">
        <f>equipo17!H60</f>
        <v>0</v>
      </c>
      <c r="J431" s="9">
        <f>equipo17!I60</f>
        <v>1</v>
      </c>
      <c r="K431" s="9">
        <f>equipo17!J60</f>
        <v>4</v>
      </c>
      <c r="L431" s="9">
        <f>equipo17!K60</f>
        <v>3</v>
      </c>
      <c r="M431" s="9">
        <f>equipo17!L60</f>
        <v>0</v>
      </c>
      <c r="N431" s="9">
        <f>equipo17!M60</f>
        <v>2</v>
      </c>
      <c r="O431" s="9">
        <f>equipo17!N60</f>
        <v>1</v>
      </c>
      <c r="P431" s="9">
        <f>equipo17!O60</f>
        <v>1</v>
      </c>
      <c r="Q431" s="9">
        <f>equipo17!P60</f>
        <v>0</v>
      </c>
      <c r="R431" s="9">
        <f>equipo17!Q60</f>
        <v>0</v>
      </c>
      <c r="S431" s="9">
        <f>equipo17!R60</f>
        <v>14</v>
      </c>
      <c r="T431" s="9"/>
      <c r="U431" s="11">
        <f>equipo17!T60</f>
        <v>0</v>
      </c>
      <c r="V431" s="11">
        <f>equipo17!U60</f>
        <v>0</v>
      </c>
      <c r="X431" t="str">
        <f t="shared" si="120"/>
        <v>Cesar Hernandez</v>
      </c>
      <c r="Y431">
        <f t="shared" si="121"/>
        <v>0</v>
      </c>
      <c r="Z431">
        <f t="shared" si="122"/>
        <v>0</v>
      </c>
      <c r="AA431">
        <f t="shared" si="123"/>
        <v>-431</v>
      </c>
      <c r="AB431" t="str">
        <f t="shared" si="124"/>
        <v>Cesar Hernandez</v>
      </c>
      <c r="AC431">
        <f t="shared" si="125"/>
        <v>0</v>
      </c>
      <c r="AD431">
        <f t="shared" si="126"/>
        <v>0</v>
      </c>
      <c r="AE431">
        <f t="shared" si="127"/>
        <v>-431</v>
      </c>
      <c r="AF431" t="str">
        <f t="shared" si="128"/>
        <v>Cesar Hernandez</v>
      </c>
      <c r="AG431">
        <f t="shared" si="129"/>
        <v>0</v>
      </c>
      <c r="AH431">
        <f t="shared" si="130"/>
        <v>0</v>
      </c>
      <c r="AI431">
        <f t="shared" si="131"/>
        <v>-431</v>
      </c>
      <c r="AJ431" t="str">
        <f t="shared" si="132"/>
        <v>Cesar Hernandez</v>
      </c>
      <c r="AK431">
        <f t="shared" si="133"/>
        <v>1</v>
      </c>
      <c r="AL431">
        <f t="shared" si="134"/>
        <v>1</v>
      </c>
      <c r="AM431">
        <f t="shared" si="135"/>
        <v>9569</v>
      </c>
      <c r="AN431" t="str">
        <f t="shared" si="136"/>
        <v>Cesar Hernandez</v>
      </c>
      <c r="AO431">
        <f t="shared" si="137"/>
        <v>0</v>
      </c>
      <c r="AP431">
        <f t="shared" si="138"/>
        <v>0</v>
      </c>
      <c r="AQ431">
        <f t="shared" si="139"/>
        <v>-431</v>
      </c>
      <c r="AR431" t="str">
        <f>A431</f>
        <v>Cesar Hernandez</v>
      </c>
      <c r="AS431">
        <f>M431</f>
        <v>0</v>
      </c>
      <c r="AT431">
        <f>AS431</f>
        <v>0</v>
      </c>
      <c r="AU431">
        <f>AT431*10000-ROW()</f>
        <v>-431</v>
      </c>
      <c r="AV431" t="str">
        <f>A431</f>
        <v>Cesar Hernandez</v>
      </c>
      <c r="AW431">
        <f>E431</f>
        <v>4</v>
      </c>
      <c r="AX431">
        <f>AW431</f>
        <v>4</v>
      </c>
      <c r="AY431">
        <f>AX431*10000-ROW()</f>
        <v>39569</v>
      </c>
    </row>
    <row r="432" spans="1:51" x14ac:dyDescent="0.3">
      <c r="A432" s="9" t="str">
        <f>equipo17!A61</f>
        <v>Cesar Lopez</v>
      </c>
      <c r="B432" s="9">
        <f>equipo17!B61</f>
        <v>25</v>
      </c>
      <c r="C432" s="9" t="str">
        <f>equipo17!$A$6</f>
        <v>Equipo 17</v>
      </c>
      <c r="D432" s="9">
        <f>equipo17!C61</f>
        <v>8</v>
      </c>
      <c r="E432" s="9">
        <f>equipo17!D61</f>
        <v>0</v>
      </c>
      <c r="F432" s="9">
        <f>equipo17!E61</f>
        <v>4</v>
      </c>
      <c r="G432" s="9">
        <f>equipo17!F61</f>
        <v>0</v>
      </c>
      <c r="H432" s="9">
        <f>equipo17!G61</f>
        <v>0</v>
      </c>
      <c r="I432" s="9">
        <f>equipo17!H61</f>
        <v>1</v>
      </c>
      <c r="J432" s="9">
        <f>equipo17!I61</f>
        <v>1</v>
      </c>
      <c r="K432" s="9">
        <f>equipo17!J61</f>
        <v>1</v>
      </c>
      <c r="L432" s="9">
        <f>equipo17!K61</f>
        <v>3</v>
      </c>
      <c r="M432" s="9">
        <f>equipo17!L61</f>
        <v>1</v>
      </c>
      <c r="N432" s="9">
        <f>equipo17!M61</f>
        <v>1</v>
      </c>
      <c r="O432" s="9">
        <f>equipo17!N61</f>
        <v>0</v>
      </c>
      <c r="P432" s="9">
        <f>equipo17!O61</f>
        <v>2</v>
      </c>
      <c r="Q432" s="9">
        <f>equipo17!P61</f>
        <v>0</v>
      </c>
      <c r="R432" s="9">
        <f>equipo17!Q61</f>
        <v>7</v>
      </c>
      <c r="S432" s="9">
        <f>equipo17!R61</f>
        <v>14</v>
      </c>
      <c r="T432" s="9"/>
      <c r="U432" s="11">
        <f>equipo17!T61</f>
        <v>0.5</v>
      </c>
      <c r="V432" s="11">
        <f>equipo17!U61</f>
        <v>0.875</v>
      </c>
      <c r="X432" t="str">
        <f t="shared" si="120"/>
        <v>Cesar Lopez</v>
      </c>
      <c r="Y432">
        <f t="shared" si="121"/>
        <v>0.5</v>
      </c>
      <c r="Z432">
        <f t="shared" si="122"/>
        <v>0.5</v>
      </c>
      <c r="AA432">
        <f t="shared" si="123"/>
        <v>4568</v>
      </c>
      <c r="AB432" t="str">
        <f t="shared" si="124"/>
        <v>Cesar Lopez</v>
      </c>
      <c r="AC432">
        <f t="shared" si="125"/>
        <v>0.875</v>
      </c>
      <c r="AD432">
        <f t="shared" si="126"/>
        <v>0.875</v>
      </c>
      <c r="AE432">
        <f t="shared" si="127"/>
        <v>8318</v>
      </c>
      <c r="AF432" t="str">
        <f t="shared" si="128"/>
        <v>Cesar Lopez</v>
      </c>
      <c r="AG432">
        <f t="shared" si="129"/>
        <v>1</v>
      </c>
      <c r="AH432">
        <f t="shared" si="130"/>
        <v>1</v>
      </c>
      <c r="AI432">
        <f t="shared" si="131"/>
        <v>9568</v>
      </c>
      <c r="AJ432" t="str">
        <f t="shared" si="132"/>
        <v>Cesar Lopez</v>
      </c>
      <c r="AK432">
        <f t="shared" si="133"/>
        <v>1</v>
      </c>
      <c r="AL432">
        <f t="shared" si="134"/>
        <v>1</v>
      </c>
      <c r="AM432">
        <f t="shared" si="135"/>
        <v>9568</v>
      </c>
      <c r="AN432" t="str">
        <f t="shared" si="136"/>
        <v>Cesar Lopez</v>
      </c>
      <c r="AO432">
        <f t="shared" si="137"/>
        <v>4</v>
      </c>
      <c r="AP432">
        <f t="shared" si="138"/>
        <v>4</v>
      </c>
      <c r="AQ432">
        <f t="shared" si="139"/>
        <v>39568</v>
      </c>
      <c r="AR432" t="str">
        <f>A432</f>
        <v>Cesar Lopez</v>
      </c>
      <c r="AS432">
        <f>M432</f>
        <v>1</v>
      </c>
      <c r="AT432">
        <f>AS432</f>
        <v>1</v>
      </c>
      <c r="AU432">
        <f>AT432*10000-ROW()</f>
        <v>9568</v>
      </c>
      <c r="AV432" t="str">
        <f>A432</f>
        <v>Cesar Lopez</v>
      </c>
      <c r="AW432">
        <f>E432</f>
        <v>0</v>
      </c>
      <c r="AX432">
        <f>AW432</f>
        <v>0</v>
      </c>
      <c r="AY432">
        <f>AX432*10000-ROW()</f>
        <v>-432</v>
      </c>
    </row>
    <row r="433" spans="1:51" x14ac:dyDescent="0.3">
      <c r="A433" s="9" t="str">
        <f>equipo18!A37</f>
        <v>Cesar Gonzalez</v>
      </c>
      <c r="B433" s="9">
        <f>equipo18!B37</f>
        <v>1</v>
      </c>
      <c r="C433" s="9" t="str">
        <f>equipo18!$A$6</f>
        <v>Equipo 18</v>
      </c>
      <c r="D433" s="9">
        <f>equipo18!C37</f>
        <v>5</v>
      </c>
      <c r="E433" s="9">
        <f>equipo18!D37</f>
        <v>1</v>
      </c>
      <c r="F433" s="9">
        <f>equipo18!E37</f>
        <v>3</v>
      </c>
      <c r="G433" s="9">
        <f>equipo18!F37</f>
        <v>0</v>
      </c>
      <c r="H433" s="9">
        <f>equipo18!G37</f>
        <v>0</v>
      </c>
      <c r="I433" s="9">
        <f>equipo18!H37</f>
        <v>0</v>
      </c>
      <c r="J433" s="9">
        <f>equipo18!I37</f>
        <v>4</v>
      </c>
      <c r="K433" s="9">
        <f>equipo18!J37</f>
        <v>2</v>
      </c>
      <c r="L433" s="9">
        <f>equipo18!K37</f>
        <v>3</v>
      </c>
      <c r="M433" s="9">
        <f>equipo18!L37</f>
        <v>0</v>
      </c>
      <c r="N433" s="9">
        <f>equipo18!M37</f>
        <v>2</v>
      </c>
      <c r="O433" s="9">
        <f>equipo18!N37</f>
        <v>0</v>
      </c>
      <c r="P433" s="9">
        <f>equipo18!O37</f>
        <v>1</v>
      </c>
      <c r="Q433" s="9">
        <f>equipo18!P37</f>
        <v>0</v>
      </c>
      <c r="R433" s="9">
        <f>equipo18!Q37</f>
        <v>3</v>
      </c>
      <c r="S433" s="9">
        <f>equipo18!R37</f>
        <v>11</v>
      </c>
      <c r="T433" s="9"/>
      <c r="U433" s="11">
        <f>equipo18!T37</f>
        <v>0.6</v>
      </c>
      <c r="V433" s="11">
        <f>equipo18!U37</f>
        <v>0.6</v>
      </c>
      <c r="X433" t="str">
        <f t="shared" si="120"/>
        <v>Cesar Gonzalez</v>
      </c>
      <c r="Y433">
        <f t="shared" si="121"/>
        <v>0.6</v>
      </c>
      <c r="Z433">
        <f t="shared" si="122"/>
        <v>0.6</v>
      </c>
      <c r="AA433">
        <f t="shared" si="123"/>
        <v>5567</v>
      </c>
      <c r="AB433" t="str">
        <f t="shared" si="124"/>
        <v>Cesar Gonzalez</v>
      </c>
      <c r="AC433">
        <f t="shared" si="125"/>
        <v>0.6</v>
      </c>
      <c r="AD433">
        <f t="shared" si="126"/>
        <v>0.6</v>
      </c>
      <c r="AE433">
        <f t="shared" si="127"/>
        <v>5567</v>
      </c>
      <c r="AF433" t="str">
        <f t="shared" si="128"/>
        <v>Cesar Gonzalez</v>
      </c>
      <c r="AG433">
        <f t="shared" si="129"/>
        <v>0</v>
      </c>
      <c r="AH433">
        <f t="shared" si="130"/>
        <v>0</v>
      </c>
      <c r="AI433">
        <f t="shared" si="131"/>
        <v>-433</v>
      </c>
      <c r="AJ433" t="str">
        <f t="shared" si="132"/>
        <v>Cesar Gonzalez</v>
      </c>
      <c r="AK433">
        <f t="shared" si="133"/>
        <v>4</v>
      </c>
      <c r="AL433">
        <f t="shared" si="134"/>
        <v>4</v>
      </c>
      <c r="AM433">
        <f t="shared" si="135"/>
        <v>39567</v>
      </c>
      <c r="AN433" t="str">
        <f t="shared" si="136"/>
        <v>Cesar Gonzalez</v>
      </c>
      <c r="AO433">
        <f t="shared" si="137"/>
        <v>3</v>
      </c>
      <c r="AP433">
        <f t="shared" si="138"/>
        <v>3</v>
      </c>
      <c r="AQ433">
        <f t="shared" si="139"/>
        <v>29567</v>
      </c>
      <c r="AR433" t="str">
        <f>A433</f>
        <v>Cesar Gonzalez</v>
      </c>
      <c r="AS433">
        <f>M433</f>
        <v>0</v>
      </c>
      <c r="AT433">
        <f>AS433</f>
        <v>0</v>
      </c>
      <c r="AU433">
        <f>AT433*10000-ROW()</f>
        <v>-433</v>
      </c>
      <c r="AV433" t="str">
        <f>A433</f>
        <v>Cesar Gonzalez</v>
      </c>
      <c r="AW433">
        <f>E433</f>
        <v>1</v>
      </c>
      <c r="AX433">
        <f>AW433</f>
        <v>1</v>
      </c>
      <c r="AY433">
        <f>AX433*10000-ROW()</f>
        <v>9567</v>
      </c>
    </row>
    <row r="434" spans="1:51" x14ac:dyDescent="0.3">
      <c r="A434" s="9" t="str">
        <f>equipo18!A38</f>
        <v>Cesar Perez</v>
      </c>
      <c r="B434" s="9">
        <f>equipo18!B38</f>
        <v>2</v>
      </c>
      <c r="C434" s="9" t="str">
        <f>equipo18!$A$6</f>
        <v>Equipo 18</v>
      </c>
      <c r="D434" s="9">
        <f>equipo18!C38</f>
        <v>7</v>
      </c>
      <c r="E434" s="9">
        <f>equipo18!D38</f>
        <v>0</v>
      </c>
      <c r="F434" s="9">
        <f>equipo18!E38</f>
        <v>3</v>
      </c>
      <c r="G434" s="9">
        <f>equipo18!F38</f>
        <v>1</v>
      </c>
      <c r="H434" s="9">
        <f>equipo18!G38</f>
        <v>0</v>
      </c>
      <c r="I434" s="9">
        <f>equipo18!H38</f>
        <v>0</v>
      </c>
      <c r="J434" s="9">
        <f>equipo18!I38</f>
        <v>4</v>
      </c>
      <c r="K434" s="9">
        <f>equipo18!J38</f>
        <v>3</v>
      </c>
      <c r="L434" s="9">
        <f>equipo18!K38</f>
        <v>2</v>
      </c>
      <c r="M434" s="9">
        <f>equipo18!L38</f>
        <v>0</v>
      </c>
      <c r="N434" s="9">
        <f>equipo18!M38</f>
        <v>1</v>
      </c>
      <c r="O434" s="9">
        <f>equipo18!N38</f>
        <v>0</v>
      </c>
      <c r="P434" s="9">
        <f>equipo18!O38</f>
        <v>2</v>
      </c>
      <c r="Q434" s="9">
        <f>equipo18!P38</f>
        <v>0</v>
      </c>
      <c r="R434" s="9">
        <f>equipo18!Q38</f>
        <v>4</v>
      </c>
      <c r="S434" s="9">
        <f>equipo18!R38</f>
        <v>12</v>
      </c>
      <c r="T434" s="9"/>
      <c r="U434" s="11">
        <f>equipo18!T38</f>
        <v>0.42857142857142855</v>
      </c>
      <c r="V434" s="11">
        <f>equipo18!U38</f>
        <v>0.5714285714285714</v>
      </c>
      <c r="X434" t="str">
        <f t="shared" si="120"/>
        <v>Cesar Perez</v>
      </c>
      <c r="Y434">
        <f t="shared" si="121"/>
        <v>0.42857142857142855</v>
      </c>
      <c r="Z434">
        <f t="shared" si="122"/>
        <v>0.42857142857142855</v>
      </c>
      <c r="AA434">
        <f t="shared" si="123"/>
        <v>3851.7142857142853</v>
      </c>
      <c r="AB434" t="str">
        <f t="shared" si="124"/>
        <v>Cesar Perez</v>
      </c>
      <c r="AC434">
        <f t="shared" si="125"/>
        <v>0.5714285714285714</v>
      </c>
      <c r="AD434">
        <f t="shared" si="126"/>
        <v>0.5714285714285714</v>
      </c>
      <c r="AE434">
        <f t="shared" si="127"/>
        <v>5280.2857142857138</v>
      </c>
      <c r="AF434" t="str">
        <f t="shared" si="128"/>
        <v>Cesar Perez</v>
      </c>
      <c r="AG434">
        <f t="shared" si="129"/>
        <v>0</v>
      </c>
      <c r="AH434">
        <f t="shared" si="130"/>
        <v>0</v>
      </c>
      <c r="AI434">
        <f t="shared" si="131"/>
        <v>-434</v>
      </c>
      <c r="AJ434" t="str">
        <f t="shared" si="132"/>
        <v>Cesar Perez</v>
      </c>
      <c r="AK434">
        <f t="shared" si="133"/>
        <v>4</v>
      </c>
      <c r="AL434">
        <f t="shared" si="134"/>
        <v>4</v>
      </c>
      <c r="AM434">
        <f t="shared" si="135"/>
        <v>39566</v>
      </c>
      <c r="AN434" t="str">
        <f t="shared" si="136"/>
        <v>Cesar Perez</v>
      </c>
      <c r="AO434">
        <f t="shared" si="137"/>
        <v>3</v>
      </c>
      <c r="AP434">
        <f t="shared" si="138"/>
        <v>3</v>
      </c>
      <c r="AQ434">
        <f t="shared" si="139"/>
        <v>29566</v>
      </c>
      <c r="AR434" t="str">
        <f>A434</f>
        <v>Cesar Perez</v>
      </c>
      <c r="AS434">
        <f>M434</f>
        <v>0</v>
      </c>
      <c r="AT434">
        <f>AS434</f>
        <v>0</v>
      </c>
      <c r="AU434">
        <f>AT434*10000-ROW()</f>
        <v>-434</v>
      </c>
      <c r="AV434" t="str">
        <f>A434</f>
        <v>Cesar Perez</v>
      </c>
      <c r="AW434">
        <f>E434</f>
        <v>0</v>
      </c>
      <c r="AX434">
        <f>AW434</f>
        <v>0</v>
      </c>
      <c r="AY434">
        <f>AX434*10000-ROW()</f>
        <v>-434</v>
      </c>
    </row>
    <row r="435" spans="1:51" x14ac:dyDescent="0.3">
      <c r="A435" s="9" t="str">
        <f>equipo18!A39</f>
        <v>Cesar Sanchez</v>
      </c>
      <c r="B435" s="9">
        <f>equipo18!B39</f>
        <v>3</v>
      </c>
      <c r="C435" s="9" t="str">
        <f>equipo18!$A$6</f>
        <v>Equipo 18</v>
      </c>
      <c r="D435" s="9">
        <f>equipo18!C39</f>
        <v>9</v>
      </c>
      <c r="E435" s="9">
        <f>equipo18!D39</f>
        <v>3</v>
      </c>
      <c r="F435" s="9">
        <f>equipo18!E39</f>
        <v>3</v>
      </c>
      <c r="G435" s="9">
        <f>equipo18!F39</f>
        <v>1</v>
      </c>
      <c r="H435" s="9">
        <f>equipo18!G39</f>
        <v>0</v>
      </c>
      <c r="I435" s="9">
        <f>equipo18!H39</f>
        <v>0</v>
      </c>
      <c r="J435" s="9">
        <f>equipo18!I39</f>
        <v>5</v>
      </c>
      <c r="K435" s="9">
        <f>equipo18!J39</f>
        <v>2</v>
      </c>
      <c r="L435" s="9">
        <f>equipo18!K39</f>
        <v>2</v>
      </c>
      <c r="M435" s="9">
        <f>equipo18!L39</f>
        <v>1</v>
      </c>
      <c r="N435" s="9">
        <f>equipo18!M39</f>
        <v>2</v>
      </c>
      <c r="O435" s="9">
        <f>equipo18!N39</f>
        <v>2</v>
      </c>
      <c r="P435" s="9">
        <f>equipo18!O39</f>
        <v>2</v>
      </c>
      <c r="Q435" s="9">
        <f>equipo18!P39</f>
        <v>0</v>
      </c>
      <c r="R435" s="9">
        <f>equipo18!Q39</f>
        <v>4</v>
      </c>
      <c r="S435" s="9">
        <f>equipo18!R39</f>
        <v>17</v>
      </c>
      <c r="T435" s="9"/>
      <c r="U435" s="11">
        <f>equipo18!T39</f>
        <v>0.33333333333333331</v>
      </c>
      <c r="V435" s="11">
        <f>equipo18!U39</f>
        <v>0.44444444444444442</v>
      </c>
      <c r="X435" t="str">
        <f t="shared" si="120"/>
        <v>Cesar Sanchez</v>
      </c>
      <c r="Y435">
        <f t="shared" si="121"/>
        <v>0.33333333333333331</v>
      </c>
      <c r="Z435">
        <f t="shared" si="122"/>
        <v>0.33333333333333331</v>
      </c>
      <c r="AA435">
        <f t="shared" si="123"/>
        <v>2898.333333333333</v>
      </c>
      <c r="AB435" t="str">
        <f t="shared" si="124"/>
        <v>Cesar Sanchez</v>
      </c>
      <c r="AC435">
        <f t="shared" si="125"/>
        <v>0.44444444444444442</v>
      </c>
      <c r="AD435">
        <f t="shared" si="126"/>
        <v>0.44444444444444442</v>
      </c>
      <c r="AE435">
        <f t="shared" si="127"/>
        <v>4009.4444444444443</v>
      </c>
      <c r="AF435" t="str">
        <f t="shared" si="128"/>
        <v>Cesar Sanchez</v>
      </c>
      <c r="AG435">
        <f t="shared" si="129"/>
        <v>0</v>
      </c>
      <c r="AH435">
        <f t="shared" si="130"/>
        <v>0</v>
      </c>
      <c r="AI435">
        <f t="shared" si="131"/>
        <v>-435</v>
      </c>
      <c r="AJ435" t="str">
        <f t="shared" si="132"/>
        <v>Cesar Sanchez</v>
      </c>
      <c r="AK435">
        <f t="shared" si="133"/>
        <v>5</v>
      </c>
      <c r="AL435">
        <f t="shared" si="134"/>
        <v>5</v>
      </c>
      <c r="AM435">
        <f t="shared" si="135"/>
        <v>49565</v>
      </c>
      <c r="AN435" t="str">
        <f t="shared" si="136"/>
        <v>Cesar Sanchez</v>
      </c>
      <c r="AO435">
        <f t="shared" si="137"/>
        <v>3</v>
      </c>
      <c r="AP435">
        <f t="shared" si="138"/>
        <v>3</v>
      </c>
      <c r="AQ435">
        <f t="shared" si="139"/>
        <v>29565</v>
      </c>
      <c r="AR435" t="str">
        <f>A435</f>
        <v>Cesar Sanchez</v>
      </c>
      <c r="AS435">
        <f>M435</f>
        <v>1</v>
      </c>
      <c r="AT435">
        <f>AS435</f>
        <v>1</v>
      </c>
      <c r="AU435">
        <f>AT435*10000-ROW()</f>
        <v>9565</v>
      </c>
      <c r="AV435" t="str">
        <f>A435</f>
        <v>Cesar Sanchez</v>
      </c>
      <c r="AW435">
        <f>E435</f>
        <v>3</v>
      </c>
      <c r="AX435">
        <f>AW435</f>
        <v>3</v>
      </c>
      <c r="AY435">
        <f>AX435*10000-ROW()</f>
        <v>29565</v>
      </c>
    </row>
    <row r="436" spans="1:51" x14ac:dyDescent="0.3">
      <c r="A436" s="9" t="str">
        <f>equipo18!A40</f>
        <v>Cesar Ramirez</v>
      </c>
      <c r="B436" s="9">
        <f>equipo18!B40</f>
        <v>4</v>
      </c>
      <c r="C436" s="9" t="str">
        <f>equipo18!$A$6</f>
        <v>Equipo 18</v>
      </c>
      <c r="D436" s="9">
        <f>equipo18!C40</f>
        <v>7</v>
      </c>
      <c r="E436" s="9">
        <f>equipo18!D40</f>
        <v>1</v>
      </c>
      <c r="F436" s="9">
        <f>equipo18!E40</f>
        <v>2</v>
      </c>
      <c r="G436" s="9">
        <f>equipo18!F40</f>
        <v>0</v>
      </c>
      <c r="H436" s="9">
        <f>equipo18!G40</f>
        <v>0</v>
      </c>
      <c r="I436" s="9">
        <f>equipo18!H40</f>
        <v>0</v>
      </c>
      <c r="J436" s="9">
        <f>equipo18!I40</f>
        <v>2</v>
      </c>
      <c r="K436" s="9">
        <f>equipo18!J40</f>
        <v>3</v>
      </c>
      <c r="L436" s="9">
        <f>equipo18!K40</f>
        <v>2</v>
      </c>
      <c r="M436" s="9">
        <f>equipo18!L40</f>
        <v>0</v>
      </c>
      <c r="N436" s="9">
        <f>equipo18!M40</f>
        <v>1</v>
      </c>
      <c r="O436" s="9">
        <f>equipo18!N40</f>
        <v>0</v>
      </c>
      <c r="P436" s="9">
        <f>equipo18!O40</f>
        <v>2</v>
      </c>
      <c r="Q436" s="9">
        <f>equipo18!P40</f>
        <v>0</v>
      </c>
      <c r="R436" s="9">
        <f>equipo18!Q40</f>
        <v>2</v>
      </c>
      <c r="S436" s="9">
        <f>equipo18!R40</f>
        <v>12</v>
      </c>
      <c r="T436" s="9"/>
      <c r="U436" s="11">
        <f>equipo18!T40</f>
        <v>0.2857142857142857</v>
      </c>
      <c r="V436" s="11">
        <f>equipo18!U40</f>
        <v>0.2857142857142857</v>
      </c>
      <c r="X436" t="str">
        <f t="shared" si="120"/>
        <v>Cesar Ramirez</v>
      </c>
      <c r="Y436">
        <f t="shared" si="121"/>
        <v>0.2857142857142857</v>
      </c>
      <c r="Z436">
        <f t="shared" si="122"/>
        <v>0.2857142857142857</v>
      </c>
      <c r="AA436">
        <f t="shared" si="123"/>
        <v>2421.1428571428569</v>
      </c>
      <c r="AB436" t="str">
        <f t="shared" si="124"/>
        <v>Cesar Ramirez</v>
      </c>
      <c r="AC436">
        <f t="shared" si="125"/>
        <v>0.2857142857142857</v>
      </c>
      <c r="AD436">
        <f t="shared" si="126"/>
        <v>0.2857142857142857</v>
      </c>
      <c r="AE436">
        <f t="shared" si="127"/>
        <v>2421.1428571428569</v>
      </c>
      <c r="AF436" t="str">
        <f t="shared" si="128"/>
        <v>Cesar Ramirez</v>
      </c>
      <c r="AG436">
        <f t="shared" si="129"/>
        <v>0</v>
      </c>
      <c r="AH436">
        <f t="shared" si="130"/>
        <v>0</v>
      </c>
      <c r="AI436">
        <f t="shared" si="131"/>
        <v>-436</v>
      </c>
      <c r="AJ436" t="str">
        <f t="shared" si="132"/>
        <v>Cesar Ramirez</v>
      </c>
      <c r="AK436">
        <f t="shared" si="133"/>
        <v>2</v>
      </c>
      <c r="AL436">
        <f t="shared" si="134"/>
        <v>2</v>
      </c>
      <c r="AM436">
        <f t="shared" si="135"/>
        <v>19564</v>
      </c>
      <c r="AN436" t="str">
        <f t="shared" si="136"/>
        <v>Cesar Ramirez</v>
      </c>
      <c r="AO436">
        <f t="shared" si="137"/>
        <v>2</v>
      </c>
      <c r="AP436">
        <f t="shared" si="138"/>
        <v>2</v>
      </c>
      <c r="AQ436">
        <f t="shared" si="139"/>
        <v>19564</v>
      </c>
      <c r="AR436" t="str">
        <f>A436</f>
        <v>Cesar Ramirez</v>
      </c>
      <c r="AS436">
        <f>M436</f>
        <v>0</v>
      </c>
      <c r="AT436">
        <f>AS436</f>
        <v>0</v>
      </c>
      <c r="AU436">
        <f>AT436*10000-ROW()</f>
        <v>-436</v>
      </c>
      <c r="AV436" t="str">
        <f>A436</f>
        <v>Cesar Ramirez</v>
      </c>
      <c r="AW436">
        <f>E436</f>
        <v>1</v>
      </c>
      <c r="AX436">
        <f>AW436</f>
        <v>1</v>
      </c>
      <c r="AY436">
        <f>AX436*10000-ROW()</f>
        <v>9564</v>
      </c>
    </row>
    <row r="437" spans="1:51" x14ac:dyDescent="0.3">
      <c r="A437" s="9" t="str">
        <f>equipo18!A41</f>
        <v>Cesar Torres</v>
      </c>
      <c r="B437" s="9">
        <f>equipo18!B41</f>
        <v>5</v>
      </c>
      <c r="C437" s="9" t="str">
        <f>equipo18!$A$6</f>
        <v>Equipo 18</v>
      </c>
      <c r="D437" s="9">
        <f>equipo18!C41</f>
        <v>7</v>
      </c>
      <c r="E437" s="9">
        <f>equipo18!D41</f>
        <v>0</v>
      </c>
      <c r="F437" s="9">
        <f>equipo18!E41</f>
        <v>1</v>
      </c>
      <c r="G437" s="9">
        <f>equipo18!F41</f>
        <v>0</v>
      </c>
      <c r="H437" s="9">
        <f>equipo18!G41</f>
        <v>0</v>
      </c>
      <c r="I437" s="9">
        <f>equipo18!H41</f>
        <v>0</v>
      </c>
      <c r="J437" s="9">
        <f>equipo18!I41</f>
        <v>1</v>
      </c>
      <c r="K437" s="9">
        <f>equipo18!J41</f>
        <v>2</v>
      </c>
      <c r="L437" s="9">
        <f>equipo18!K41</f>
        <v>3</v>
      </c>
      <c r="M437" s="9">
        <f>equipo18!L41</f>
        <v>0</v>
      </c>
      <c r="N437" s="9">
        <f>equipo18!M41</f>
        <v>0</v>
      </c>
      <c r="O437" s="9">
        <f>equipo18!N41</f>
        <v>0</v>
      </c>
      <c r="P437" s="9">
        <f>equipo18!O41</f>
        <v>1</v>
      </c>
      <c r="Q437" s="9">
        <f>equipo18!P41</f>
        <v>0</v>
      </c>
      <c r="R437" s="9">
        <f>equipo18!Q41</f>
        <v>1</v>
      </c>
      <c r="S437" s="9">
        <f>equipo18!R41</f>
        <v>11</v>
      </c>
      <c r="T437" s="9"/>
      <c r="U437" s="11">
        <f>equipo18!T41</f>
        <v>0.14285714285714285</v>
      </c>
      <c r="V437" s="11">
        <f>equipo18!U41</f>
        <v>0.14285714285714285</v>
      </c>
      <c r="X437" t="str">
        <f t="shared" si="120"/>
        <v>Cesar Torres</v>
      </c>
      <c r="Y437">
        <f t="shared" si="121"/>
        <v>0.14285714285714285</v>
      </c>
      <c r="Z437">
        <f t="shared" si="122"/>
        <v>0.14285714285714285</v>
      </c>
      <c r="AA437">
        <f t="shared" si="123"/>
        <v>991.57142857142844</v>
      </c>
      <c r="AB437" t="str">
        <f t="shared" si="124"/>
        <v>Cesar Torres</v>
      </c>
      <c r="AC437">
        <f t="shared" si="125"/>
        <v>0.14285714285714285</v>
      </c>
      <c r="AD437">
        <f t="shared" si="126"/>
        <v>0.14285714285714285</v>
      </c>
      <c r="AE437">
        <f t="shared" si="127"/>
        <v>991.57142857142844</v>
      </c>
      <c r="AF437" t="str">
        <f t="shared" si="128"/>
        <v>Cesar Torres</v>
      </c>
      <c r="AG437">
        <f t="shared" si="129"/>
        <v>0</v>
      </c>
      <c r="AH437">
        <f t="shared" si="130"/>
        <v>0</v>
      </c>
      <c r="AI437">
        <f t="shared" si="131"/>
        <v>-437</v>
      </c>
      <c r="AJ437" t="str">
        <f t="shared" si="132"/>
        <v>Cesar Torres</v>
      </c>
      <c r="AK437">
        <f t="shared" si="133"/>
        <v>1</v>
      </c>
      <c r="AL437">
        <f t="shared" si="134"/>
        <v>1</v>
      </c>
      <c r="AM437">
        <f t="shared" si="135"/>
        <v>9563</v>
      </c>
      <c r="AN437" t="str">
        <f t="shared" si="136"/>
        <v>Cesar Torres</v>
      </c>
      <c r="AO437">
        <f t="shared" si="137"/>
        <v>1</v>
      </c>
      <c r="AP437">
        <f t="shared" si="138"/>
        <v>1</v>
      </c>
      <c r="AQ437">
        <f t="shared" si="139"/>
        <v>9563</v>
      </c>
      <c r="AR437" t="str">
        <f>A437</f>
        <v>Cesar Torres</v>
      </c>
      <c r="AS437">
        <f>M437</f>
        <v>0</v>
      </c>
      <c r="AT437">
        <f>AS437</f>
        <v>0</v>
      </c>
      <c r="AU437">
        <f>AT437*10000-ROW()</f>
        <v>-437</v>
      </c>
      <c r="AV437" t="str">
        <f>A437</f>
        <v>Cesar Torres</v>
      </c>
      <c r="AW437">
        <f>E437</f>
        <v>0</v>
      </c>
      <c r="AX437">
        <f>AW437</f>
        <v>0</v>
      </c>
      <c r="AY437">
        <f>AX437*10000-ROW()</f>
        <v>-437</v>
      </c>
    </row>
    <row r="438" spans="1:51" x14ac:dyDescent="0.3">
      <c r="A438" s="9" t="str">
        <f>equipo18!A42</f>
        <v>Cesar Flores</v>
      </c>
      <c r="B438" s="9">
        <f>equipo18!B42</f>
        <v>6</v>
      </c>
      <c r="C438" s="9" t="str">
        <f>equipo18!$A$6</f>
        <v>Equipo 18</v>
      </c>
      <c r="D438" s="9">
        <f>equipo18!C42</f>
        <v>6</v>
      </c>
      <c r="E438" s="9">
        <f>equipo18!D42</f>
        <v>5</v>
      </c>
      <c r="F438" s="9">
        <f>equipo18!E42</f>
        <v>1</v>
      </c>
      <c r="G438" s="9">
        <f>equipo18!F42</f>
        <v>1</v>
      </c>
      <c r="H438" s="9">
        <f>equipo18!G42</f>
        <v>0</v>
      </c>
      <c r="I438" s="9">
        <f>equipo18!H42</f>
        <v>0</v>
      </c>
      <c r="J438" s="9">
        <f>equipo18!I42</f>
        <v>1</v>
      </c>
      <c r="K438" s="9">
        <f>equipo18!J42</f>
        <v>2</v>
      </c>
      <c r="L438" s="9">
        <f>equipo18!K42</f>
        <v>2</v>
      </c>
      <c r="M438" s="9">
        <f>equipo18!L42</f>
        <v>2</v>
      </c>
      <c r="N438" s="9">
        <f>equipo18!M42</f>
        <v>2</v>
      </c>
      <c r="O438" s="9">
        <f>equipo18!N42</f>
        <v>0</v>
      </c>
      <c r="P438" s="9">
        <f>equipo18!O42</f>
        <v>0</v>
      </c>
      <c r="Q438" s="9">
        <f>equipo18!P42</f>
        <v>0</v>
      </c>
      <c r="R438" s="9">
        <f>equipo18!Q42</f>
        <v>2</v>
      </c>
      <c r="S438" s="9">
        <f>equipo18!R42</f>
        <v>10</v>
      </c>
      <c r="T438" s="9"/>
      <c r="U438" s="11">
        <f>equipo18!T42</f>
        <v>0.16666666666666666</v>
      </c>
      <c r="V438" s="11">
        <f>equipo18!U42</f>
        <v>0.33333333333333331</v>
      </c>
      <c r="X438" t="str">
        <f t="shared" si="120"/>
        <v>Cesar Flores</v>
      </c>
      <c r="Y438">
        <f t="shared" si="121"/>
        <v>0.16666666666666666</v>
      </c>
      <c r="Z438">
        <f t="shared" si="122"/>
        <v>0.16666666666666666</v>
      </c>
      <c r="AA438">
        <f t="shared" si="123"/>
        <v>1228.6666666666665</v>
      </c>
      <c r="AB438" t="str">
        <f t="shared" si="124"/>
        <v>Cesar Flores</v>
      </c>
      <c r="AC438">
        <f t="shared" si="125"/>
        <v>0.33333333333333331</v>
      </c>
      <c r="AD438">
        <f t="shared" si="126"/>
        <v>0.33333333333333331</v>
      </c>
      <c r="AE438">
        <f t="shared" si="127"/>
        <v>2895.333333333333</v>
      </c>
      <c r="AF438" t="str">
        <f t="shared" si="128"/>
        <v>Cesar Flores</v>
      </c>
      <c r="AG438">
        <f t="shared" si="129"/>
        <v>0</v>
      </c>
      <c r="AH438">
        <f t="shared" si="130"/>
        <v>0</v>
      </c>
      <c r="AI438">
        <f t="shared" si="131"/>
        <v>-438</v>
      </c>
      <c r="AJ438" t="str">
        <f t="shared" si="132"/>
        <v>Cesar Flores</v>
      </c>
      <c r="AK438">
        <f t="shared" si="133"/>
        <v>1</v>
      </c>
      <c r="AL438">
        <f t="shared" si="134"/>
        <v>1</v>
      </c>
      <c r="AM438">
        <f t="shared" si="135"/>
        <v>9562</v>
      </c>
      <c r="AN438" t="str">
        <f t="shared" si="136"/>
        <v>Cesar Flores</v>
      </c>
      <c r="AO438">
        <f t="shared" si="137"/>
        <v>1</v>
      </c>
      <c r="AP438">
        <f t="shared" si="138"/>
        <v>1</v>
      </c>
      <c r="AQ438">
        <f t="shared" si="139"/>
        <v>9562</v>
      </c>
      <c r="AR438" t="str">
        <f>A438</f>
        <v>Cesar Flores</v>
      </c>
      <c r="AS438">
        <f>M438</f>
        <v>2</v>
      </c>
      <c r="AT438">
        <f>AS438</f>
        <v>2</v>
      </c>
      <c r="AU438">
        <f>AT438*10000-ROW()</f>
        <v>19562</v>
      </c>
      <c r="AV438" t="str">
        <f>A438</f>
        <v>Cesar Flores</v>
      </c>
      <c r="AW438">
        <f>E438</f>
        <v>5</v>
      </c>
      <c r="AX438">
        <f>AW438</f>
        <v>5</v>
      </c>
      <c r="AY438">
        <f>AX438*10000-ROW()</f>
        <v>49562</v>
      </c>
    </row>
    <row r="439" spans="1:51" x14ac:dyDescent="0.3">
      <c r="A439" s="9" t="str">
        <f>equipo18!A43</f>
        <v>Cesar Rivera</v>
      </c>
      <c r="B439" s="9">
        <f>equipo18!B43</f>
        <v>7</v>
      </c>
      <c r="C439" s="9" t="str">
        <f>equipo18!$A$6</f>
        <v>Equipo 18</v>
      </c>
      <c r="D439" s="9">
        <f>equipo18!C43</f>
        <v>10</v>
      </c>
      <c r="E439" s="9">
        <f>equipo18!D43</f>
        <v>4</v>
      </c>
      <c r="F439" s="9">
        <f>equipo18!E43</f>
        <v>6</v>
      </c>
      <c r="G439" s="9">
        <f>equipo18!F43</f>
        <v>0</v>
      </c>
      <c r="H439" s="9">
        <f>equipo18!G43</f>
        <v>1</v>
      </c>
      <c r="I439" s="9">
        <f>equipo18!H43</f>
        <v>0</v>
      </c>
      <c r="J439" s="9">
        <f>equipo18!I43</f>
        <v>7</v>
      </c>
      <c r="K439" s="9">
        <f>equipo18!J43</f>
        <v>2</v>
      </c>
      <c r="L439" s="9">
        <f>equipo18!K43</f>
        <v>2</v>
      </c>
      <c r="M439" s="9">
        <f>equipo18!L43</f>
        <v>0</v>
      </c>
      <c r="N439" s="9">
        <f>equipo18!M43</f>
        <v>1</v>
      </c>
      <c r="O439" s="9">
        <f>equipo18!N43</f>
        <v>1</v>
      </c>
      <c r="P439" s="9">
        <f>equipo18!O43</f>
        <v>1</v>
      </c>
      <c r="Q439" s="9">
        <f>equipo18!P43</f>
        <v>0</v>
      </c>
      <c r="R439" s="9">
        <f>equipo18!Q43</f>
        <v>8</v>
      </c>
      <c r="S439" s="9">
        <f>equipo18!R43</f>
        <v>15</v>
      </c>
      <c r="T439" s="9"/>
      <c r="U439" s="11">
        <f>equipo18!T43</f>
        <v>0.6</v>
      </c>
      <c r="V439" s="11">
        <f>equipo18!U43</f>
        <v>0.8</v>
      </c>
      <c r="X439" t="str">
        <f t="shared" si="120"/>
        <v>Cesar Rivera</v>
      </c>
      <c r="Y439">
        <f t="shared" si="121"/>
        <v>0.6</v>
      </c>
      <c r="Z439">
        <f t="shared" si="122"/>
        <v>0.6</v>
      </c>
      <c r="AA439">
        <f t="shared" si="123"/>
        <v>5561</v>
      </c>
      <c r="AB439" t="str">
        <f t="shared" si="124"/>
        <v>Cesar Rivera</v>
      </c>
      <c r="AC439">
        <f t="shared" si="125"/>
        <v>0.8</v>
      </c>
      <c r="AD439">
        <f t="shared" si="126"/>
        <v>0.8</v>
      </c>
      <c r="AE439">
        <f t="shared" si="127"/>
        <v>7561</v>
      </c>
      <c r="AF439" t="str">
        <f t="shared" si="128"/>
        <v>Cesar Rivera</v>
      </c>
      <c r="AG439">
        <f t="shared" si="129"/>
        <v>0</v>
      </c>
      <c r="AH439">
        <f t="shared" si="130"/>
        <v>0</v>
      </c>
      <c r="AI439">
        <f t="shared" si="131"/>
        <v>-439</v>
      </c>
      <c r="AJ439" t="str">
        <f t="shared" si="132"/>
        <v>Cesar Rivera</v>
      </c>
      <c r="AK439">
        <f t="shared" si="133"/>
        <v>7</v>
      </c>
      <c r="AL439">
        <f t="shared" si="134"/>
        <v>7</v>
      </c>
      <c r="AM439">
        <f t="shared" si="135"/>
        <v>69561</v>
      </c>
      <c r="AN439" t="str">
        <f t="shared" si="136"/>
        <v>Cesar Rivera</v>
      </c>
      <c r="AO439">
        <f t="shared" si="137"/>
        <v>6</v>
      </c>
      <c r="AP439">
        <f t="shared" si="138"/>
        <v>6</v>
      </c>
      <c r="AQ439">
        <f t="shared" si="139"/>
        <v>59561</v>
      </c>
      <c r="AR439" t="str">
        <f>A439</f>
        <v>Cesar Rivera</v>
      </c>
      <c r="AS439">
        <f>M439</f>
        <v>0</v>
      </c>
      <c r="AT439">
        <f>AS439</f>
        <v>0</v>
      </c>
      <c r="AU439">
        <f>AT439*10000-ROW()</f>
        <v>-439</v>
      </c>
      <c r="AV439" t="str">
        <f>A439</f>
        <v>Cesar Rivera</v>
      </c>
      <c r="AW439">
        <f>E439</f>
        <v>4</v>
      </c>
      <c r="AX439">
        <f>AW439</f>
        <v>4</v>
      </c>
      <c r="AY439">
        <f>AX439*10000-ROW()</f>
        <v>39561</v>
      </c>
    </row>
    <row r="440" spans="1:51" x14ac:dyDescent="0.3">
      <c r="A440" s="9" t="str">
        <f>equipo18!A44</f>
        <v>Cesar Gomez</v>
      </c>
      <c r="B440" s="9">
        <f>equipo18!B44</f>
        <v>8</v>
      </c>
      <c r="C440" s="9" t="str">
        <f>equipo18!$A$6</f>
        <v>Equipo 18</v>
      </c>
      <c r="D440" s="9">
        <f>equipo18!C44</f>
        <v>6</v>
      </c>
      <c r="E440" s="9">
        <f>equipo18!D44</f>
        <v>6</v>
      </c>
      <c r="F440" s="9">
        <f>equipo18!E44</f>
        <v>3</v>
      </c>
      <c r="G440" s="9">
        <f>equipo18!F44</f>
        <v>0</v>
      </c>
      <c r="H440" s="9">
        <f>equipo18!G44</f>
        <v>0</v>
      </c>
      <c r="I440" s="9">
        <f>equipo18!H44</f>
        <v>0</v>
      </c>
      <c r="J440" s="9">
        <f>equipo18!I44</f>
        <v>1</v>
      </c>
      <c r="K440" s="9">
        <f>equipo18!J44</f>
        <v>1</v>
      </c>
      <c r="L440" s="9">
        <f>equipo18!K44</f>
        <v>3</v>
      </c>
      <c r="M440" s="9">
        <f>equipo18!L44</f>
        <v>2</v>
      </c>
      <c r="N440" s="9">
        <f>equipo18!M44</f>
        <v>1</v>
      </c>
      <c r="O440" s="9">
        <f>equipo18!N44</f>
        <v>0</v>
      </c>
      <c r="P440" s="9">
        <f>equipo18!O44</f>
        <v>1</v>
      </c>
      <c r="Q440" s="9">
        <f>equipo18!P44</f>
        <v>0</v>
      </c>
      <c r="R440" s="9">
        <f>equipo18!Q44</f>
        <v>3</v>
      </c>
      <c r="S440" s="9">
        <f>equipo18!R44</f>
        <v>11</v>
      </c>
      <c r="T440" s="9"/>
      <c r="U440" s="11">
        <f>equipo18!T44</f>
        <v>0.5</v>
      </c>
      <c r="V440" s="11">
        <f>equipo18!U44</f>
        <v>0.5</v>
      </c>
      <c r="X440" t="str">
        <f t="shared" si="120"/>
        <v>Cesar Gomez</v>
      </c>
      <c r="Y440">
        <f t="shared" si="121"/>
        <v>0.5</v>
      </c>
      <c r="Z440">
        <f t="shared" si="122"/>
        <v>0.5</v>
      </c>
      <c r="AA440">
        <f t="shared" si="123"/>
        <v>4560</v>
      </c>
      <c r="AB440" t="str">
        <f t="shared" si="124"/>
        <v>Cesar Gomez</v>
      </c>
      <c r="AC440">
        <f t="shared" si="125"/>
        <v>0.5</v>
      </c>
      <c r="AD440">
        <f t="shared" si="126"/>
        <v>0.5</v>
      </c>
      <c r="AE440">
        <f t="shared" si="127"/>
        <v>4560</v>
      </c>
      <c r="AF440" t="str">
        <f t="shared" si="128"/>
        <v>Cesar Gomez</v>
      </c>
      <c r="AG440">
        <f t="shared" si="129"/>
        <v>0</v>
      </c>
      <c r="AH440">
        <f t="shared" si="130"/>
        <v>0</v>
      </c>
      <c r="AI440">
        <f t="shared" si="131"/>
        <v>-440</v>
      </c>
      <c r="AJ440" t="str">
        <f t="shared" si="132"/>
        <v>Cesar Gomez</v>
      </c>
      <c r="AK440">
        <f t="shared" si="133"/>
        <v>1</v>
      </c>
      <c r="AL440">
        <f t="shared" si="134"/>
        <v>1</v>
      </c>
      <c r="AM440">
        <f t="shared" si="135"/>
        <v>9560</v>
      </c>
      <c r="AN440" t="str">
        <f t="shared" si="136"/>
        <v>Cesar Gomez</v>
      </c>
      <c r="AO440">
        <f t="shared" si="137"/>
        <v>3</v>
      </c>
      <c r="AP440">
        <f t="shared" si="138"/>
        <v>3</v>
      </c>
      <c r="AQ440">
        <f t="shared" si="139"/>
        <v>29560</v>
      </c>
      <c r="AR440" t="str">
        <f>A440</f>
        <v>Cesar Gomez</v>
      </c>
      <c r="AS440">
        <f>M440</f>
        <v>2</v>
      </c>
      <c r="AT440">
        <f>AS440</f>
        <v>2</v>
      </c>
      <c r="AU440">
        <f>AT440*10000-ROW()</f>
        <v>19560</v>
      </c>
      <c r="AV440" t="str">
        <f>A440</f>
        <v>Cesar Gomez</v>
      </c>
      <c r="AW440">
        <f>E440</f>
        <v>6</v>
      </c>
      <c r="AX440">
        <f>AW440</f>
        <v>6</v>
      </c>
      <c r="AY440">
        <f>AX440*10000-ROW()</f>
        <v>59560</v>
      </c>
    </row>
    <row r="441" spans="1:51" x14ac:dyDescent="0.3">
      <c r="A441" s="9" t="str">
        <f>equipo18!A45</f>
        <v>Cesar Diaz</v>
      </c>
      <c r="B441" s="9">
        <f>equipo18!B45</f>
        <v>9</v>
      </c>
      <c r="C441" s="9" t="str">
        <f>equipo18!$A$6</f>
        <v>Equipo 18</v>
      </c>
      <c r="D441" s="9">
        <f>equipo18!C45</f>
        <v>7</v>
      </c>
      <c r="E441" s="9">
        <f>equipo18!D45</f>
        <v>2</v>
      </c>
      <c r="F441" s="9">
        <f>equipo18!E45</f>
        <v>2</v>
      </c>
      <c r="G441" s="9">
        <f>equipo18!F45</f>
        <v>0</v>
      </c>
      <c r="H441" s="9">
        <f>equipo18!G45</f>
        <v>0</v>
      </c>
      <c r="I441" s="9">
        <f>equipo18!H45</f>
        <v>0</v>
      </c>
      <c r="J441" s="9">
        <f>equipo18!I45</f>
        <v>4</v>
      </c>
      <c r="K441" s="9">
        <f>equipo18!J45</f>
        <v>2</v>
      </c>
      <c r="L441" s="9">
        <f>equipo18!K45</f>
        <v>0</v>
      </c>
      <c r="M441" s="9">
        <f>equipo18!L45</f>
        <v>1</v>
      </c>
      <c r="N441" s="9">
        <f>equipo18!M45</f>
        <v>1</v>
      </c>
      <c r="O441" s="9">
        <f>equipo18!N45</f>
        <v>2</v>
      </c>
      <c r="P441" s="9">
        <f>equipo18!O45</f>
        <v>1</v>
      </c>
      <c r="Q441" s="9">
        <f>equipo18!P45</f>
        <v>0</v>
      </c>
      <c r="R441" s="9">
        <f>equipo18!Q45</f>
        <v>2</v>
      </c>
      <c r="S441" s="9">
        <f>equipo18!R45</f>
        <v>11</v>
      </c>
      <c r="T441" s="9"/>
      <c r="U441" s="11">
        <f>equipo18!T45</f>
        <v>0.2857142857142857</v>
      </c>
      <c r="V441" s="11">
        <f>equipo18!U45</f>
        <v>0.2857142857142857</v>
      </c>
      <c r="X441" t="str">
        <f t="shared" si="120"/>
        <v>Cesar Diaz</v>
      </c>
      <c r="Y441">
        <f t="shared" si="121"/>
        <v>0.2857142857142857</v>
      </c>
      <c r="Z441">
        <f t="shared" si="122"/>
        <v>0.2857142857142857</v>
      </c>
      <c r="AA441">
        <f t="shared" si="123"/>
        <v>2416.1428571428569</v>
      </c>
      <c r="AB441" t="str">
        <f t="shared" si="124"/>
        <v>Cesar Diaz</v>
      </c>
      <c r="AC441">
        <f t="shared" si="125"/>
        <v>0.2857142857142857</v>
      </c>
      <c r="AD441">
        <f t="shared" si="126"/>
        <v>0.2857142857142857</v>
      </c>
      <c r="AE441">
        <f t="shared" si="127"/>
        <v>2416.1428571428569</v>
      </c>
      <c r="AF441" t="str">
        <f t="shared" si="128"/>
        <v>Cesar Diaz</v>
      </c>
      <c r="AG441">
        <f t="shared" si="129"/>
        <v>0</v>
      </c>
      <c r="AH441">
        <f t="shared" si="130"/>
        <v>0</v>
      </c>
      <c r="AI441">
        <f t="shared" si="131"/>
        <v>-441</v>
      </c>
      <c r="AJ441" t="str">
        <f t="shared" si="132"/>
        <v>Cesar Diaz</v>
      </c>
      <c r="AK441">
        <f t="shared" si="133"/>
        <v>4</v>
      </c>
      <c r="AL441">
        <f t="shared" si="134"/>
        <v>4</v>
      </c>
      <c r="AM441">
        <f t="shared" si="135"/>
        <v>39559</v>
      </c>
      <c r="AN441" t="str">
        <f t="shared" si="136"/>
        <v>Cesar Diaz</v>
      </c>
      <c r="AO441">
        <f t="shared" si="137"/>
        <v>2</v>
      </c>
      <c r="AP441">
        <f t="shared" si="138"/>
        <v>2</v>
      </c>
      <c r="AQ441">
        <f t="shared" si="139"/>
        <v>19559</v>
      </c>
      <c r="AR441" t="str">
        <f>A441</f>
        <v>Cesar Diaz</v>
      </c>
      <c r="AS441">
        <f>M441</f>
        <v>1</v>
      </c>
      <c r="AT441">
        <f>AS441</f>
        <v>1</v>
      </c>
      <c r="AU441">
        <f>AT441*10000-ROW()</f>
        <v>9559</v>
      </c>
      <c r="AV441" t="str">
        <f>A441</f>
        <v>Cesar Diaz</v>
      </c>
      <c r="AW441">
        <f>E441</f>
        <v>2</v>
      </c>
      <c r="AX441">
        <f>AW441</f>
        <v>2</v>
      </c>
      <c r="AY441">
        <f>AX441*10000-ROW()</f>
        <v>19559</v>
      </c>
    </row>
    <row r="442" spans="1:51" x14ac:dyDescent="0.3">
      <c r="A442" s="9" t="str">
        <f>equipo18!A46</f>
        <v>Cesar Reyes</v>
      </c>
      <c r="B442" s="9">
        <f>equipo18!B46</f>
        <v>10</v>
      </c>
      <c r="C442" s="9" t="str">
        <f>equipo18!$A$6</f>
        <v>Equipo 18</v>
      </c>
      <c r="D442" s="9">
        <f>equipo18!C46</f>
        <v>8</v>
      </c>
      <c r="E442" s="9">
        <f>equipo18!D46</f>
        <v>3</v>
      </c>
      <c r="F442" s="9">
        <f>equipo18!E46</f>
        <v>3</v>
      </c>
      <c r="G442" s="9">
        <f>equipo18!F46</f>
        <v>0</v>
      </c>
      <c r="H442" s="9">
        <f>equipo18!G46</f>
        <v>0</v>
      </c>
      <c r="I442" s="9">
        <f>equipo18!H46</f>
        <v>0</v>
      </c>
      <c r="J442" s="9">
        <f>equipo18!I46</f>
        <v>4</v>
      </c>
      <c r="K442" s="9">
        <f>equipo18!J46</f>
        <v>3</v>
      </c>
      <c r="L442" s="9">
        <f>equipo18!K46</f>
        <v>2</v>
      </c>
      <c r="M442" s="9">
        <f>equipo18!L46</f>
        <v>2</v>
      </c>
      <c r="N442" s="9">
        <f>equipo18!M46</f>
        <v>0</v>
      </c>
      <c r="O442" s="9">
        <f>equipo18!N46</f>
        <v>2</v>
      </c>
      <c r="P442" s="9">
        <f>equipo18!O46</f>
        <v>2</v>
      </c>
      <c r="Q442" s="9">
        <f>equipo18!P46</f>
        <v>0</v>
      </c>
      <c r="R442" s="9">
        <f>equipo18!Q46</f>
        <v>3</v>
      </c>
      <c r="S442" s="9">
        <f>equipo18!R46</f>
        <v>14</v>
      </c>
      <c r="T442" s="9"/>
      <c r="U442" s="11">
        <f>equipo18!T46</f>
        <v>0.375</v>
      </c>
      <c r="V442" s="11">
        <f>equipo18!U46</f>
        <v>0.375</v>
      </c>
      <c r="X442" t="str">
        <f t="shared" si="120"/>
        <v>Cesar Reyes</v>
      </c>
      <c r="Y442">
        <f t="shared" si="121"/>
        <v>0.375</v>
      </c>
      <c r="Z442">
        <f t="shared" si="122"/>
        <v>0.375</v>
      </c>
      <c r="AA442">
        <f t="shared" si="123"/>
        <v>3308</v>
      </c>
      <c r="AB442" t="str">
        <f t="shared" si="124"/>
        <v>Cesar Reyes</v>
      </c>
      <c r="AC442">
        <f t="shared" si="125"/>
        <v>0.375</v>
      </c>
      <c r="AD442">
        <f t="shared" si="126"/>
        <v>0.375</v>
      </c>
      <c r="AE442">
        <f t="shared" si="127"/>
        <v>3308</v>
      </c>
      <c r="AF442" t="str">
        <f t="shared" si="128"/>
        <v>Cesar Reyes</v>
      </c>
      <c r="AG442">
        <f t="shared" si="129"/>
        <v>0</v>
      </c>
      <c r="AH442">
        <f t="shared" si="130"/>
        <v>0</v>
      </c>
      <c r="AI442">
        <f t="shared" si="131"/>
        <v>-442</v>
      </c>
      <c r="AJ442" t="str">
        <f t="shared" si="132"/>
        <v>Cesar Reyes</v>
      </c>
      <c r="AK442">
        <f t="shared" si="133"/>
        <v>4</v>
      </c>
      <c r="AL442">
        <f t="shared" si="134"/>
        <v>4</v>
      </c>
      <c r="AM442">
        <f t="shared" si="135"/>
        <v>39558</v>
      </c>
      <c r="AN442" t="str">
        <f t="shared" si="136"/>
        <v>Cesar Reyes</v>
      </c>
      <c r="AO442">
        <f t="shared" si="137"/>
        <v>3</v>
      </c>
      <c r="AP442">
        <f t="shared" si="138"/>
        <v>3</v>
      </c>
      <c r="AQ442">
        <f t="shared" si="139"/>
        <v>29558</v>
      </c>
      <c r="AR442" t="str">
        <f>A442</f>
        <v>Cesar Reyes</v>
      </c>
      <c r="AS442">
        <f>M442</f>
        <v>2</v>
      </c>
      <c r="AT442">
        <f>AS442</f>
        <v>2</v>
      </c>
      <c r="AU442">
        <f>AT442*10000-ROW()</f>
        <v>19558</v>
      </c>
      <c r="AV442" t="str">
        <f>A442</f>
        <v>Cesar Reyes</v>
      </c>
      <c r="AW442">
        <f>E442</f>
        <v>3</v>
      </c>
      <c r="AX442">
        <f>AW442</f>
        <v>3</v>
      </c>
      <c r="AY442">
        <f>AX442*10000-ROW()</f>
        <v>29558</v>
      </c>
    </row>
    <row r="443" spans="1:51" x14ac:dyDescent="0.3">
      <c r="A443" s="9" t="str">
        <f>equipo18!A47</f>
        <v>Cesar Morales</v>
      </c>
      <c r="B443" s="9">
        <f>equipo18!B47</f>
        <v>11</v>
      </c>
      <c r="C443" s="9" t="str">
        <f>equipo18!$A$6</f>
        <v>Equipo 18</v>
      </c>
      <c r="D443" s="9">
        <f>equipo18!C47</f>
        <v>7</v>
      </c>
      <c r="E443" s="9">
        <f>equipo18!D47</f>
        <v>3</v>
      </c>
      <c r="F443" s="9">
        <f>equipo18!E47</f>
        <v>4</v>
      </c>
      <c r="G443" s="9">
        <f>equipo18!F47</f>
        <v>0</v>
      </c>
      <c r="H443" s="9">
        <f>equipo18!G47</f>
        <v>0</v>
      </c>
      <c r="I443" s="9">
        <f>equipo18!H47</f>
        <v>0</v>
      </c>
      <c r="J443" s="9">
        <f>equipo18!I47</f>
        <v>4</v>
      </c>
      <c r="K443" s="9">
        <f>equipo18!J47</f>
        <v>2</v>
      </c>
      <c r="L443" s="9">
        <f>equipo18!K47</f>
        <v>1</v>
      </c>
      <c r="M443" s="9">
        <f>equipo18!L47</f>
        <v>2</v>
      </c>
      <c r="N443" s="9">
        <f>equipo18!M47</f>
        <v>2</v>
      </c>
      <c r="O443" s="9">
        <f>equipo18!N47</f>
        <v>1</v>
      </c>
      <c r="P443" s="9">
        <f>equipo18!O47</f>
        <v>1</v>
      </c>
      <c r="Q443" s="9">
        <f>equipo18!P47</f>
        <v>0</v>
      </c>
      <c r="R443" s="9">
        <f>equipo18!Q47</f>
        <v>4</v>
      </c>
      <c r="S443" s="9">
        <f>equipo18!R47</f>
        <v>12</v>
      </c>
      <c r="T443" s="9"/>
      <c r="U443" s="11">
        <f>equipo18!T47</f>
        <v>0.5714285714285714</v>
      </c>
      <c r="V443" s="11">
        <f>equipo18!U47</f>
        <v>0.5714285714285714</v>
      </c>
      <c r="X443" t="str">
        <f t="shared" si="120"/>
        <v>Cesar Morales</v>
      </c>
      <c r="Y443">
        <f t="shared" si="121"/>
        <v>0.5714285714285714</v>
      </c>
      <c r="Z443">
        <f t="shared" si="122"/>
        <v>0.5714285714285714</v>
      </c>
      <c r="AA443">
        <f t="shared" si="123"/>
        <v>5271.2857142857138</v>
      </c>
      <c r="AB443" t="str">
        <f t="shared" si="124"/>
        <v>Cesar Morales</v>
      </c>
      <c r="AC443">
        <f t="shared" si="125"/>
        <v>0.5714285714285714</v>
      </c>
      <c r="AD443">
        <f t="shared" si="126"/>
        <v>0.5714285714285714</v>
      </c>
      <c r="AE443">
        <f t="shared" si="127"/>
        <v>5271.2857142857138</v>
      </c>
      <c r="AF443" t="str">
        <f t="shared" si="128"/>
        <v>Cesar Morales</v>
      </c>
      <c r="AG443">
        <f t="shared" si="129"/>
        <v>0</v>
      </c>
      <c r="AH443">
        <f t="shared" si="130"/>
        <v>0</v>
      </c>
      <c r="AI443">
        <f t="shared" si="131"/>
        <v>-443</v>
      </c>
      <c r="AJ443" t="str">
        <f t="shared" si="132"/>
        <v>Cesar Morales</v>
      </c>
      <c r="AK443">
        <f t="shared" si="133"/>
        <v>4</v>
      </c>
      <c r="AL443">
        <f t="shared" si="134"/>
        <v>4</v>
      </c>
      <c r="AM443">
        <f t="shared" si="135"/>
        <v>39557</v>
      </c>
      <c r="AN443" t="str">
        <f t="shared" si="136"/>
        <v>Cesar Morales</v>
      </c>
      <c r="AO443">
        <f t="shared" si="137"/>
        <v>4</v>
      </c>
      <c r="AP443">
        <f t="shared" si="138"/>
        <v>4</v>
      </c>
      <c r="AQ443">
        <f t="shared" si="139"/>
        <v>39557</v>
      </c>
      <c r="AR443" t="str">
        <f>A443</f>
        <v>Cesar Morales</v>
      </c>
      <c r="AS443">
        <f>M443</f>
        <v>2</v>
      </c>
      <c r="AT443">
        <f>AS443</f>
        <v>2</v>
      </c>
      <c r="AU443">
        <f>AT443*10000-ROW()</f>
        <v>19557</v>
      </c>
      <c r="AV443" t="str">
        <f>A443</f>
        <v>Cesar Morales</v>
      </c>
      <c r="AW443">
        <f>E443</f>
        <v>3</v>
      </c>
      <c r="AX443">
        <f>AW443</f>
        <v>3</v>
      </c>
      <c r="AY443">
        <f>AX443*10000-ROW()</f>
        <v>29557</v>
      </c>
    </row>
    <row r="444" spans="1:51" x14ac:dyDescent="0.3">
      <c r="A444" s="9" t="str">
        <f>equipo18!A48</f>
        <v>Cesar Cruz</v>
      </c>
      <c r="B444" s="9">
        <f>equipo18!B48</f>
        <v>12</v>
      </c>
      <c r="C444" s="9" t="str">
        <f>equipo18!$A$6</f>
        <v>Equipo 18</v>
      </c>
      <c r="D444" s="9">
        <f>equipo18!C48</f>
        <v>10</v>
      </c>
      <c r="E444" s="9">
        <f>equipo18!D48</f>
        <v>10</v>
      </c>
      <c r="F444" s="9">
        <f>equipo18!E48</f>
        <v>6</v>
      </c>
      <c r="G444" s="9">
        <f>equipo18!F48</f>
        <v>0</v>
      </c>
      <c r="H444" s="9">
        <f>equipo18!G48</f>
        <v>0</v>
      </c>
      <c r="I444" s="9">
        <f>equipo18!H48</f>
        <v>0</v>
      </c>
      <c r="J444" s="9">
        <f>equipo18!I48</f>
        <v>2</v>
      </c>
      <c r="K444" s="9">
        <f>equipo18!J48</f>
        <v>2</v>
      </c>
      <c r="L444" s="9">
        <f>equipo18!K48</f>
        <v>1</v>
      </c>
      <c r="M444" s="9">
        <f>equipo18!L48</f>
        <v>2</v>
      </c>
      <c r="N444" s="9">
        <f>equipo18!M48</f>
        <v>1</v>
      </c>
      <c r="O444" s="9">
        <f>equipo18!N48</f>
        <v>2</v>
      </c>
      <c r="P444" s="9">
        <f>equipo18!O48</f>
        <v>1</v>
      </c>
      <c r="Q444" s="9">
        <f>equipo18!P48</f>
        <v>0</v>
      </c>
      <c r="R444" s="9">
        <f>equipo18!Q48</f>
        <v>6</v>
      </c>
      <c r="S444" s="9">
        <f>equipo18!R48</f>
        <v>15</v>
      </c>
      <c r="T444" s="9"/>
      <c r="U444" s="11">
        <f>equipo18!T48</f>
        <v>0.6</v>
      </c>
      <c r="V444" s="11">
        <f>equipo18!U48</f>
        <v>0.6</v>
      </c>
      <c r="X444" t="str">
        <f t="shared" si="120"/>
        <v>Cesar Cruz</v>
      </c>
      <c r="Y444">
        <f t="shared" si="121"/>
        <v>0.6</v>
      </c>
      <c r="Z444">
        <f t="shared" si="122"/>
        <v>0.6</v>
      </c>
      <c r="AA444">
        <f t="shared" si="123"/>
        <v>5556</v>
      </c>
      <c r="AB444" t="str">
        <f t="shared" si="124"/>
        <v>Cesar Cruz</v>
      </c>
      <c r="AC444">
        <f t="shared" si="125"/>
        <v>0.6</v>
      </c>
      <c r="AD444">
        <f t="shared" si="126"/>
        <v>0.6</v>
      </c>
      <c r="AE444">
        <f t="shared" si="127"/>
        <v>5556</v>
      </c>
      <c r="AF444" t="str">
        <f t="shared" si="128"/>
        <v>Cesar Cruz</v>
      </c>
      <c r="AG444">
        <f t="shared" si="129"/>
        <v>0</v>
      </c>
      <c r="AH444">
        <f t="shared" si="130"/>
        <v>0</v>
      </c>
      <c r="AI444">
        <f t="shared" si="131"/>
        <v>-444</v>
      </c>
      <c r="AJ444" t="str">
        <f t="shared" si="132"/>
        <v>Cesar Cruz</v>
      </c>
      <c r="AK444">
        <f t="shared" si="133"/>
        <v>2</v>
      </c>
      <c r="AL444">
        <f t="shared" si="134"/>
        <v>2</v>
      </c>
      <c r="AM444">
        <f t="shared" si="135"/>
        <v>19556</v>
      </c>
      <c r="AN444" t="str">
        <f t="shared" si="136"/>
        <v>Cesar Cruz</v>
      </c>
      <c r="AO444">
        <f t="shared" si="137"/>
        <v>6</v>
      </c>
      <c r="AP444">
        <f t="shared" si="138"/>
        <v>6</v>
      </c>
      <c r="AQ444">
        <f t="shared" si="139"/>
        <v>59556</v>
      </c>
      <c r="AR444" t="str">
        <f>A444</f>
        <v>Cesar Cruz</v>
      </c>
      <c r="AS444">
        <f>M444</f>
        <v>2</v>
      </c>
      <c r="AT444">
        <f>AS444</f>
        <v>2</v>
      </c>
      <c r="AU444">
        <f>AT444*10000-ROW()</f>
        <v>19556</v>
      </c>
      <c r="AV444" t="str">
        <f>A444</f>
        <v>Cesar Cruz</v>
      </c>
      <c r="AW444">
        <f>E444</f>
        <v>10</v>
      </c>
      <c r="AX444">
        <f>AW444</f>
        <v>10</v>
      </c>
      <c r="AY444">
        <f>AX444*10000-ROW()</f>
        <v>99556</v>
      </c>
    </row>
    <row r="445" spans="1:51" x14ac:dyDescent="0.3">
      <c r="A445" s="9" t="str">
        <f>equipo18!A49</f>
        <v>Cesar Ortiz</v>
      </c>
      <c r="B445" s="9">
        <f>equipo18!B49</f>
        <v>13</v>
      </c>
      <c r="C445" s="9" t="str">
        <f>equipo18!$A$6</f>
        <v>Equipo 18</v>
      </c>
      <c r="D445" s="9">
        <f>equipo18!C49</f>
        <v>7</v>
      </c>
      <c r="E445" s="9">
        <f>equipo18!D49</f>
        <v>3</v>
      </c>
      <c r="F445" s="9">
        <f>equipo18!E49</f>
        <v>3</v>
      </c>
      <c r="G445" s="9">
        <f>equipo18!F49</f>
        <v>0</v>
      </c>
      <c r="H445" s="9">
        <f>equipo18!G49</f>
        <v>0</v>
      </c>
      <c r="I445" s="9">
        <f>equipo18!H49</f>
        <v>0</v>
      </c>
      <c r="J445" s="9">
        <f>equipo18!I49</f>
        <v>0</v>
      </c>
      <c r="K445" s="9">
        <f>equipo18!J49</f>
        <v>1</v>
      </c>
      <c r="L445" s="9">
        <f>equipo18!K49</f>
        <v>2</v>
      </c>
      <c r="M445" s="9">
        <f>equipo18!L49</f>
        <v>1</v>
      </c>
      <c r="N445" s="9">
        <f>equipo18!M49</f>
        <v>1</v>
      </c>
      <c r="O445" s="9">
        <f>equipo18!N49</f>
        <v>0</v>
      </c>
      <c r="P445" s="9">
        <f>equipo18!O49</f>
        <v>0</v>
      </c>
      <c r="Q445" s="9">
        <f>equipo18!P49</f>
        <v>0</v>
      </c>
      <c r="R445" s="9">
        <f>equipo18!Q49</f>
        <v>3</v>
      </c>
      <c r="S445" s="9">
        <f>equipo18!R49</f>
        <v>10</v>
      </c>
      <c r="T445" s="9"/>
      <c r="U445" s="11">
        <f>equipo18!T49</f>
        <v>0.42857142857142855</v>
      </c>
      <c r="V445" s="11">
        <f>equipo18!U49</f>
        <v>0.42857142857142855</v>
      </c>
      <c r="X445" t="str">
        <f t="shared" si="120"/>
        <v>Cesar Ortiz</v>
      </c>
      <c r="Y445">
        <f t="shared" si="121"/>
        <v>0.42857142857142855</v>
      </c>
      <c r="Z445">
        <f t="shared" si="122"/>
        <v>0.42857142857142855</v>
      </c>
      <c r="AA445">
        <f t="shared" si="123"/>
        <v>3840.7142857142853</v>
      </c>
      <c r="AB445" t="str">
        <f t="shared" si="124"/>
        <v>Cesar Ortiz</v>
      </c>
      <c r="AC445">
        <f t="shared" si="125"/>
        <v>0.42857142857142855</v>
      </c>
      <c r="AD445">
        <f t="shared" si="126"/>
        <v>0.42857142857142855</v>
      </c>
      <c r="AE445">
        <f t="shared" si="127"/>
        <v>3840.7142857142853</v>
      </c>
      <c r="AF445" t="str">
        <f t="shared" si="128"/>
        <v>Cesar Ortiz</v>
      </c>
      <c r="AG445">
        <f t="shared" si="129"/>
        <v>0</v>
      </c>
      <c r="AH445">
        <f t="shared" si="130"/>
        <v>0</v>
      </c>
      <c r="AI445">
        <f t="shared" si="131"/>
        <v>-445</v>
      </c>
      <c r="AJ445" t="str">
        <f t="shared" si="132"/>
        <v>Cesar Ortiz</v>
      </c>
      <c r="AK445">
        <f t="shared" si="133"/>
        <v>0</v>
      </c>
      <c r="AL445">
        <f t="shared" si="134"/>
        <v>0</v>
      </c>
      <c r="AM445">
        <f t="shared" si="135"/>
        <v>-445</v>
      </c>
      <c r="AN445" t="str">
        <f t="shared" si="136"/>
        <v>Cesar Ortiz</v>
      </c>
      <c r="AO445">
        <f t="shared" si="137"/>
        <v>3</v>
      </c>
      <c r="AP445">
        <f t="shared" si="138"/>
        <v>3</v>
      </c>
      <c r="AQ445">
        <f t="shared" si="139"/>
        <v>29555</v>
      </c>
      <c r="AR445" t="str">
        <f>A445</f>
        <v>Cesar Ortiz</v>
      </c>
      <c r="AS445">
        <f>M445</f>
        <v>1</v>
      </c>
      <c r="AT445">
        <f>AS445</f>
        <v>1</v>
      </c>
      <c r="AU445">
        <f>AT445*10000-ROW()</f>
        <v>9555</v>
      </c>
      <c r="AV445" t="str">
        <f>A445</f>
        <v>Cesar Ortiz</v>
      </c>
      <c r="AW445">
        <f>E445</f>
        <v>3</v>
      </c>
      <c r="AX445">
        <f>AW445</f>
        <v>3</v>
      </c>
      <c r="AY445">
        <f>AX445*10000-ROW()</f>
        <v>29555</v>
      </c>
    </row>
    <row r="446" spans="1:51" x14ac:dyDescent="0.3">
      <c r="A446" s="9" t="str">
        <f>equipo18!A50</f>
        <v>Cesar Gutierrez</v>
      </c>
      <c r="B446" s="9">
        <f>equipo18!B50</f>
        <v>14</v>
      </c>
      <c r="C446" s="9" t="str">
        <f>equipo18!$A$6</f>
        <v>Equipo 18</v>
      </c>
      <c r="D446" s="9">
        <f>equipo18!C50</f>
        <v>5</v>
      </c>
      <c r="E446" s="9">
        <f>equipo18!D50</f>
        <v>4</v>
      </c>
      <c r="F446" s="9">
        <f>equipo18!E50</f>
        <v>4</v>
      </c>
      <c r="G446" s="9">
        <f>equipo18!F50</f>
        <v>0</v>
      </c>
      <c r="H446" s="9">
        <f>equipo18!G50</f>
        <v>0</v>
      </c>
      <c r="I446" s="9">
        <f>equipo18!H50</f>
        <v>0</v>
      </c>
      <c r="J446" s="9">
        <f>equipo18!I50</f>
        <v>3</v>
      </c>
      <c r="K446" s="9">
        <f>equipo18!J50</f>
        <v>4</v>
      </c>
      <c r="L446" s="9">
        <f>equipo18!K50</f>
        <v>1</v>
      </c>
      <c r="M446" s="9">
        <f>equipo18!L50</f>
        <v>1</v>
      </c>
      <c r="N446" s="9">
        <f>equipo18!M50</f>
        <v>1</v>
      </c>
      <c r="O446" s="9">
        <f>equipo18!N50</f>
        <v>0</v>
      </c>
      <c r="P446" s="9">
        <f>equipo18!O50</f>
        <v>2</v>
      </c>
      <c r="Q446" s="9">
        <f>equipo18!P50</f>
        <v>0</v>
      </c>
      <c r="R446" s="9">
        <f>equipo18!Q50</f>
        <v>4</v>
      </c>
      <c r="S446" s="9">
        <f>equipo18!R50</f>
        <v>9</v>
      </c>
      <c r="T446" s="9"/>
      <c r="U446" s="11">
        <f>equipo18!T50</f>
        <v>0.8</v>
      </c>
      <c r="V446" s="11">
        <f>equipo18!U50</f>
        <v>0.8</v>
      </c>
      <c r="X446" t="str">
        <f t="shared" si="120"/>
        <v>Cesar Gutierrez</v>
      </c>
      <c r="Y446">
        <f t="shared" si="121"/>
        <v>0.8</v>
      </c>
      <c r="Z446">
        <f t="shared" si="122"/>
        <v>0.8</v>
      </c>
      <c r="AA446">
        <f t="shared" si="123"/>
        <v>7554</v>
      </c>
      <c r="AB446" t="str">
        <f t="shared" si="124"/>
        <v>Cesar Gutierrez</v>
      </c>
      <c r="AC446">
        <f t="shared" si="125"/>
        <v>0.8</v>
      </c>
      <c r="AD446">
        <f t="shared" si="126"/>
        <v>0.8</v>
      </c>
      <c r="AE446">
        <f t="shared" si="127"/>
        <v>7554</v>
      </c>
      <c r="AF446" t="str">
        <f t="shared" si="128"/>
        <v>Cesar Gutierrez</v>
      </c>
      <c r="AG446">
        <f t="shared" si="129"/>
        <v>0</v>
      </c>
      <c r="AH446">
        <f t="shared" si="130"/>
        <v>0</v>
      </c>
      <c r="AI446">
        <f t="shared" si="131"/>
        <v>-446</v>
      </c>
      <c r="AJ446" t="str">
        <f t="shared" si="132"/>
        <v>Cesar Gutierrez</v>
      </c>
      <c r="AK446">
        <f t="shared" si="133"/>
        <v>3</v>
      </c>
      <c r="AL446">
        <f t="shared" si="134"/>
        <v>3</v>
      </c>
      <c r="AM446">
        <f t="shared" si="135"/>
        <v>29554</v>
      </c>
      <c r="AN446" t="str">
        <f t="shared" si="136"/>
        <v>Cesar Gutierrez</v>
      </c>
      <c r="AO446">
        <f t="shared" si="137"/>
        <v>4</v>
      </c>
      <c r="AP446">
        <f t="shared" si="138"/>
        <v>4</v>
      </c>
      <c r="AQ446">
        <f t="shared" si="139"/>
        <v>39554</v>
      </c>
      <c r="AR446" t="str">
        <f>A446</f>
        <v>Cesar Gutierrez</v>
      </c>
      <c r="AS446">
        <f>M446</f>
        <v>1</v>
      </c>
      <c r="AT446">
        <f>AS446</f>
        <v>1</v>
      </c>
      <c r="AU446">
        <f>AT446*10000-ROW()</f>
        <v>9554</v>
      </c>
      <c r="AV446" t="str">
        <f>A446</f>
        <v>Cesar Gutierrez</v>
      </c>
      <c r="AW446">
        <f>E446</f>
        <v>4</v>
      </c>
      <c r="AX446">
        <f>AW446</f>
        <v>4</v>
      </c>
      <c r="AY446">
        <f>AX446*10000-ROW()</f>
        <v>39554</v>
      </c>
    </row>
    <row r="447" spans="1:51" x14ac:dyDescent="0.3">
      <c r="A447" s="9" t="str">
        <f>equipo18!A51</f>
        <v>Cesar Castillo</v>
      </c>
      <c r="B447" s="9">
        <f>equipo18!B51</f>
        <v>15</v>
      </c>
      <c r="C447" s="9" t="str">
        <f>equipo18!$A$6</f>
        <v>Equipo 18</v>
      </c>
      <c r="D447" s="9">
        <f>equipo18!C51</f>
        <v>6</v>
      </c>
      <c r="E447" s="9">
        <f>equipo18!D51</f>
        <v>4</v>
      </c>
      <c r="F447" s="9">
        <f>equipo18!E51</f>
        <v>3</v>
      </c>
      <c r="G447" s="9">
        <f>equipo18!F51</f>
        <v>0</v>
      </c>
      <c r="H447" s="9">
        <f>equipo18!G51</f>
        <v>0</v>
      </c>
      <c r="I447" s="9">
        <f>equipo18!H51</f>
        <v>0</v>
      </c>
      <c r="J447" s="9">
        <f>equipo18!I51</f>
        <v>3</v>
      </c>
      <c r="K447" s="9">
        <f>equipo18!J51</f>
        <v>0</v>
      </c>
      <c r="L447" s="9">
        <f>equipo18!K51</f>
        <v>2</v>
      </c>
      <c r="M447" s="9">
        <f>equipo18!L51</f>
        <v>0</v>
      </c>
      <c r="N447" s="9">
        <f>equipo18!M51</f>
        <v>0</v>
      </c>
      <c r="O447" s="9">
        <f>equipo18!N51</f>
        <v>2</v>
      </c>
      <c r="P447" s="9">
        <f>equipo18!O51</f>
        <v>1</v>
      </c>
      <c r="Q447" s="9">
        <f>equipo18!P51</f>
        <v>0</v>
      </c>
      <c r="R447" s="9">
        <f>equipo18!Q51</f>
        <v>3</v>
      </c>
      <c r="S447" s="9">
        <f>equipo18!R51</f>
        <v>11</v>
      </c>
      <c r="T447" s="9"/>
      <c r="U447" s="11">
        <f>equipo18!T51</f>
        <v>0.5</v>
      </c>
      <c r="V447" s="11">
        <f>equipo18!U51</f>
        <v>0.5</v>
      </c>
      <c r="X447" t="str">
        <f t="shared" si="120"/>
        <v>Cesar Castillo</v>
      </c>
      <c r="Y447">
        <f t="shared" si="121"/>
        <v>0.5</v>
      </c>
      <c r="Z447">
        <f t="shared" si="122"/>
        <v>0.5</v>
      </c>
      <c r="AA447">
        <f t="shared" si="123"/>
        <v>4553</v>
      </c>
      <c r="AB447" t="str">
        <f t="shared" si="124"/>
        <v>Cesar Castillo</v>
      </c>
      <c r="AC447">
        <f t="shared" si="125"/>
        <v>0.5</v>
      </c>
      <c r="AD447">
        <f t="shared" si="126"/>
        <v>0.5</v>
      </c>
      <c r="AE447">
        <f t="shared" si="127"/>
        <v>4553</v>
      </c>
      <c r="AF447" t="str">
        <f t="shared" si="128"/>
        <v>Cesar Castillo</v>
      </c>
      <c r="AG447">
        <f t="shared" si="129"/>
        <v>0</v>
      </c>
      <c r="AH447">
        <f t="shared" si="130"/>
        <v>0</v>
      </c>
      <c r="AI447">
        <f t="shared" si="131"/>
        <v>-447</v>
      </c>
      <c r="AJ447" t="str">
        <f t="shared" si="132"/>
        <v>Cesar Castillo</v>
      </c>
      <c r="AK447">
        <f t="shared" si="133"/>
        <v>3</v>
      </c>
      <c r="AL447">
        <f t="shared" si="134"/>
        <v>3</v>
      </c>
      <c r="AM447">
        <f t="shared" si="135"/>
        <v>29553</v>
      </c>
      <c r="AN447" t="str">
        <f t="shared" si="136"/>
        <v>Cesar Castillo</v>
      </c>
      <c r="AO447">
        <f t="shared" si="137"/>
        <v>3</v>
      </c>
      <c r="AP447">
        <f t="shared" si="138"/>
        <v>3</v>
      </c>
      <c r="AQ447">
        <f t="shared" si="139"/>
        <v>29553</v>
      </c>
      <c r="AR447" t="str">
        <f>A447</f>
        <v>Cesar Castillo</v>
      </c>
      <c r="AS447">
        <f>M447</f>
        <v>0</v>
      </c>
      <c r="AT447">
        <f>AS447</f>
        <v>0</v>
      </c>
      <c r="AU447">
        <f>AT447*10000-ROW()</f>
        <v>-447</v>
      </c>
      <c r="AV447" t="str">
        <f>A447</f>
        <v>Cesar Castillo</v>
      </c>
      <c r="AW447">
        <f>E447</f>
        <v>4</v>
      </c>
      <c r="AX447">
        <f>AW447</f>
        <v>4</v>
      </c>
      <c r="AY447">
        <f>AX447*10000-ROW()</f>
        <v>39553</v>
      </c>
    </row>
    <row r="448" spans="1:51" x14ac:dyDescent="0.3">
      <c r="A448" s="9" t="str">
        <f>equipo18!A52</f>
        <v>Alejandro Garcia</v>
      </c>
      <c r="B448" s="9">
        <f>equipo18!B52</f>
        <v>16</v>
      </c>
      <c r="C448" s="9" t="str">
        <f>equipo18!$A$6</f>
        <v>Equipo 18</v>
      </c>
      <c r="D448" s="9">
        <f>equipo18!C52</f>
        <v>7</v>
      </c>
      <c r="E448" s="9">
        <f>equipo18!D52</f>
        <v>3</v>
      </c>
      <c r="F448" s="9">
        <f>equipo18!E52</f>
        <v>5</v>
      </c>
      <c r="G448" s="9">
        <f>equipo18!F52</f>
        <v>0</v>
      </c>
      <c r="H448" s="9">
        <f>equipo18!G52</f>
        <v>0</v>
      </c>
      <c r="I448" s="9">
        <f>equipo18!H52</f>
        <v>0</v>
      </c>
      <c r="J448" s="9">
        <f>equipo18!I52</f>
        <v>6</v>
      </c>
      <c r="K448" s="9">
        <f>equipo18!J52</f>
        <v>3</v>
      </c>
      <c r="L448" s="9">
        <f>equipo18!K52</f>
        <v>1</v>
      </c>
      <c r="M448" s="9">
        <f>equipo18!L52</f>
        <v>1</v>
      </c>
      <c r="N448" s="9">
        <f>equipo18!M52</f>
        <v>0</v>
      </c>
      <c r="O448" s="9">
        <f>equipo18!N52</f>
        <v>0</v>
      </c>
      <c r="P448" s="9">
        <f>equipo18!O52</f>
        <v>2</v>
      </c>
      <c r="Q448" s="9">
        <f>equipo18!P52</f>
        <v>0</v>
      </c>
      <c r="R448" s="9">
        <f>equipo18!Q52</f>
        <v>5</v>
      </c>
      <c r="S448" s="9">
        <f>equipo18!R52</f>
        <v>10</v>
      </c>
      <c r="T448" s="9"/>
      <c r="U448" s="11">
        <f>equipo18!T52</f>
        <v>0.7142857142857143</v>
      </c>
      <c r="V448" s="11">
        <f>equipo18!U52</f>
        <v>0.7142857142857143</v>
      </c>
      <c r="X448" t="str">
        <f t="shared" si="120"/>
        <v>Alejandro Garcia</v>
      </c>
      <c r="Y448">
        <f t="shared" si="121"/>
        <v>0.7142857142857143</v>
      </c>
      <c r="Z448">
        <f t="shared" si="122"/>
        <v>0.7142857142857143</v>
      </c>
      <c r="AA448">
        <f t="shared" si="123"/>
        <v>6694.8571428571431</v>
      </c>
      <c r="AB448" t="str">
        <f t="shared" si="124"/>
        <v>Alejandro Garcia</v>
      </c>
      <c r="AC448">
        <f t="shared" si="125"/>
        <v>0.7142857142857143</v>
      </c>
      <c r="AD448">
        <f t="shared" si="126"/>
        <v>0.7142857142857143</v>
      </c>
      <c r="AE448">
        <f t="shared" si="127"/>
        <v>6694.8571428571431</v>
      </c>
      <c r="AF448" t="str">
        <f t="shared" si="128"/>
        <v>Alejandro Garcia</v>
      </c>
      <c r="AG448">
        <f t="shared" si="129"/>
        <v>0</v>
      </c>
      <c r="AH448">
        <f t="shared" si="130"/>
        <v>0</v>
      </c>
      <c r="AI448">
        <f t="shared" si="131"/>
        <v>-448</v>
      </c>
      <c r="AJ448" t="str">
        <f t="shared" si="132"/>
        <v>Alejandro Garcia</v>
      </c>
      <c r="AK448">
        <f t="shared" si="133"/>
        <v>6</v>
      </c>
      <c r="AL448">
        <f t="shared" si="134"/>
        <v>6</v>
      </c>
      <c r="AM448">
        <f t="shared" si="135"/>
        <v>59552</v>
      </c>
      <c r="AN448" t="str">
        <f t="shared" si="136"/>
        <v>Alejandro Garcia</v>
      </c>
      <c r="AO448">
        <f t="shared" si="137"/>
        <v>5</v>
      </c>
      <c r="AP448">
        <f t="shared" si="138"/>
        <v>5</v>
      </c>
      <c r="AQ448">
        <f t="shared" si="139"/>
        <v>49552</v>
      </c>
      <c r="AR448" t="str">
        <f>A448</f>
        <v>Alejandro Garcia</v>
      </c>
      <c r="AS448">
        <f>M448</f>
        <v>1</v>
      </c>
      <c r="AT448">
        <f>AS448</f>
        <v>1</v>
      </c>
      <c r="AU448">
        <f>AT448*10000-ROW()</f>
        <v>9552</v>
      </c>
      <c r="AV448" t="str">
        <f>A448</f>
        <v>Alejandro Garcia</v>
      </c>
      <c r="AW448">
        <f>E448</f>
        <v>3</v>
      </c>
      <c r="AX448">
        <f>AW448</f>
        <v>3</v>
      </c>
      <c r="AY448">
        <f>AX448*10000-ROW()</f>
        <v>29552</v>
      </c>
    </row>
    <row r="449" spans="1:51" x14ac:dyDescent="0.3">
      <c r="A449" s="9" t="str">
        <f>equipo18!A53</f>
        <v>Alejandro Rodriguez</v>
      </c>
      <c r="B449" s="9">
        <f>equipo18!B53</f>
        <v>17</v>
      </c>
      <c r="C449" s="9" t="str">
        <f>equipo18!$A$6</f>
        <v>Equipo 18</v>
      </c>
      <c r="D449" s="9">
        <f>equipo18!C53</f>
        <v>7</v>
      </c>
      <c r="E449" s="9">
        <f>equipo18!D53</f>
        <v>0</v>
      </c>
      <c r="F449" s="9">
        <f>equipo18!E53</f>
        <v>3</v>
      </c>
      <c r="G449" s="9">
        <f>equipo18!F53</f>
        <v>0</v>
      </c>
      <c r="H449" s="9">
        <f>equipo18!G53</f>
        <v>0</v>
      </c>
      <c r="I449" s="9">
        <f>equipo18!H53</f>
        <v>1</v>
      </c>
      <c r="J449" s="9">
        <f>equipo18!I53</f>
        <v>5</v>
      </c>
      <c r="K449" s="9">
        <f>equipo18!J53</f>
        <v>3</v>
      </c>
      <c r="L449" s="9">
        <f>equipo18!K53</f>
        <v>2</v>
      </c>
      <c r="M449" s="9">
        <f>equipo18!L53</f>
        <v>1</v>
      </c>
      <c r="N449" s="9">
        <f>equipo18!M53</f>
        <v>1</v>
      </c>
      <c r="O449" s="9">
        <f>equipo18!N53</f>
        <v>1</v>
      </c>
      <c r="P449" s="9">
        <f>equipo18!O53</f>
        <v>2</v>
      </c>
      <c r="Q449" s="9">
        <f>equipo18!P53</f>
        <v>0</v>
      </c>
      <c r="R449" s="9">
        <f>equipo18!Q53</f>
        <v>6</v>
      </c>
      <c r="S449" s="9">
        <f>equipo18!R53</f>
        <v>13</v>
      </c>
      <c r="T449" s="9"/>
      <c r="U449" s="11">
        <f>equipo18!T53</f>
        <v>0.42857142857142855</v>
      </c>
      <c r="V449" s="11">
        <f>equipo18!U53</f>
        <v>0.8571428571428571</v>
      </c>
      <c r="X449" t="str">
        <f t="shared" si="120"/>
        <v>Alejandro Rodriguez</v>
      </c>
      <c r="Y449">
        <f t="shared" si="121"/>
        <v>0.42857142857142855</v>
      </c>
      <c r="Z449">
        <f t="shared" si="122"/>
        <v>0.42857142857142855</v>
      </c>
      <c r="AA449">
        <f t="shared" si="123"/>
        <v>3836.7142857142853</v>
      </c>
      <c r="AB449" t="str">
        <f t="shared" si="124"/>
        <v>Alejandro Rodriguez</v>
      </c>
      <c r="AC449">
        <f t="shared" si="125"/>
        <v>0.8571428571428571</v>
      </c>
      <c r="AD449">
        <f t="shared" si="126"/>
        <v>0.8571428571428571</v>
      </c>
      <c r="AE449">
        <f t="shared" si="127"/>
        <v>8122.4285714285706</v>
      </c>
      <c r="AF449" t="str">
        <f t="shared" si="128"/>
        <v>Alejandro Rodriguez</v>
      </c>
      <c r="AG449">
        <f t="shared" si="129"/>
        <v>1</v>
      </c>
      <c r="AH449">
        <f t="shared" si="130"/>
        <v>1</v>
      </c>
      <c r="AI449">
        <f t="shared" si="131"/>
        <v>9551</v>
      </c>
      <c r="AJ449" t="str">
        <f t="shared" si="132"/>
        <v>Alejandro Rodriguez</v>
      </c>
      <c r="AK449">
        <f t="shared" si="133"/>
        <v>5</v>
      </c>
      <c r="AL449">
        <f t="shared" si="134"/>
        <v>5</v>
      </c>
      <c r="AM449">
        <f t="shared" si="135"/>
        <v>49551</v>
      </c>
      <c r="AN449" t="str">
        <f t="shared" si="136"/>
        <v>Alejandro Rodriguez</v>
      </c>
      <c r="AO449">
        <f t="shared" si="137"/>
        <v>3</v>
      </c>
      <c r="AP449">
        <f t="shared" si="138"/>
        <v>3</v>
      </c>
      <c r="AQ449">
        <f t="shared" si="139"/>
        <v>29551</v>
      </c>
      <c r="AR449" t="str">
        <f>A449</f>
        <v>Alejandro Rodriguez</v>
      </c>
      <c r="AS449">
        <f>M449</f>
        <v>1</v>
      </c>
      <c r="AT449">
        <f>AS449</f>
        <v>1</v>
      </c>
      <c r="AU449">
        <f>AT449*10000-ROW()</f>
        <v>9551</v>
      </c>
      <c r="AV449" t="str">
        <f>A449</f>
        <v>Alejandro Rodriguez</v>
      </c>
      <c r="AW449">
        <f>E449</f>
        <v>0</v>
      </c>
      <c r="AX449">
        <f>AW449</f>
        <v>0</v>
      </c>
      <c r="AY449">
        <f>AX449*10000-ROW()</f>
        <v>-449</v>
      </c>
    </row>
    <row r="450" spans="1:51" x14ac:dyDescent="0.3">
      <c r="A450" s="9" t="str">
        <f>equipo18!A54</f>
        <v>Alejandro Martinez</v>
      </c>
      <c r="B450" s="9">
        <f>equipo18!B54</f>
        <v>18</v>
      </c>
      <c r="C450" s="9" t="str">
        <f>equipo18!$A$6</f>
        <v>Equipo 18</v>
      </c>
      <c r="D450" s="9">
        <f>equipo18!C54</f>
        <v>5</v>
      </c>
      <c r="E450" s="9">
        <f>equipo18!D54</f>
        <v>5</v>
      </c>
      <c r="F450" s="9">
        <f>equipo18!E54</f>
        <v>2</v>
      </c>
      <c r="G450" s="9">
        <f>equipo18!F54</f>
        <v>0</v>
      </c>
      <c r="H450" s="9">
        <f>equipo18!G54</f>
        <v>0</v>
      </c>
      <c r="I450" s="9">
        <f>equipo18!H54</f>
        <v>0</v>
      </c>
      <c r="J450" s="9">
        <f>equipo18!I54</f>
        <v>1</v>
      </c>
      <c r="K450" s="9">
        <f>equipo18!J54</f>
        <v>4</v>
      </c>
      <c r="L450" s="9">
        <f>equipo18!K54</f>
        <v>2</v>
      </c>
      <c r="M450" s="9">
        <f>equipo18!L54</f>
        <v>2</v>
      </c>
      <c r="N450" s="9">
        <f>equipo18!M54</f>
        <v>0</v>
      </c>
      <c r="O450" s="9">
        <f>equipo18!N54</f>
        <v>1</v>
      </c>
      <c r="P450" s="9">
        <f>equipo18!O54</f>
        <v>0</v>
      </c>
      <c r="Q450" s="9">
        <f>equipo18!P54</f>
        <v>0</v>
      </c>
      <c r="R450" s="9">
        <f>equipo18!Q54</f>
        <v>2</v>
      </c>
      <c r="S450" s="9">
        <f>equipo18!R54</f>
        <v>8</v>
      </c>
      <c r="T450" s="9"/>
      <c r="U450" s="11">
        <f>equipo18!T54</f>
        <v>0.4</v>
      </c>
      <c r="V450" s="11">
        <f>equipo18!U54</f>
        <v>0.4</v>
      </c>
      <c r="X450" t="str">
        <f t="shared" si="120"/>
        <v>Alejandro Martinez</v>
      </c>
      <c r="Y450">
        <f t="shared" si="121"/>
        <v>0.4</v>
      </c>
      <c r="Z450">
        <f t="shared" si="122"/>
        <v>0.4</v>
      </c>
      <c r="AA450">
        <f t="shared" si="123"/>
        <v>3550</v>
      </c>
      <c r="AB450" t="str">
        <f t="shared" si="124"/>
        <v>Alejandro Martinez</v>
      </c>
      <c r="AC450">
        <f t="shared" si="125"/>
        <v>0.4</v>
      </c>
      <c r="AD450">
        <f t="shared" si="126"/>
        <v>0.4</v>
      </c>
      <c r="AE450">
        <f t="shared" si="127"/>
        <v>3550</v>
      </c>
      <c r="AF450" t="str">
        <f t="shared" si="128"/>
        <v>Alejandro Martinez</v>
      </c>
      <c r="AG450">
        <f t="shared" si="129"/>
        <v>0</v>
      </c>
      <c r="AH450">
        <f t="shared" si="130"/>
        <v>0</v>
      </c>
      <c r="AI450">
        <f t="shared" si="131"/>
        <v>-450</v>
      </c>
      <c r="AJ450" t="str">
        <f t="shared" si="132"/>
        <v>Alejandro Martinez</v>
      </c>
      <c r="AK450">
        <f t="shared" si="133"/>
        <v>1</v>
      </c>
      <c r="AL450">
        <f t="shared" si="134"/>
        <v>1</v>
      </c>
      <c r="AM450">
        <f t="shared" si="135"/>
        <v>9550</v>
      </c>
      <c r="AN450" t="str">
        <f t="shared" si="136"/>
        <v>Alejandro Martinez</v>
      </c>
      <c r="AO450">
        <f t="shared" si="137"/>
        <v>2</v>
      </c>
      <c r="AP450">
        <f t="shared" si="138"/>
        <v>2</v>
      </c>
      <c r="AQ450">
        <f t="shared" si="139"/>
        <v>19550</v>
      </c>
      <c r="AR450" t="str">
        <f>A450</f>
        <v>Alejandro Martinez</v>
      </c>
      <c r="AS450">
        <f>M450</f>
        <v>2</v>
      </c>
      <c r="AT450">
        <f>AS450</f>
        <v>2</v>
      </c>
      <c r="AU450">
        <f>AT450*10000-ROW()</f>
        <v>19550</v>
      </c>
      <c r="AV450" t="str">
        <f>A450</f>
        <v>Alejandro Martinez</v>
      </c>
      <c r="AW450">
        <f>E450</f>
        <v>5</v>
      </c>
      <c r="AX450">
        <f>AW450</f>
        <v>5</v>
      </c>
      <c r="AY450">
        <f>AX450*10000-ROW()</f>
        <v>49550</v>
      </c>
    </row>
    <row r="451" spans="1:51" x14ac:dyDescent="0.3">
      <c r="A451" s="9" t="str">
        <f>equipo18!A55</f>
        <v>Alejandro Hernandez</v>
      </c>
      <c r="B451" s="9">
        <f>equipo18!B55</f>
        <v>19</v>
      </c>
      <c r="C451" s="9" t="str">
        <f>equipo18!$A$6</f>
        <v>Equipo 18</v>
      </c>
      <c r="D451" s="9">
        <f>equipo18!C55</f>
        <v>7</v>
      </c>
      <c r="E451" s="9">
        <f>equipo18!D55</f>
        <v>5</v>
      </c>
      <c r="F451" s="9">
        <f>equipo18!E55</f>
        <v>3</v>
      </c>
      <c r="G451" s="9">
        <f>equipo18!F55</f>
        <v>1</v>
      </c>
      <c r="H451" s="9">
        <f>equipo18!G55</f>
        <v>0</v>
      </c>
      <c r="I451" s="9">
        <f>equipo18!H55</f>
        <v>0</v>
      </c>
      <c r="J451" s="9">
        <f>equipo18!I55</f>
        <v>4</v>
      </c>
      <c r="K451" s="9">
        <f>equipo18!J55</f>
        <v>1</v>
      </c>
      <c r="L451" s="9">
        <f>equipo18!K55</f>
        <v>0</v>
      </c>
      <c r="M451" s="9">
        <f>equipo18!L55</f>
        <v>2</v>
      </c>
      <c r="N451" s="9">
        <f>equipo18!M55</f>
        <v>2</v>
      </c>
      <c r="O451" s="9">
        <f>equipo18!N55</f>
        <v>1</v>
      </c>
      <c r="P451" s="9">
        <f>equipo18!O55</f>
        <v>2</v>
      </c>
      <c r="Q451" s="9">
        <f>equipo18!P55</f>
        <v>0</v>
      </c>
      <c r="R451" s="9">
        <f>equipo18!Q55</f>
        <v>4</v>
      </c>
      <c r="S451" s="9">
        <f>equipo18!R55</f>
        <v>12</v>
      </c>
      <c r="T451" s="9"/>
      <c r="U451" s="11">
        <f>equipo18!T55</f>
        <v>0.42857142857142855</v>
      </c>
      <c r="V451" s="11">
        <f>equipo18!U55</f>
        <v>0.5714285714285714</v>
      </c>
      <c r="X451" t="str">
        <f t="shared" si="120"/>
        <v>Alejandro Hernandez</v>
      </c>
      <c r="Y451">
        <f t="shared" si="121"/>
        <v>0.42857142857142855</v>
      </c>
      <c r="Z451">
        <f t="shared" si="122"/>
        <v>0.42857142857142855</v>
      </c>
      <c r="AA451">
        <f t="shared" si="123"/>
        <v>3834.7142857142853</v>
      </c>
      <c r="AB451" t="str">
        <f t="shared" si="124"/>
        <v>Alejandro Hernandez</v>
      </c>
      <c r="AC451">
        <f t="shared" si="125"/>
        <v>0.5714285714285714</v>
      </c>
      <c r="AD451">
        <f t="shared" si="126"/>
        <v>0.5714285714285714</v>
      </c>
      <c r="AE451">
        <f t="shared" si="127"/>
        <v>5263.2857142857138</v>
      </c>
      <c r="AF451" t="str">
        <f t="shared" si="128"/>
        <v>Alejandro Hernandez</v>
      </c>
      <c r="AG451">
        <f t="shared" si="129"/>
        <v>0</v>
      </c>
      <c r="AH451">
        <f t="shared" si="130"/>
        <v>0</v>
      </c>
      <c r="AI451">
        <f t="shared" si="131"/>
        <v>-451</v>
      </c>
      <c r="AJ451" t="str">
        <f t="shared" si="132"/>
        <v>Alejandro Hernandez</v>
      </c>
      <c r="AK451">
        <f t="shared" si="133"/>
        <v>4</v>
      </c>
      <c r="AL451">
        <f t="shared" si="134"/>
        <v>4</v>
      </c>
      <c r="AM451">
        <f t="shared" si="135"/>
        <v>39549</v>
      </c>
      <c r="AN451" t="str">
        <f t="shared" si="136"/>
        <v>Alejandro Hernandez</v>
      </c>
      <c r="AO451">
        <f t="shared" si="137"/>
        <v>3</v>
      </c>
      <c r="AP451">
        <f t="shared" si="138"/>
        <v>3</v>
      </c>
      <c r="AQ451">
        <f t="shared" si="139"/>
        <v>29549</v>
      </c>
      <c r="AR451" t="str">
        <f>A451</f>
        <v>Alejandro Hernandez</v>
      </c>
      <c r="AS451">
        <f>M451</f>
        <v>2</v>
      </c>
      <c r="AT451">
        <f>AS451</f>
        <v>2</v>
      </c>
      <c r="AU451">
        <f>AT451*10000-ROW()</f>
        <v>19549</v>
      </c>
      <c r="AV451" t="str">
        <f>A451</f>
        <v>Alejandro Hernandez</v>
      </c>
      <c r="AW451">
        <f>E451</f>
        <v>5</v>
      </c>
      <c r="AX451">
        <f>AW451</f>
        <v>5</v>
      </c>
      <c r="AY451">
        <f>AX451*10000-ROW()</f>
        <v>49549</v>
      </c>
    </row>
    <row r="452" spans="1:51" x14ac:dyDescent="0.3">
      <c r="A452" s="9" t="str">
        <f>equipo18!A56</f>
        <v>Alejandro Lopez</v>
      </c>
      <c r="B452" s="9">
        <f>equipo18!B56</f>
        <v>20</v>
      </c>
      <c r="C452" s="9" t="str">
        <f>equipo18!$A$6</f>
        <v>Equipo 18</v>
      </c>
      <c r="D452" s="9">
        <f>equipo18!C56</f>
        <v>8</v>
      </c>
      <c r="E452" s="9">
        <f>equipo18!D56</f>
        <v>7</v>
      </c>
      <c r="F452" s="9">
        <f>equipo18!E56</f>
        <v>6</v>
      </c>
      <c r="G452" s="9">
        <f>equipo18!F56</f>
        <v>1</v>
      </c>
      <c r="H452" s="9">
        <f>equipo18!G56</f>
        <v>0</v>
      </c>
      <c r="I452" s="9">
        <f>equipo18!H56</f>
        <v>0</v>
      </c>
      <c r="J452" s="9">
        <f>equipo18!I56</f>
        <v>4</v>
      </c>
      <c r="K452" s="9">
        <f>equipo18!J56</f>
        <v>1</v>
      </c>
      <c r="L452" s="9">
        <f>equipo18!K56</f>
        <v>4</v>
      </c>
      <c r="M452" s="9">
        <f>equipo18!L56</f>
        <v>1</v>
      </c>
      <c r="N452" s="9">
        <f>equipo18!M56</f>
        <v>1</v>
      </c>
      <c r="O452" s="9">
        <f>equipo18!N56</f>
        <v>0</v>
      </c>
      <c r="P452" s="9">
        <f>equipo18!O56</f>
        <v>1</v>
      </c>
      <c r="Q452" s="9">
        <f>equipo18!P56</f>
        <v>0</v>
      </c>
      <c r="R452" s="9">
        <f>equipo18!Q56</f>
        <v>7</v>
      </c>
      <c r="S452" s="9">
        <f>equipo18!R56</f>
        <v>14</v>
      </c>
      <c r="T452" s="9"/>
      <c r="U452" s="11">
        <f>equipo18!T56</f>
        <v>0.75</v>
      </c>
      <c r="V452" s="11">
        <f>equipo18!U56</f>
        <v>0.875</v>
      </c>
      <c r="X452" t="str">
        <f t="shared" si="120"/>
        <v>Alejandro Lopez</v>
      </c>
      <c r="Y452">
        <f t="shared" si="121"/>
        <v>0.75</v>
      </c>
      <c r="Z452">
        <f t="shared" si="122"/>
        <v>0.75</v>
      </c>
      <c r="AA452">
        <f t="shared" si="123"/>
        <v>7048</v>
      </c>
      <c r="AB452" t="str">
        <f t="shared" si="124"/>
        <v>Alejandro Lopez</v>
      </c>
      <c r="AC452">
        <f t="shared" si="125"/>
        <v>0.875</v>
      </c>
      <c r="AD452">
        <f t="shared" si="126"/>
        <v>0.875</v>
      </c>
      <c r="AE452">
        <f t="shared" si="127"/>
        <v>8298</v>
      </c>
      <c r="AF452" t="str">
        <f t="shared" si="128"/>
        <v>Alejandro Lopez</v>
      </c>
      <c r="AG452">
        <f t="shared" si="129"/>
        <v>0</v>
      </c>
      <c r="AH452">
        <f t="shared" si="130"/>
        <v>0</v>
      </c>
      <c r="AI452">
        <f t="shared" si="131"/>
        <v>-452</v>
      </c>
      <c r="AJ452" t="str">
        <f t="shared" si="132"/>
        <v>Alejandro Lopez</v>
      </c>
      <c r="AK452">
        <f t="shared" si="133"/>
        <v>4</v>
      </c>
      <c r="AL452">
        <f t="shared" si="134"/>
        <v>4</v>
      </c>
      <c r="AM452">
        <f t="shared" si="135"/>
        <v>39548</v>
      </c>
      <c r="AN452" t="str">
        <f t="shared" si="136"/>
        <v>Alejandro Lopez</v>
      </c>
      <c r="AO452">
        <f t="shared" si="137"/>
        <v>6</v>
      </c>
      <c r="AP452">
        <f t="shared" si="138"/>
        <v>6</v>
      </c>
      <c r="AQ452">
        <f t="shared" si="139"/>
        <v>59548</v>
      </c>
      <c r="AR452" t="str">
        <f>A452</f>
        <v>Alejandro Lopez</v>
      </c>
      <c r="AS452">
        <f>M452</f>
        <v>1</v>
      </c>
      <c r="AT452">
        <f>AS452</f>
        <v>1</v>
      </c>
      <c r="AU452">
        <f>AT452*10000-ROW()</f>
        <v>9548</v>
      </c>
      <c r="AV452" t="str">
        <f>A452</f>
        <v>Alejandro Lopez</v>
      </c>
      <c r="AW452">
        <f>E452</f>
        <v>7</v>
      </c>
      <c r="AX452">
        <f>AW452</f>
        <v>7</v>
      </c>
      <c r="AY452">
        <f>AX452*10000-ROW()</f>
        <v>69548</v>
      </c>
    </row>
    <row r="453" spans="1:51" x14ac:dyDescent="0.3">
      <c r="A453" s="9" t="str">
        <f>equipo18!A57</f>
        <v>Alejandro Gonzalez</v>
      </c>
      <c r="B453" s="9">
        <f>equipo18!B57</f>
        <v>21</v>
      </c>
      <c r="C453" s="9" t="str">
        <f>equipo18!$A$6</f>
        <v>Equipo 18</v>
      </c>
      <c r="D453" s="9">
        <f>equipo18!C57</f>
        <v>9</v>
      </c>
      <c r="E453" s="9">
        <f>equipo18!D57</f>
        <v>5</v>
      </c>
      <c r="F453" s="9">
        <f>equipo18!E57</f>
        <v>4</v>
      </c>
      <c r="G453" s="9">
        <f>equipo18!F57</f>
        <v>0</v>
      </c>
      <c r="H453" s="9">
        <f>equipo18!G57</f>
        <v>0</v>
      </c>
      <c r="I453" s="9">
        <f>equipo18!H57</f>
        <v>0</v>
      </c>
      <c r="J453" s="9">
        <f>equipo18!I57</f>
        <v>2</v>
      </c>
      <c r="K453" s="9">
        <f>equipo18!J57</f>
        <v>1</v>
      </c>
      <c r="L453" s="9">
        <f>equipo18!K57</f>
        <v>1</v>
      </c>
      <c r="M453" s="9">
        <f>equipo18!L57</f>
        <v>2</v>
      </c>
      <c r="N453" s="9">
        <f>equipo18!M57</f>
        <v>1</v>
      </c>
      <c r="O453" s="9">
        <f>equipo18!N57</f>
        <v>2</v>
      </c>
      <c r="P453" s="9">
        <f>equipo18!O57</f>
        <v>2</v>
      </c>
      <c r="Q453" s="9">
        <f>equipo18!P57</f>
        <v>0</v>
      </c>
      <c r="R453" s="9">
        <f>equipo18!Q57</f>
        <v>4</v>
      </c>
      <c r="S453" s="9">
        <f>equipo18!R57</f>
        <v>15</v>
      </c>
      <c r="T453" s="9"/>
      <c r="U453" s="11">
        <f>equipo18!T57</f>
        <v>0.44444444444444442</v>
      </c>
      <c r="V453" s="11">
        <f>equipo18!U57</f>
        <v>0.44444444444444442</v>
      </c>
      <c r="X453" t="str">
        <f t="shared" si="120"/>
        <v>Alejandro Gonzalez</v>
      </c>
      <c r="Y453">
        <f t="shared" si="121"/>
        <v>0.44444444444444442</v>
      </c>
      <c r="Z453">
        <f t="shared" si="122"/>
        <v>0.44444444444444442</v>
      </c>
      <c r="AA453">
        <f t="shared" si="123"/>
        <v>3991.4444444444443</v>
      </c>
      <c r="AB453" t="str">
        <f t="shared" si="124"/>
        <v>Alejandro Gonzalez</v>
      </c>
      <c r="AC453">
        <f t="shared" si="125"/>
        <v>0.44444444444444442</v>
      </c>
      <c r="AD453">
        <f t="shared" si="126"/>
        <v>0.44444444444444442</v>
      </c>
      <c r="AE453">
        <f t="shared" si="127"/>
        <v>3991.4444444444443</v>
      </c>
      <c r="AF453" t="str">
        <f t="shared" si="128"/>
        <v>Alejandro Gonzalez</v>
      </c>
      <c r="AG453">
        <f t="shared" si="129"/>
        <v>0</v>
      </c>
      <c r="AH453">
        <f t="shared" si="130"/>
        <v>0</v>
      </c>
      <c r="AI453">
        <f t="shared" si="131"/>
        <v>-453</v>
      </c>
      <c r="AJ453" t="str">
        <f t="shared" si="132"/>
        <v>Alejandro Gonzalez</v>
      </c>
      <c r="AK453">
        <f t="shared" si="133"/>
        <v>2</v>
      </c>
      <c r="AL453">
        <f t="shared" si="134"/>
        <v>2</v>
      </c>
      <c r="AM453">
        <f t="shared" si="135"/>
        <v>19547</v>
      </c>
      <c r="AN453" t="str">
        <f t="shared" si="136"/>
        <v>Alejandro Gonzalez</v>
      </c>
      <c r="AO453">
        <f t="shared" si="137"/>
        <v>4</v>
      </c>
      <c r="AP453">
        <f t="shared" si="138"/>
        <v>4</v>
      </c>
      <c r="AQ453">
        <f t="shared" si="139"/>
        <v>39547</v>
      </c>
      <c r="AR453" t="str">
        <f>A453</f>
        <v>Alejandro Gonzalez</v>
      </c>
      <c r="AS453">
        <f>M453</f>
        <v>2</v>
      </c>
      <c r="AT453">
        <f>AS453</f>
        <v>2</v>
      </c>
      <c r="AU453">
        <f>AT453*10000-ROW()</f>
        <v>19547</v>
      </c>
      <c r="AV453" t="str">
        <f>A453</f>
        <v>Alejandro Gonzalez</v>
      </c>
      <c r="AW453">
        <f>E453</f>
        <v>5</v>
      </c>
      <c r="AX453">
        <f>AW453</f>
        <v>5</v>
      </c>
      <c r="AY453">
        <f>AX453*10000-ROW()</f>
        <v>49547</v>
      </c>
    </row>
    <row r="454" spans="1:51" x14ac:dyDescent="0.3">
      <c r="A454" s="9" t="str">
        <f>equipo18!A58</f>
        <v>Alejandro Perez</v>
      </c>
      <c r="B454" s="9">
        <f>equipo18!B58</f>
        <v>22</v>
      </c>
      <c r="C454" s="9" t="str">
        <f>equipo18!$A$6</f>
        <v>Equipo 18</v>
      </c>
      <c r="D454" s="9">
        <f>equipo18!C58</f>
        <v>7</v>
      </c>
      <c r="E454" s="9">
        <f>equipo18!D58</f>
        <v>3</v>
      </c>
      <c r="F454" s="9">
        <f>equipo18!E58</f>
        <v>5</v>
      </c>
      <c r="G454" s="9">
        <f>equipo18!F58</f>
        <v>0</v>
      </c>
      <c r="H454" s="9">
        <f>equipo18!G58</f>
        <v>0</v>
      </c>
      <c r="I454" s="9">
        <f>equipo18!H58</f>
        <v>0</v>
      </c>
      <c r="J454" s="9">
        <f>equipo18!I58</f>
        <v>0</v>
      </c>
      <c r="K454" s="9">
        <f>equipo18!J58</f>
        <v>2</v>
      </c>
      <c r="L454" s="9">
        <f>equipo18!K58</f>
        <v>2</v>
      </c>
      <c r="M454" s="9">
        <f>equipo18!L58</f>
        <v>0</v>
      </c>
      <c r="N454" s="9">
        <f>equipo18!M58</f>
        <v>1</v>
      </c>
      <c r="O454" s="9">
        <f>equipo18!N58</f>
        <v>2</v>
      </c>
      <c r="P454" s="9">
        <f>equipo18!O58</f>
        <v>0</v>
      </c>
      <c r="Q454" s="9">
        <f>equipo18!P58</f>
        <v>0</v>
      </c>
      <c r="R454" s="9">
        <f>equipo18!Q58</f>
        <v>5</v>
      </c>
      <c r="S454" s="9">
        <f>equipo18!R58</f>
        <v>12</v>
      </c>
      <c r="T454" s="9"/>
      <c r="U454" s="11">
        <f>equipo18!T58</f>
        <v>0.7142857142857143</v>
      </c>
      <c r="V454" s="11">
        <f>equipo18!U58</f>
        <v>0.7142857142857143</v>
      </c>
      <c r="X454" t="str">
        <f t="shared" si="120"/>
        <v>Alejandro Perez</v>
      </c>
      <c r="Y454">
        <f t="shared" si="121"/>
        <v>0.7142857142857143</v>
      </c>
      <c r="Z454">
        <f t="shared" si="122"/>
        <v>0.7142857142857143</v>
      </c>
      <c r="AA454">
        <f t="shared" si="123"/>
        <v>6688.8571428571431</v>
      </c>
      <c r="AB454" t="str">
        <f t="shared" si="124"/>
        <v>Alejandro Perez</v>
      </c>
      <c r="AC454">
        <f t="shared" si="125"/>
        <v>0.7142857142857143</v>
      </c>
      <c r="AD454">
        <f t="shared" si="126"/>
        <v>0.7142857142857143</v>
      </c>
      <c r="AE454">
        <f t="shared" si="127"/>
        <v>6688.8571428571431</v>
      </c>
      <c r="AF454" t="str">
        <f t="shared" si="128"/>
        <v>Alejandro Perez</v>
      </c>
      <c r="AG454">
        <f t="shared" si="129"/>
        <v>0</v>
      </c>
      <c r="AH454">
        <f t="shared" si="130"/>
        <v>0</v>
      </c>
      <c r="AI454">
        <f t="shared" si="131"/>
        <v>-454</v>
      </c>
      <c r="AJ454" t="str">
        <f t="shared" si="132"/>
        <v>Alejandro Perez</v>
      </c>
      <c r="AK454">
        <f t="shared" si="133"/>
        <v>0</v>
      </c>
      <c r="AL454">
        <f t="shared" si="134"/>
        <v>0</v>
      </c>
      <c r="AM454">
        <f t="shared" si="135"/>
        <v>-454</v>
      </c>
      <c r="AN454" t="str">
        <f t="shared" si="136"/>
        <v>Alejandro Perez</v>
      </c>
      <c r="AO454">
        <f t="shared" si="137"/>
        <v>5</v>
      </c>
      <c r="AP454">
        <f t="shared" si="138"/>
        <v>5</v>
      </c>
      <c r="AQ454">
        <f t="shared" si="139"/>
        <v>49546</v>
      </c>
      <c r="AR454" t="str">
        <f>A454</f>
        <v>Alejandro Perez</v>
      </c>
      <c r="AS454">
        <f>M454</f>
        <v>0</v>
      </c>
      <c r="AT454">
        <f>AS454</f>
        <v>0</v>
      </c>
      <c r="AU454">
        <f>AT454*10000-ROW()</f>
        <v>-454</v>
      </c>
      <c r="AV454" t="str">
        <f>A454</f>
        <v>Alejandro Perez</v>
      </c>
      <c r="AW454">
        <f>E454</f>
        <v>3</v>
      </c>
      <c r="AX454">
        <f>AW454</f>
        <v>3</v>
      </c>
      <c r="AY454">
        <f>AX454*10000-ROW()</f>
        <v>29546</v>
      </c>
    </row>
    <row r="455" spans="1:51" x14ac:dyDescent="0.3">
      <c r="A455" s="9" t="str">
        <f>equipo18!A59</f>
        <v>Alejandro Sanchez</v>
      </c>
      <c r="B455" s="9">
        <f>equipo18!B59</f>
        <v>23</v>
      </c>
      <c r="C455" s="9" t="str">
        <f>equipo18!$A$6</f>
        <v>Equipo 18</v>
      </c>
      <c r="D455" s="9">
        <f>equipo18!C59</f>
        <v>7</v>
      </c>
      <c r="E455" s="9">
        <f>equipo18!D59</f>
        <v>4</v>
      </c>
      <c r="F455" s="9">
        <f>equipo18!E59</f>
        <v>2</v>
      </c>
      <c r="G455" s="9">
        <f>equipo18!F59</f>
        <v>0</v>
      </c>
      <c r="H455" s="9">
        <f>equipo18!G59</f>
        <v>0</v>
      </c>
      <c r="I455" s="9">
        <f>equipo18!H59</f>
        <v>0</v>
      </c>
      <c r="J455" s="9">
        <f>equipo18!I59</f>
        <v>4</v>
      </c>
      <c r="K455" s="9">
        <f>equipo18!J59</f>
        <v>2</v>
      </c>
      <c r="L455" s="9">
        <f>equipo18!K59</f>
        <v>0</v>
      </c>
      <c r="M455" s="9">
        <f>equipo18!L59</f>
        <v>0</v>
      </c>
      <c r="N455" s="9">
        <f>equipo18!M59</f>
        <v>1</v>
      </c>
      <c r="O455" s="9">
        <f>equipo18!N59</f>
        <v>1</v>
      </c>
      <c r="P455" s="9">
        <f>equipo18!O59</f>
        <v>1</v>
      </c>
      <c r="Q455" s="9">
        <f>equipo18!P59</f>
        <v>0</v>
      </c>
      <c r="R455" s="9">
        <f>equipo18!Q59</f>
        <v>2</v>
      </c>
      <c r="S455" s="9">
        <f>equipo18!R59</f>
        <v>10</v>
      </c>
      <c r="T455" s="9"/>
      <c r="U455" s="11">
        <f>equipo18!T59</f>
        <v>0.2857142857142857</v>
      </c>
      <c r="V455" s="11">
        <f>equipo18!U59</f>
        <v>0.2857142857142857</v>
      </c>
      <c r="X455" t="str">
        <f t="shared" si="120"/>
        <v>Alejandro Sanchez</v>
      </c>
      <c r="Y455">
        <f t="shared" si="121"/>
        <v>0.2857142857142857</v>
      </c>
      <c r="Z455">
        <f t="shared" si="122"/>
        <v>0.2857142857142857</v>
      </c>
      <c r="AA455">
        <f t="shared" si="123"/>
        <v>2402.1428571428569</v>
      </c>
      <c r="AB455" t="str">
        <f t="shared" si="124"/>
        <v>Alejandro Sanchez</v>
      </c>
      <c r="AC455">
        <f t="shared" si="125"/>
        <v>0.2857142857142857</v>
      </c>
      <c r="AD455">
        <f t="shared" si="126"/>
        <v>0.2857142857142857</v>
      </c>
      <c r="AE455">
        <f t="shared" si="127"/>
        <v>2402.1428571428569</v>
      </c>
      <c r="AF455" t="str">
        <f t="shared" si="128"/>
        <v>Alejandro Sanchez</v>
      </c>
      <c r="AG455">
        <f t="shared" si="129"/>
        <v>0</v>
      </c>
      <c r="AH455">
        <f t="shared" si="130"/>
        <v>0</v>
      </c>
      <c r="AI455">
        <f t="shared" si="131"/>
        <v>-455</v>
      </c>
      <c r="AJ455" t="str">
        <f t="shared" si="132"/>
        <v>Alejandro Sanchez</v>
      </c>
      <c r="AK455">
        <f t="shared" si="133"/>
        <v>4</v>
      </c>
      <c r="AL455">
        <f t="shared" si="134"/>
        <v>4</v>
      </c>
      <c r="AM455">
        <f t="shared" si="135"/>
        <v>39545</v>
      </c>
      <c r="AN455" t="str">
        <f t="shared" si="136"/>
        <v>Alejandro Sanchez</v>
      </c>
      <c r="AO455">
        <f t="shared" si="137"/>
        <v>2</v>
      </c>
      <c r="AP455">
        <f t="shared" si="138"/>
        <v>2</v>
      </c>
      <c r="AQ455">
        <f t="shared" si="139"/>
        <v>19545</v>
      </c>
      <c r="AR455" t="str">
        <f>A455</f>
        <v>Alejandro Sanchez</v>
      </c>
      <c r="AS455">
        <f>M455</f>
        <v>0</v>
      </c>
      <c r="AT455">
        <f>AS455</f>
        <v>0</v>
      </c>
      <c r="AU455">
        <f>AT455*10000-ROW()</f>
        <v>-455</v>
      </c>
      <c r="AV455" t="str">
        <f>A455</f>
        <v>Alejandro Sanchez</v>
      </c>
      <c r="AW455">
        <f>E455</f>
        <v>4</v>
      </c>
      <c r="AX455">
        <f>AW455</f>
        <v>4</v>
      </c>
      <c r="AY455">
        <f>AX455*10000-ROW()</f>
        <v>39545</v>
      </c>
    </row>
    <row r="456" spans="1:51" x14ac:dyDescent="0.3">
      <c r="A456" s="9" t="str">
        <f>equipo18!A60</f>
        <v>Alejandro Ramirez</v>
      </c>
      <c r="B456" s="9">
        <f>equipo18!B60</f>
        <v>24</v>
      </c>
      <c r="C456" s="9" t="str">
        <f>equipo18!$A$6</f>
        <v>Equipo 18</v>
      </c>
      <c r="D456" s="9">
        <f>equipo18!C60</f>
        <v>5</v>
      </c>
      <c r="E456" s="9">
        <f>equipo18!D60</f>
        <v>2</v>
      </c>
      <c r="F456" s="9">
        <f>equipo18!E60</f>
        <v>0</v>
      </c>
      <c r="G456" s="9">
        <f>equipo18!F60</f>
        <v>0</v>
      </c>
      <c r="H456" s="9">
        <f>equipo18!G60</f>
        <v>0</v>
      </c>
      <c r="I456" s="9">
        <f>equipo18!H60</f>
        <v>0</v>
      </c>
      <c r="J456" s="9">
        <f>equipo18!I60</f>
        <v>2</v>
      </c>
      <c r="K456" s="9">
        <f>equipo18!J60</f>
        <v>0</v>
      </c>
      <c r="L456" s="9">
        <f>equipo18!K60</f>
        <v>0</v>
      </c>
      <c r="M456" s="9">
        <f>equipo18!L60</f>
        <v>0</v>
      </c>
      <c r="N456" s="9">
        <f>equipo18!M60</f>
        <v>1</v>
      </c>
      <c r="O456" s="9">
        <f>equipo18!N60</f>
        <v>2</v>
      </c>
      <c r="P456" s="9">
        <f>equipo18!O60</f>
        <v>2</v>
      </c>
      <c r="Q456" s="9">
        <f>equipo18!P60</f>
        <v>0</v>
      </c>
      <c r="R456" s="9">
        <f>equipo18!Q60</f>
        <v>0</v>
      </c>
      <c r="S456" s="9">
        <f>equipo18!R60</f>
        <v>10</v>
      </c>
      <c r="T456" s="9"/>
      <c r="U456" s="11">
        <f>equipo18!T60</f>
        <v>0</v>
      </c>
      <c r="V456" s="11">
        <f>equipo18!U60</f>
        <v>0</v>
      </c>
      <c r="X456" t="str">
        <f t="shared" ref="X456:X507" si="140">A456</f>
        <v>Alejandro Ramirez</v>
      </c>
      <c r="Y456">
        <f t="shared" ref="Y456:Y507" si="141">U456</f>
        <v>0</v>
      </c>
      <c r="Z456">
        <f t="shared" ref="Z456:Z519" si="142">Y456</f>
        <v>0</v>
      </c>
      <c r="AA456">
        <f t="shared" ref="AA456:AA519" si="143">Z456*10000-ROW()</f>
        <v>-456</v>
      </c>
      <c r="AB456" t="str">
        <f t="shared" ref="AB456:AB507" si="144">A456</f>
        <v>Alejandro Ramirez</v>
      </c>
      <c r="AC456">
        <f t="shared" ref="AC456:AC507" si="145">V456</f>
        <v>0</v>
      </c>
      <c r="AD456">
        <f t="shared" ref="AD456:AD519" si="146">AC456</f>
        <v>0</v>
      </c>
      <c r="AE456">
        <f t="shared" ref="AE456:AE519" si="147">AD456*10000-ROW()</f>
        <v>-456</v>
      </c>
      <c r="AF456" t="str">
        <f t="shared" ref="AF456:AF507" si="148">A456</f>
        <v>Alejandro Ramirez</v>
      </c>
      <c r="AG456">
        <f t="shared" ref="AG456:AG507" si="149">I456</f>
        <v>0</v>
      </c>
      <c r="AH456">
        <f t="shared" ref="AH456:AH519" si="150">AG456</f>
        <v>0</v>
      </c>
      <c r="AI456">
        <f t="shared" ref="AI456:AI519" si="151">AH456*10000-ROW()</f>
        <v>-456</v>
      </c>
      <c r="AJ456" t="str">
        <f t="shared" ref="AJ456:AJ507" si="152">A456</f>
        <v>Alejandro Ramirez</v>
      </c>
      <c r="AK456">
        <f t="shared" ref="AK456:AK507" si="153">J456</f>
        <v>2</v>
      </c>
      <c r="AL456">
        <f t="shared" ref="AL456:AL519" si="154">AK456</f>
        <v>2</v>
      </c>
      <c r="AM456">
        <f t="shared" ref="AM456:AM519" si="155">AL456*10000-ROW()</f>
        <v>19544</v>
      </c>
      <c r="AN456" t="str">
        <f t="shared" ref="AN456:AN507" si="156">A456</f>
        <v>Alejandro Ramirez</v>
      </c>
      <c r="AO456">
        <f t="shared" ref="AO456:AO507" si="157">F456</f>
        <v>0</v>
      </c>
      <c r="AP456">
        <f t="shared" ref="AP456:AP519" si="158">AO456</f>
        <v>0</v>
      </c>
      <c r="AQ456">
        <f t="shared" ref="AQ456:AQ519" si="159">AP456*10000-ROW()</f>
        <v>-456</v>
      </c>
      <c r="AR456" t="str">
        <f>A456</f>
        <v>Alejandro Ramirez</v>
      </c>
      <c r="AS456">
        <f>M456</f>
        <v>0</v>
      </c>
      <c r="AT456">
        <f>AS456</f>
        <v>0</v>
      </c>
      <c r="AU456">
        <f>AT456*10000-ROW()</f>
        <v>-456</v>
      </c>
      <c r="AV456" t="str">
        <f>A456</f>
        <v>Alejandro Ramirez</v>
      </c>
      <c r="AW456">
        <f>E456</f>
        <v>2</v>
      </c>
      <c r="AX456">
        <f>AW456</f>
        <v>2</v>
      </c>
      <c r="AY456">
        <f>AX456*10000-ROW()</f>
        <v>19544</v>
      </c>
    </row>
    <row r="457" spans="1:51" x14ac:dyDescent="0.3">
      <c r="A457" s="9" t="str">
        <f>equipo18!A61</f>
        <v>Alejandro Torres</v>
      </c>
      <c r="B457" s="9">
        <f>equipo18!B61</f>
        <v>25</v>
      </c>
      <c r="C457" s="9" t="str">
        <f>equipo18!$A$6</f>
        <v>Equipo 18</v>
      </c>
      <c r="D457" s="9">
        <f>equipo18!C61</f>
        <v>7</v>
      </c>
      <c r="E457" s="9">
        <f>equipo18!D61</f>
        <v>3</v>
      </c>
      <c r="F457" s="9">
        <f>equipo18!E61</f>
        <v>3</v>
      </c>
      <c r="G457" s="9">
        <f>equipo18!F61</f>
        <v>0</v>
      </c>
      <c r="H457" s="9">
        <f>equipo18!G61</f>
        <v>0</v>
      </c>
      <c r="I457" s="9">
        <f>equipo18!H61</f>
        <v>0</v>
      </c>
      <c r="J457" s="9">
        <f>equipo18!I61</f>
        <v>0</v>
      </c>
      <c r="K457" s="9">
        <f>equipo18!J61</f>
        <v>3</v>
      </c>
      <c r="L457" s="9">
        <f>equipo18!K61</f>
        <v>1</v>
      </c>
      <c r="M457" s="9">
        <f>equipo18!L61</f>
        <v>1</v>
      </c>
      <c r="N457" s="9">
        <f>equipo18!M61</f>
        <v>0</v>
      </c>
      <c r="O457" s="9">
        <f>equipo18!N61</f>
        <v>2</v>
      </c>
      <c r="P457" s="9">
        <f>equipo18!O61</f>
        <v>1</v>
      </c>
      <c r="Q457" s="9">
        <f>equipo18!P61</f>
        <v>0</v>
      </c>
      <c r="R457" s="9">
        <f>equipo18!Q61</f>
        <v>3</v>
      </c>
      <c r="S457" s="9">
        <f>equipo18!R61</f>
        <v>11</v>
      </c>
      <c r="T457" s="9"/>
      <c r="U457" s="11">
        <f>equipo18!T61</f>
        <v>0.42857142857142855</v>
      </c>
      <c r="V457" s="11">
        <f>equipo18!U61</f>
        <v>0.42857142857142855</v>
      </c>
      <c r="X457" t="str">
        <f t="shared" si="140"/>
        <v>Alejandro Torres</v>
      </c>
      <c r="Y457">
        <f t="shared" si="141"/>
        <v>0.42857142857142855</v>
      </c>
      <c r="Z457">
        <f t="shared" si="142"/>
        <v>0.42857142857142855</v>
      </c>
      <c r="AA457">
        <f t="shared" si="143"/>
        <v>3828.7142857142853</v>
      </c>
      <c r="AB457" t="str">
        <f t="shared" si="144"/>
        <v>Alejandro Torres</v>
      </c>
      <c r="AC457">
        <f t="shared" si="145"/>
        <v>0.42857142857142855</v>
      </c>
      <c r="AD457">
        <f t="shared" si="146"/>
        <v>0.42857142857142855</v>
      </c>
      <c r="AE457">
        <f t="shared" si="147"/>
        <v>3828.7142857142853</v>
      </c>
      <c r="AF457" t="str">
        <f t="shared" si="148"/>
        <v>Alejandro Torres</v>
      </c>
      <c r="AG457">
        <f t="shared" si="149"/>
        <v>0</v>
      </c>
      <c r="AH457">
        <f t="shared" si="150"/>
        <v>0</v>
      </c>
      <c r="AI457">
        <f t="shared" si="151"/>
        <v>-457</v>
      </c>
      <c r="AJ457" t="str">
        <f t="shared" si="152"/>
        <v>Alejandro Torres</v>
      </c>
      <c r="AK457">
        <f t="shared" si="153"/>
        <v>0</v>
      </c>
      <c r="AL457">
        <f t="shared" si="154"/>
        <v>0</v>
      </c>
      <c r="AM457">
        <f t="shared" si="155"/>
        <v>-457</v>
      </c>
      <c r="AN457" t="str">
        <f t="shared" si="156"/>
        <v>Alejandro Torres</v>
      </c>
      <c r="AO457">
        <f t="shared" si="157"/>
        <v>3</v>
      </c>
      <c r="AP457">
        <f t="shared" si="158"/>
        <v>3</v>
      </c>
      <c r="AQ457">
        <f t="shared" si="159"/>
        <v>29543</v>
      </c>
      <c r="AR457" t="str">
        <f>A457</f>
        <v>Alejandro Torres</v>
      </c>
      <c r="AS457">
        <f>M457</f>
        <v>1</v>
      </c>
      <c r="AT457">
        <f>AS457</f>
        <v>1</v>
      </c>
      <c r="AU457">
        <f>AT457*10000-ROW()</f>
        <v>9543</v>
      </c>
      <c r="AV457" t="str">
        <f>A457</f>
        <v>Alejandro Torres</v>
      </c>
      <c r="AW457">
        <f>E457</f>
        <v>3</v>
      </c>
      <c r="AX457">
        <f>AW457</f>
        <v>3</v>
      </c>
      <c r="AY457">
        <f>AX457*10000-ROW()</f>
        <v>29543</v>
      </c>
    </row>
    <row r="458" spans="1:51" x14ac:dyDescent="0.3">
      <c r="A458" s="9" t="str">
        <f>equipo19!A37</f>
        <v>Alejandro Flores</v>
      </c>
      <c r="B458" s="9">
        <f>equipo19!B37</f>
        <v>1</v>
      </c>
      <c r="C458" s="9" t="str">
        <f>equipo19!$A$6</f>
        <v>Equipo 19</v>
      </c>
      <c r="D458" s="9">
        <f>equipo19!C37</f>
        <v>5</v>
      </c>
      <c r="E458" s="9">
        <f>equipo19!D37</f>
        <v>0</v>
      </c>
      <c r="F458" s="9">
        <f>equipo19!E37</f>
        <v>4</v>
      </c>
      <c r="G458" s="9">
        <f>equipo19!F37</f>
        <v>0</v>
      </c>
      <c r="H458" s="9">
        <f>equipo19!G37</f>
        <v>1</v>
      </c>
      <c r="I458" s="9">
        <f>equipo19!H37</f>
        <v>0</v>
      </c>
      <c r="J458" s="9">
        <f>equipo19!I37</f>
        <v>1</v>
      </c>
      <c r="K458" s="9">
        <f>equipo19!J37</f>
        <v>0</v>
      </c>
      <c r="L458" s="9">
        <f>equipo19!K37</f>
        <v>1</v>
      </c>
      <c r="M458" s="9">
        <f>equipo19!L37</f>
        <v>1</v>
      </c>
      <c r="N458" s="9">
        <f>equipo19!M37</f>
        <v>0</v>
      </c>
      <c r="O458" s="9">
        <f>equipo19!N37</f>
        <v>2</v>
      </c>
      <c r="P458" s="9">
        <f>equipo19!O37</f>
        <v>0</v>
      </c>
      <c r="Q458" s="9">
        <f>equipo19!P37</f>
        <v>0</v>
      </c>
      <c r="R458" s="9">
        <f>equipo19!Q37</f>
        <v>6</v>
      </c>
      <c r="S458" s="9">
        <f>equipo19!R37</f>
        <v>8</v>
      </c>
      <c r="T458" s="9"/>
      <c r="U458" s="11">
        <f>equipo19!T37</f>
        <v>0.8</v>
      </c>
      <c r="V458" s="11">
        <f>equipo19!U37</f>
        <v>1.2</v>
      </c>
      <c r="X458" t="str">
        <f t="shared" si="140"/>
        <v>Alejandro Flores</v>
      </c>
      <c r="Y458">
        <f t="shared" si="141"/>
        <v>0.8</v>
      </c>
      <c r="Z458">
        <f t="shared" si="142"/>
        <v>0.8</v>
      </c>
      <c r="AA458">
        <f t="shared" si="143"/>
        <v>7542</v>
      </c>
      <c r="AB458" t="str">
        <f t="shared" si="144"/>
        <v>Alejandro Flores</v>
      </c>
      <c r="AC458">
        <f t="shared" si="145"/>
        <v>1.2</v>
      </c>
      <c r="AD458">
        <f t="shared" si="146"/>
        <v>1.2</v>
      </c>
      <c r="AE458">
        <f t="shared" si="147"/>
        <v>11542</v>
      </c>
      <c r="AF458" t="str">
        <f t="shared" si="148"/>
        <v>Alejandro Flores</v>
      </c>
      <c r="AG458">
        <f t="shared" si="149"/>
        <v>0</v>
      </c>
      <c r="AH458">
        <f t="shared" si="150"/>
        <v>0</v>
      </c>
      <c r="AI458">
        <f t="shared" si="151"/>
        <v>-458</v>
      </c>
      <c r="AJ458" t="str">
        <f t="shared" si="152"/>
        <v>Alejandro Flores</v>
      </c>
      <c r="AK458">
        <f t="shared" si="153"/>
        <v>1</v>
      </c>
      <c r="AL458">
        <f t="shared" si="154"/>
        <v>1</v>
      </c>
      <c r="AM458">
        <f t="shared" si="155"/>
        <v>9542</v>
      </c>
      <c r="AN458" t="str">
        <f t="shared" si="156"/>
        <v>Alejandro Flores</v>
      </c>
      <c r="AO458">
        <f t="shared" si="157"/>
        <v>4</v>
      </c>
      <c r="AP458">
        <f t="shared" si="158"/>
        <v>4</v>
      </c>
      <c r="AQ458">
        <f t="shared" si="159"/>
        <v>39542</v>
      </c>
      <c r="AR458" t="str">
        <f>A458</f>
        <v>Alejandro Flores</v>
      </c>
      <c r="AS458">
        <f>M458</f>
        <v>1</v>
      </c>
      <c r="AT458">
        <f>AS458</f>
        <v>1</v>
      </c>
      <c r="AU458">
        <f>AT458*10000-ROW()</f>
        <v>9542</v>
      </c>
      <c r="AV458" t="str">
        <f>A458</f>
        <v>Alejandro Flores</v>
      </c>
      <c r="AW458">
        <f>E458</f>
        <v>0</v>
      </c>
      <c r="AX458">
        <f>AW458</f>
        <v>0</v>
      </c>
      <c r="AY458">
        <f>AX458*10000-ROW()</f>
        <v>-458</v>
      </c>
    </row>
    <row r="459" spans="1:51" x14ac:dyDescent="0.3">
      <c r="A459" s="9" t="str">
        <f>equipo19!A38</f>
        <v>Alejandro Rivera</v>
      </c>
      <c r="B459" s="9">
        <f>equipo19!B38</f>
        <v>2</v>
      </c>
      <c r="C459" s="9" t="str">
        <f>equipo19!$A$6</f>
        <v>Equipo 19</v>
      </c>
      <c r="D459" s="9">
        <f>equipo19!C38</f>
        <v>6</v>
      </c>
      <c r="E459" s="9">
        <f>equipo19!D38</f>
        <v>6</v>
      </c>
      <c r="F459" s="9">
        <f>equipo19!E38</f>
        <v>4</v>
      </c>
      <c r="G459" s="9">
        <f>equipo19!F38</f>
        <v>0</v>
      </c>
      <c r="H459" s="9">
        <f>equipo19!G38</f>
        <v>0</v>
      </c>
      <c r="I459" s="9">
        <f>equipo19!H38</f>
        <v>0</v>
      </c>
      <c r="J459" s="9">
        <f>equipo19!I38</f>
        <v>4</v>
      </c>
      <c r="K459" s="9">
        <f>equipo19!J38</f>
        <v>3</v>
      </c>
      <c r="L459" s="9">
        <f>equipo19!K38</f>
        <v>2</v>
      </c>
      <c r="M459" s="9">
        <f>equipo19!L38</f>
        <v>2</v>
      </c>
      <c r="N459" s="9">
        <f>equipo19!M38</f>
        <v>1</v>
      </c>
      <c r="O459" s="9">
        <f>equipo19!N38</f>
        <v>0</v>
      </c>
      <c r="P459" s="9">
        <f>equipo19!O38</f>
        <v>1</v>
      </c>
      <c r="Q459" s="9">
        <f>equipo19!P38</f>
        <v>0</v>
      </c>
      <c r="R459" s="9">
        <f>equipo19!Q38</f>
        <v>4</v>
      </c>
      <c r="S459" s="9">
        <f>equipo19!R38</f>
        <v>10</v>
      </c>
      <c r="T459" s="9"/>
      <c r="U459" s="11">
        <f>equipo19!T38</f>
        <v>0.66666666666666663</v>
      </c>
      <c r="V459" s="11">
        <f>equipo19!U38</f>
        <v>0.66666666666666663</v>
      </c>
      <c r="X459" t="str">
        <f t="shared" si="140"/>
        <v>Alejandro Rivera</v>
      </c>
      <c r="Y459">
        <f t="shared" si="141"/>
        <v>0.66666666666666663</v>
      </c>
      <c r="Z459">
        <f t="shared" si="142"/>
        <v>0.66666666666666663</v>
      </c>
      <c r="AA459">
        <f t="shared" si="143"/>
        <v>6207.6666666666661</v>
      </c>
      <c r="AB459" t="str">
        <f t="shared" si="144"/>
        <v>Alejandro Rivera</v>
      </c>
      <c r="AC459">
        <f t="shared" si="145"/>
        <v>0.66666666666666663</v>
      </c>
      <c r="AD459">
        <f t="shared" si="146"/>
        <v>0.66666666666666663</v>
      </c>
      <c r="AE459">
        <f t="shared" si="147"/>
        <v>6207.6666666666661</v>
      </c>
      <c r="AF459" t="str">
        <f t="shared" si="148"/>
        <v>Alejandro Rivera</v>
      </c>
      <c r="AG459">
        <f t="shared" si="149"/>
        <v>0</v>
      </c>
      <c r="AH459">
        <f t="shared" si="150"/>
        <v>0</v>
      </c>
      <c r="AI459">
        <f t="shared" si="151"/>
        <v>-459</v>
      </c>
      <c r="AJ459" t="str">
        <f t="shared" si="152"/>
        <v>Alejandro Rivera</v>
      </c>
      <c r="AK459">
        <f t="shared" si="153"/>
        <v>4</v>
      </c>
      <c r="AL459">
        <f t="shared" si="154"/>
        <v>4</v>
      </c>
      <c r="AM459">
        <f t="shared" si="155"/>
        <v>39541</v>
      </c>
      <c r="AN459" t="str">
        <f t="shared" si="156"/>
        <v>Alejandro Rivera</v>
      </c>
      <c r="AO459">
        <f t="shared" si="157"/>
        <v>4</v>
      </c>
      <c r="AP459">
        <f t="shared" si="158"/>
        <v>4</v>
      </c>
      <c r="AQ459">
        <f t="shared" si="159"/>
        <v>39541</v>
      </c>
      <c r="AR459" t="str">
        <f>A459</f>
        <v>Alejandro Rivera</v>
      </c>
      <c r="AS459">
        <f>M459</f>
        <v>2</v>
      </c>
      <c r="AT459">
        <f>AS459</f>
        <v>2</v>
      </c>
      <c r="AU459">
        <f>AT459*10000-ROW()</f>
        <v>19541</v>
      </c>
      <c r="AV459" t="str">
        <f>A459</f>
        <v>Alejandro Rivera</v>
      </c>
      <c r="AW459">
        <f>E459</f>
        <v>6</v>
      </c>
      <c r="AX459">
        <f>AW459</f>
        <v>6</v>
      </c>
      <c r="AY459">
        <f>AX459*10000-ROW()</f>
        <v>59541</v>
      </c>
    </row>
    <row r="460" spans="1:51" x14ac:dyDescent="0.3">
      <c r="A460" s="9" t="str">
        <f>equipo19!A39</f>
        <v>Alejandro Gomez</v>
      </c>
      <c r="B460" s="9">
        <f>equipo19!B39</f>
        <v>3</v>
      </c>
      <c r="C460" s="9" t="str">
        <f>equipo19!$A$6</f>
        <v>Equipo 19</v>
      </c>
      <c r="D460" s="9">
        <f>equipo19!C39</f>
        <v>5</v>
      </c>
      <c r="E460" s="9">
        <f>equipo19!D39</f>
        <v>1</v>
      </c>
      <c r="F460" s="9">
        <f>equipo19!E39</f>
        <v>2</v>
      </c>
      <c r="G460" s="9">
        <f>equipo19!F39</f>
        <v>0</v>
      </c>
      <c r="H460" s="9">
        <f>equipo19!G39</f>
        <v>0</v>
      </c>
      <c r="I460" s="9">
        <f>equipo19!H39</f>
        <v>0</v>
      </c>
      <c r="J460" s="9">
        <f>equipo19!I39</f>
        <v>4</v>
      </c>
      <c r="K460" s="9">
        <f>equipo19!J39</f>
        <v>4</v>
      </c>
      <c r="L460" s="9">
        <f>equipo19!K39</f>
        <v>1</v>
      </c>
      <c r="M460" s="9">
        <f>equipo19!L39</f>
        <v>1</v>
      </c>
      <c r="N460" s="9">
        <f>equipo19!M39</f>
        <v>1</v>
      </c>
      <c r="O460" s="9">
        <f>equipo19!N39</f>
        <v>0</v>
      </c>
      <c r="P460" s="9">
        <f>equipo19!O39</f>
        <v>1</v>
      </c>
      <c r="Q460" s="9">
        <f>equipo19!P39</f>
        <v>0</v>
      </c>
      <c r="R460" s="9">
        <f>equipo19!Q39</f>
        <v>2</v>
      </c>
      <c r="S460" s="9">
        <f>equipo19!R39</f>
        <v>8</v>
      </c>
      <c r="T460" s="9"/>
      <c r="U460" s="11">
        <f>equipo19!T39</f>
        <v>0.4</v>
      </c>
      <c r="V460" s="11">
        <f>equipo19!U39</f>
        <v>0.4</v>
      </c>
      <c r="X460" t="str">
        <f t="shared" si="140"/>
        <v>Alejandro Gomez</v>
      </c>
      <c r="Y460">
        <f t="shared" si="141"/>
        <v>0.4</v>
      </c>
      <c r="Z460">
        <f t="shared" si="142"/>
        <v>0.4</v>
      </c>
      <c r="AA460">
        <f t="shared" si="143"/>
        <v>3540</v>
      </c>
      <c r="AB460" t="str">
        <f t="shared" si="144"/>
        <v>Alejandro Gomez</v>
      </c>
      <c r="AC460">
        <f t="shared" si="145"/>
        <v>0.4</v>
      </c>
      <c r="AD460">
        <f t="shared" si="146"/>
        <v>0.4</v>
      </c>
      <c r="AE460">
        <f t="shared" si="147"/>
        <v>3540</v>
      </c>
      <c r="AF460" t="str">
        <f t="shared" si="148"/>
        <v>Alejandro Gomez</v>
      </c>
      <c r="AG460">
        <f t="shared" si="149"/>
        <v>0</v>
      </c>
      <c r="AH460">
        <f t="shared" si="150"/>
        <v>0</v>
      </c>
      <c r="AI460">
        <f t="shared" si="151"/>
        <v>-460</v>
      </c>
      <c r="AJ460" t="str">
        <f t="shared" si="152"/>
        <v>Alejandro Gomez</v>
      </c>
      <c r="AK460">
        <f t="shared" si="153"/>
        <v>4</v>
      </c>
      <c r="AL460">
        <f t="shared" si="154"/>
        <v>4</v>
      </c>
      <c r="AM460">
        <f t="shared" si="155"/>
        <v>39540</v>
      </c>
      <c r="AN460" t="str">
        <f t="shared" si="156"/>
        <v>Alejandro Gomez</v>
      </c>
      <c r="AO460">
        <f t="shared" si="157"/>
        <v>2</v>
      </c>
      <c r="AP460">
        <f t="shared" si="158"/>
        <v>2</v>
      </c>
      <c r="AQ460">
        <f t="shared" si="159"/>
        <v>19540</v>
      </c>
      <c r="AR460" t="str">
        <f>A460</f>
        <v>Alejandro Gomez</v>
      </c>
      <c r="AS460">
        <f>M460</f>
        <v>1</v>
      </c>
      <c r="AT460">
        <f>AS460</f>
        <v>1</v>
      </c>
      <c r="AU460">
        <f>AT460*10000-ROW()</f>
        <v>9540</v>
      </c>
      <c r="AV460" t="str">
        <f>A460</f>
        <v>Alejandro Gomez</v>
      </c>
      <c r="AW460">
        <f>E460</f>
        <v>1</v>
      </c>
      <c r="AX460">
        <f>AW460</f>
        <v>1</v>
      </c>
      <c r="AY460">
        <f>AX460*10000-ROW()</f>
        <v>9540</v>
      </c>
    </row>
    <row r="461" spans="1:51" x14ac:dyDescent="0.3">
      <c r="A461" s="9" t="str">
        <f>equipo19!A40</f>
        <v>Alejandro Diaz</v>
      </c>
      <c r="B461" s="9">
        <f>equipo19!B40</f>
        <v>4</v>
      </c>
      <c r="C461" s="9" t="str">
        <f>equipo19!$A$6</f>
        <v>Equipo 19</v>
      </c>
      <c r="D461" s="9">
        <f>equipo19!C40</f>
        <v>6</v>
      </c>
      <c r="E461" s="9">
        <f>equipo19!D40</f>
        <v>1</v>
      </c>
      <c r="F461" s="9">
        <f>equipo19!E40</f>
        <v>2</v>
      </c>
      <c r="G461" s="9">
        <f>equipo19!F40</f>
        <v>0</v>
      </c>
      <c r="H461" s="9">
        <f>equipo19!G40</f>
        <v>0</v>
      </c>
      <c r="I461" s="9">
        <f>equipo19!H40</f>
        <v>1</v>
      </c>
      <c r="J461" s="9">
        <f>equipo19!I40</f>
        <v>2</v>
      </c>
      <c r="K461" s="9">
        <f>equipo19!J40</f>
        <v>4</v>
      </c>
      <c r="L461" s="9">
        <f>equipo19!K40</f>
        <v>2</v>
      </c>
      <c r="M461" s="9">
        <f>equipo19!L40</f>
        <v>1</v>
      </c>
      <c r="N461" s="9">
        <f>equipo19!M40</f>
        <v>0</v>
      </c>
      <c r="O461" s="9">
        <f>equipo19!N40</f>
        <v>1</v>
      </c>
      <c r="P461" s="9">
        <f>equipo19!O40</f>
        <v>2</v>
      </c>
      <c r="Q461" s="9">
        <f>equipo19!P40</f>
        <v>0</v>
      </c>
      <c r="R461" s="9">
        <f>equipo19!Q40</f>
        <v>5</v>
      </c>
      <c r="S461" s="9">
        <f>equipo19!R40</f>
        <v>11</v>
      </c>
      <c r="T461" s="9"/>
      <c r="U461" s="11">
        <f>equipo19!T40</f>
        <v>0.33333333333333331</v>
      </c>
      <c r="V461" s="11">
        <f>equipo19!U40</f>
        <v>0.83333333333333337</v>
      </c>
      <c r="X461" t="str">
        <f t="shared" si="140"/>
        <v>Alejandro Diaz</v>
      </c>
      <c r="Y461">
        <f t="shared" si="141"/>
        <v>0.33333333333333331</v>
      </c>
      <c r="Z461">
        <f t="shared" si="142"/>
        <v>0.33333333333333331</v>
      </c>
      <c r="AA461">
        <f t="shared" si="143"/>
        <v>2872.333333333333</v>
      </c>
      <c r="AB461" t="str">
        <f t="shared" si="144"/>
        <v>Alejandro Diaz</v>
      </c>
      <c r="AC461">
        <f t="shared" si="145"/>
        <v>0.83333333333333337</v>
      </c>
      <c r="AD461">
        <f t="shared" si="146"/>
        <v>0.83333333333333337</v>
      </c>
      <c r="AE461">
        <f t="shared" si="147"/>
        <v>7872.3333333333339</v>
      </c>
      <c r="AF461" t="str">
        <f t="shared" si="148"/>
        <v>Alejandro Diaz</v>
      </c>
      <c r="AG461">
        <f t="shared" si="149"/>
        <v>1</v>
      </c>
      <c r="AH461">
        <f t="shared" si="150"/>
        <v>1</v>
      </c>
      <c r="AI461">
        <f t="shared" si="151"/>
        <v>9539</v>
      </c>
      <c r="AJ461" t="str">
        <f t="shared" si="152"/>
        <v>Alejandro Diaz</v>
      </c>
      <c r="AK461">
        <f t="shared" si="153"/>
        <v>2</v>
      </c>
      <c r="AL461">
        <f t="shared" si="154"/>
        <v>2</v>
      </c>
      <c r="AM461">
        <f t="shared" si="155"/>
        <v>19539</v>
      </c>
      <c r="AN461" t="str">
        <f t="shared" si="156"/>
        <v>Alejandro Diaz</v>
      </c>
      <c r="AO461">
        <f t="shared" si="157"/>
        <v>2</v>
      </c>
      <c r="AP461">
        <f t="shared" si="158"/>
        <v>2</v>
      </c>
      <c r="AQ461">
        <f t="shared" si="159"/>
        <v>19539</v>
      </c>
      <c r="AR461" t="str">
        <f>A461</f>
        <v>Alejandro Diaz</v>
      </c>
      <c r="AS461">
        <f>M461</f>
        <v>1</v>
      </c>
      <c r="AT461">
        <f>AS461</f>
        <v>1</v>
      </c>
      <c r="AU461">
        <f>AT461*10000-ROW()</f>
        <v>9539</v>
      </c>
      <c r="AV461" t="str">
        <f>A461</f>
        <v>Alejandro Diaz</v>
      </c>
      <c r="AW461">
        <f>E461</f>
        <v>1</v>
      </c>
      <c r="AX461">
        <f>AW461</f>
        <v>1</v>
      </c>
      <c r="AY461">
        <f>AX461*10000-ROW()</f>
        <v>9539</v>
      </c>
    </row>
    <row r="462" spans="1:51" x14ac:dyDescent="0.3">
      <c r="A462" s="9" t="str">
        <f>equipo19!A41</f>
        <v>Alejandro Reyes</v>
      </c>
      <c r="B462" s="9">
        <f>equipo19!B41</f>
        <v>5</v>
      </c>
      <c r="C462" s="9" t="str">
        <f>equipo19!$A$6</f>
        <v>Equipo 19</v>
      </c>
      <c r="D462" s="9">
        <f>equipo19!C41</f>
        <v>7</v>
      </c>
      <c r="E462" s="9">
        <f>equipo19!D41</f>
        <v>4</v>
      </c>
      <c r="F462" s="9">
        <f>equipo19!E41</f>
        <v>5</v>
      </c>
      <c r="G462" s="9">
        <f>equipo19!F41</f>
        <v>1</v>
      </c>
      <c r="H462" s="9">
        <f>equipo19!G41</f>
        <v>0</v>
      </c>
      <c r="I462" s="9">
        <f>equipo19!H41</f>
        <v>0</v>
      </c>
      <c r="J462" s="9">
        <f>equipo19!I41</f>
        <v>3</v>
      </c>
      <c r="K462" s="9">
        <f>equipo19!J41</f>
        <v>3</v>
      </c>
      <c r="L462" s="9">
        <f>equipo19!K41</f>
        <v>2</v>
      </c>
      <c r="M462" s="9">
        <f>equipo19!L41</f>
        <v>1</v>
      </c>
      <c r="N462" s="9">
        <f>equipo19!M41</f>
        <v>1</v>
      </c>
      <c r="O462" s="9">
        <f>equipo19!N41</f>
        <v>1</v>
      </c>
      <c r="P462" s="9">
        <f>equipo19!O41</f>
        <v>1</v>
      </c>
      <c r="Q462" s="9">
        <f>equipo19!P41</f>
        <v>0</v>
      </c>
      <c r="R462" s="9">
        <f>equipo19!Q41</f>
        <v>6</v>
      </c>
      <c r="S462" s="9">
        <f>equipo19!R41</f>
        <v>12</v>
      </c>
      <c r="T462" s="9"/>
      <c r="U462" s="11">
        <f>equipo19!T41</f>
        <v>0.7142857142857143</v>
      </c>
      <c r="V462" s="11">
        <f>equipo19!U41</f>
        <v>0.8571428571428571</v>
      </c>
      <c r="X462" t="str">
        <f t="shared" si="140"/>
        <v>Alejandro Reyes</v>
      </c>
      <c r="Y462">
        <f t="shared" si="141"/>
        <v>0.7142857142857143</v>
      </c>
      <c r="Z462">
        <f t="shared" si="142"/>
        <v>0.7142857142857143</v>
      </c>
      <c r="AA462">
        <f t="shared" si="143"/>
        <v>6680.8571428571431</v>
      </c>
      <c r="AB462" t="str">
        <f t="shared" si="144"/>
        <v>Alejandro Reyes</v>
      </c>
      <c r="AC462">
        <f t="shared" si="145"/>
        <v>0.8571428571428571</v>
      </c>
      <c r="AD462">
        <f t="shared" si="146"/>
        <v>0.8571428571428571</v>
      </c>
      <c r="AE462">
        <f t="shared" si="147"/>
        <v>8109.4285714285706</v>
      </c>
      <c r="AF462" t="str">
        <f t="shared" si="148"/>
        <v>Alejandro Reyes</v>
      </c>
      <c r="AG462">
        <f t="shared" si="149"/>
        <v>0</v>
      </c>
      <c r="AH462">
        <f t="shared" si="150"/>
        <v>0</v>
      </c>
      <c r="AI462">
        <f t="shared" si="151"/>
        <v>-462</v>
      </c>
      <c r="AJ462" t="str">
        <f t="shared" si="152"/>
        <v>Alejandro Reyes</v>
      </c>
      <c r="AK462">
        <f t="shared" si="153"/>
        <v>3</v>
      </c>
      <c r="AL462">
        <f t="shared" si="154"/>
        <v>3</v>
      </c>
      <c r="AM462">
        <f t="shared" si="155"/>
        <v>29538</v>
      </c>
      <c r="AN462" t="str">
        <f t="shared" si="156"/>
        <v>Alejandro Reyes</v>
      </c>
      <c r="AO462">
        <f t="shared" si="157"/>
        <v>5</v>
      </c>
      <c r="AP462">
        <f t="shared" si="158"/>
        <v>5</v>
      </c>
      <c r="AQ462">
        <f t="shared" si="159"/>
        <v>49538</v>
      </c>
      <c r="AR462" t="str">
        <f>A462</f>
        <v>Alejandro Reyes</v>
      </c>
      <c r="AS462">
        <f>M462</f>
        <v>1</v>
      </c>
      <c r="AT462">
        <f>AS462</f>
        <v>1</v>
      </c>
      <c r="AU462">
        <f>AT462*10000-ROW()</f>
        <v>9538</v>
      </c>
      <c r="AV462" t="str">
        <f>A462</f>
        <v>Alejandro Reyes</v>
      </c>
      <c r="AW462">
        <f>E462</f>
        <v>4</v>
      </c>
      <c r="AX462">
        <f>AW462</f>
        <v>4</v>
      </c>
      <c r="AY462">
        <f>AX462*10000-ROW()</f>
        <v>39538</v>
      </c>
    </row>
    <row r="463" spans="1:51" x14ac:dyDescent="0.3">
      <c r="A463" s="9" t="str">
        <f>equipo19!A42</f>
        <v>Alejandro Morales</v>
      </c>
      <c r="B463" s="9">
        <f>equipo19!B42</f>
        <v>6</v>
      </c>
      <c r="C463" s="9" t="str">
        <f>equipo19!$A$6</f>
        <v>Equipo 19</v>
      </c>
      <c r="D463" s="9">
        <f>equipo19!C42</f>
        <v>6</v>
      </c>
      <c r="E463" s="9">
        <f>equipo19!D42</f>
        <v>3</v>
      </c>
      <c r="F463" s="9">
        <f>equipo19!E42</f>
        <v>2</v>
      </c>
      <c r="G463" s="9">
        <f>equipo19!F42</f>
        <v>0</v>
      </c>
      <c r="H463" s="9">
        <f>equipo19!G42</f>
        <v>1</v>
      </c>
      <c r="I463" s="9">
        <f>equipo19!H42</f>
        <v>0</v>
      </c>
      <c r="J463" s="9">
        <f>equipo19!I42</f>
        <v>3</v>
      </c>
      <c r="K463" s="9">
        <f>equipo19!J42</f>
        <v>2</v>
      </c>
      <c r="L463" s="9">
        <f>equipo19!K42</f>
        <v>3</v>
      </c>
      <c r="M463" s="9">
        <f>equipo19!L42</f>
        <v>1</v>
      </c>
      <c r="N463" s="9">
        <f>equipo19!M42</f>
        <v>1</v>
      </c>
      <c r="O463" s="9">
        <f>equipo19!N42</f>
        <v>2</v>
      </c>
      <c r="P463" s="9">
        <f>equipo19!O42</f>
        <v>1</v>
      </c>
      <c r="Q463" s="9">
        <f>equipo19!P42</f>
        <v>0</v>
      </c>
      <c r="R463" s="9">
        <f>equipo19!Q42</f>
        <v>4</v>
      </c>
      <c r="S463" s="9">
        <f>equipo19!R42</f>
        <v>13</v>
      </c>
      <c r="T463" s="9"/>
      <c r="U463" s="11">
        <f>equipo19!T42</f>
        <v>0.33333333333333331</v>
      </c>
      <c r="V463" s="11">
        <f>equipo19!U42</f>
        <v>0.66666666666666663</v>
      </c>
      <c r="X463" t="str">
        <f t="shared" si="140"/>
        <v>Alejandro Morales</v>
      </c>
      <c r="Y463">
        <f t="shared" si="141"/>
        <v>0.33333333333333331</v>
      </c>
      <c r="Z463">
        <f t="shared" si="142"/>
        <v>0.33333333333333331</v>
      </c>
      <c r="AA463">
        <f t="shared" si="143"/>
        <v>2870.333333333333</v>
      </c>
      <c r="AB463" t="str">
        <f t="shared" si="144"/>
        <v>Alejandro Morales</v>
      </c>
      <c r="AC463">
        <f t="shared" si="145"/>
        <v>0.66666666666666663</v>
      </c>
      <c r="AD463">
        <f t="shared" si="146"/>
        <v>0.66666666666666663</v>
      </c>
      <c r="AE463">
        <f t="shared" si="147"/>
        <v>6203.6666666666661</v>
      </c>
      <c r="AF463" t="str">
        <f t="shared" si="148"/>
        <v>Alejandro Morales</v>
      </c>
      <c r="AG463">
        <f t="shared" si="149"/>
        <v>0</v>
      </c>
      <c r="AH463">
        <f t="shared" si="150"/>
        <v>0</v>
      </c>
      <c r="AI463">
        <f t="shared" si="151"/>
        <v>-463</v>
      </c>
      <c r="AJ463" t="str">
        <f t="shared" si="152"/>
        <v>Alejandro Morales</v>
      </c>
      <c r="AK463">
        <f t="shared" si="153"/>
        <v>3</v>
      </c>
      <c r="AL463">
        <f t="shared" si="154"/>
        <v>3</v>
      </c>
      <c r="AM463">
        <f t="shared" si="155"/>
        <v>29537</v>
      </c>
      <c r="AN463" t="str">
        <f t="shared" si="156"/>
        <v>Alejandro Morales</v>
      </c>
      <c r="AO463">
        <f t="shared" si="157"/>
        <v>2</v>
      </c>
      <c r="AP463">
        <f t="shared" si="158"/>
        <v>2</v>
      </c>
      <c r="AQ463">
        <f t="shared" si="159"/>
        <v>19537</v>
      </c>
      <c r="AR463" t="str">
        <f>A463</f>
        <v>Alejandro Morales</v>
      </c>
      <c r="AS463">
        <f>M463</f>
        <v>1</v>
      </c>
      <c r="AT463">
        <f>AS463</f>
        <v>1</v>
      </c>
      <c r="AU463">
        <f>AT463*10000-ROW()</f>
        <v>9537</v>
      </c>
      <c r="AV463" t="str">
        <f>A463</f>
        <v>Alejandro Morales</v>
      </c>
      <c r="AW463">
        <f>E463</f>
        <v>3</v>
      </c>
      <c r="AX463">
        <f>AW463</f>
        <v>3</v>
      </c>
      <c r="AY463">
        <f>AX463*10000-ROW()</f>
        <v>29537</v>
      </c>
    </row>
    <row r="464" spans="1:51" x14ac:dyDescent="0.3">
      <c r="A464" s="9" t="str">
        <f>equipo19!A43</f>
        <v>Alejandro Cruz</v>
      </c>
      <c r="B464" s="9">
        <f>equipo19!B43</f>
        <v>7</v>
      </c>
      <c r="C464" s="9" t="str">
        <f>equipo19!$A$6</f>
        <v>Equipo 19</v>
      </c>
      <c r="D464" s="9">
        <f>equipo19!C43</f>
        <v>7</v>
      </c>
      <c r="E464" s="9">
        <f>equipo19!D43</f>
        <v>4</v>
      </c>
      <c r="F464" s="9">
        <f>equipo19!E43</f>
        <v>2</v>
      </c>
      <c r="G464" s="9">
        <f>equipo19!F43</f>
        <v>0</v>
      </c>
      <c r="H464" s="9">
        <f>equipo19!G43</f>
        <v>0</v>
      </c>
      <c r="I464" s="9">
        <f>equipo19!H43</f>
        <v>0</v>
      </c>
      <c r="J464" s="9">
        <f>equipo19!I43</f>
        <v>2</v>
      </c>
      <c r="K464" s="9">
        <f>equipo19!J43</f>
        <v>2</v>
      </c>
      <c r="L464" s="9">
        <f>equipo19!K43</f>
        <v>1</v>
      </c>
      <c r="M464" s="9">
        <f>equipo19!L43</f>
        <v>1</v>
      </c>
      <c r="N464" s="9">
        <f>equipo19!M43</f>
        <v>0</v>
      </c>
      <c r="O464" s="9">
        <f>equipo19!N43</f>
        <v>2</v>
      </c>
      <c r="P464" s="9">
        <f>equipo19!O43</f>
        <v>0</v>
      </c>
      <c r="Q464" s="9">
        <f>equipo19!P43</f>
        <v>0</v>
      </c>
      <c r="R464" s="9">
        <f>equipo19!Q43</f>
        <v>2</v>
      </c>
      <c r="S464" s="9">
        <f>equipo19!R43</f>
        <v>10</v>
      </c>
      <c r="T464" s="9"/>
      <c r="U464" s="11">
        <f>equipo19!T43</f>
        <v>0.2857142857142857</v>
      </c>
      <c r="V464" s="11">
        <f>equipo19!U43</f>
        <v>0.2857142857142857</v>
      </c>
      <c r="X464" t="str">
        <f t="shared" si="140"/>
        <v>Alejandro Cruz</v>
      </c>
      <c r="Y464">
        <f t="shared" si="141"/>
        <v>0.2857142857142857</v>
      </c>
      <c r="Z464">
        <f t="shared" si="142"/>
        <v>0.2857142857142857</v>
      </c>
      <c r="AA464">
        <f t="shared" si="143"/>
        <v>2393.1428571428569</v>
      </c>
      <c r="AB464" t="str">
        <f t="shared" si="144"/>
        <v>Alejandro Cruz</v>
      </c>
      <c r="AC464">
        <f t="shared" si="145"/>
        <v>0.2857142857142857</v>
      </c>
      <c r="AD464">
        <f t="shared" si="146"/>
        <v>0.2857142857142857</v>
      </c>
      <c r="AE464">
        <f t="shared" si="147"/>
        <v>2393.1428571428569</v>
      </c>
      <c r="AF464" t="str">
        <f t="shared" si="148"/>
        <v>Alejandro Cruz</v>
      </c>
      <c r="AG464">
        <f t="shared" si="149"/>
        <v>0</v>
      </c>
      <c r="AH464">
        <f t="shared" si="150"/>
        <v>0</v>
      </c>
      <c r="AI464">
        <f t="shared" si="151"/>
        <v>-464</v>
      </c>
      <c r="AJ464" t="str">
        <f t="shared" si="152"/>
        <v>Alejandro Cruz</v>
      </c>
      <c r="AK464">
        <f t="shared" si="153"/>
        <v>2</v>
      </c>
      <c r="AL464">
        <f t="shared" si="154"/>
        <v>2</v>
      </c>
      <c r="AM464">
        <f t="shared" si="155"/>
        <v>19536</v>
      </c>
      <c r="AN464" t="str">
        <f t="shared" si="156"/>
        <v>Alejandro Cruz</v>
      </c>
      <c r="AO464">
        <f t="shared" si="157"/>
        <v>2</v>
      </c>
      <c r="AP464">
        <f t="shared" si="158"/>
        <v>2</v>
      </c>
      <c r="AQ464">
        <f t="shared" si="159"/>
        <v>19536</v>
      </c>
      <c r="AR464" t="str">
        <f>A464</f>
        <v>Alejandro Cruz</v>
      </c>
      <c r="AS464">
        <f>M464</f>
        <v>1</v>
      </c>
      <c r="AT464">
        <f>AS464</f>
        <v>1</v>
      </c>
      <c r="AU464">
        <f>AT464*10000-ROW()</f>
        <v>9536</v>
      </c>
      <c r="AV464" t="str">
        <f>A464</f>
        <v>Alejandro Cruz</v>
      </c>
      <c r="AW464">
        <f>E464</f>
        <v>4</v>
      </c>
      <c r="AX464">
        <f>AW464</f>
        <v>4</v>
      </c>
      <c r="AY464">
        <f>AX464*10000-ROW()</f>
        <v>39536</v>
      </c>
    </row>
    <row r="465" spans="1:51" x14ac:dyDescent="0.3">
      <c r="A465" s="9" t="str">
        <f>equipo19!A44</f>
        <v>Alejandro Ortiz</v>
      </c>
      <c r="B465" s="9">
        <f>equipo19!B44</f>
        <v>8</v>
      </c>
      <c r="C465" s="9" t="str">
        <f>equipo19!$A$6</f>
        <v>Equipo 19</v>
      </c>
      <c r="D465" s="9">
        <f>equipo19!C44</f>
        <v>6</v>
      </c>
      <c r="E465" s="9">
        <f>equipo19!D44</f>
        <v>6</v>
      </c>
      <c r="F465" s="9">
        <f>equipo19!E44</f>
        <v>5</v>
      </c>
      <c r="G465" s="9">
        <f>equipo19!F44</f>
        <v>0</v>
      </c>
      <c r="H465" s="9">
        <f>equipo19!G44</f>
        <v>0</v>
      </c>
      <c r="I465" s="9">
        <f>equipo19!H44</f>
        <v>1</v>
      </c>
      <c r="J465" s="9">
        <f>equipo19!I44</f>
        <v>5</v>
      </c>
      <c r="K465" s="9">
        <f>equipo19!J44</f>
        <v>3</v>
      </c>
      <c r="L465" s="9">
        <f>equipo19!K44</f>
        <v>1</v>
      </c>
      <c r="M465" s="9">
        <f>equipo19!L44</f>
        <v>0</v>
      </c>
      <c r="N465" s="9">
        <f>equipo19!M44</f>
        <v>0</v>
      </c>
      <c r="O465" s="9">
        <f>equipo19!N44</f>
        <v>1</v>
      </c>
      <c r="P465" s="9">
        <f>equipo19!O44</f>
        <v>1</v>
      </c>
      <c r="Q465" s="9">
        <f>equipo19!P44</f>
        <v>0</v>
      </c>
      <c r="R465" s="9">
        <f>equipo19!Q44</f>
        <v>8</v>
      </c>
      <c r="S465" s="9">
        <f>equipo19!R44</f>
        <v>9</v>
      </c>
      <c r="T465" s="9"/>
      <c r="U465" s="11">
        <f>equipo19!T44</f>
        <v>0.83333333333333337</v>
      </c>
      <c r="V465" s="11">
        <f>equipo19!U44</f>
        <v>1.3333333333333333</v>
      </c>
      <c r="X465" t="str">
        <f t="shared" si="140"/>
        <v>Alejandro Ortiz</v>
      </c>
      <c r="Y465">
        <f t="shared" si="141"/>
        <v>0.83333333333333337</v>
      </c>
      <c r="Z465">
        <f t="shared" si="142"/>
        <v>0.83333333333333337</v>
      </c>
      <c r="AA465">
        <f t="shared" si="143"/>
        <v>7868.3333333333339</v>
      </c>
      <c r="AB465" t="str">
        <f t="shared" si="144"/>
        <v>Alejandro Ortiz</v>
      </c>
      <c r="AC465">
        <f t="shared" si="145"/>
        <v>1.3333333333333333</v>
      </c>
      <c r="AD465">
        <f t="shared" si="146"/>
        <v>1.3333333333333333</v>
      </c>
      <c r="AE465">
        <f t="shared" si="147"/>
        <v>12868.333333333332</v>
      </c>
      <c r="AF465" t="str">
        <f t="shared" si="148"/>
        <v>Alejandro Ortiz</v>
      </c>
      <c r="AG465">
        <f t="shared" si="149"/>
        <v>1</v>
      </c>
      <c r="AH465">
        <f t="shared" si="150"/>
        <v>1</v>
      </c>
      <c r="AI465">
        <f t="shared" si="151"/>
        <v>9535</v>
      </c>
      <c r="AJ465" t="str">
        <f t="shared" si="152"/>
        <v>Alejandro Ortiz</v>
      </c>
      <c r="AK465">
        <f t="shared" si="153"/>
        <v>5</v>
      </c>
      <c r="AL465">
        <f t="shared" si="154"/>
        <v>5</v>
      </c>
      <c r="AM465">
        <f t="shared" si="155"/>
        <v>49535</v>
      </c>
      <c r="AN465" t="str">
        <f t="shared" si="156"/>
        <v>Alejandro Ortiz</v>
      </c>
      <c r="AO465">
        <f t="shared" si="157"/>
        <v>5</v>
      </c>
      <c r="AP465">
        <f t="shared" si="158"/>
        <v>5</v>
      </c>
      <c r="AQ465">
        <f t="shared" si="159"/>
        <v>49535</v>
      </c>
      <c r="AR465" t="str">
        <f>A465</f>
        <v>Alejandro Ortiz</v>
      </c>
      <c r="AS465">
        <f>M465</f>
        <v>0</v>
      </c>
      <c r="AT465">
        <f>AS465</f>
        <v>0</v>
      </c>
      <c r="AU465">
        <f>AT465*10000-ROW()</f>
        <v>-465</v>
      </c>
      <c r="AV465" t="str">
        <f>A465</f>
        <v>Alejandro Ortiz</v>
      </c>
      <c r="AW465">
        <f>E465</f>
        <v>6</v>
      </c>
      <c r="AX465">
        <f>AW465</f>
        <v>6</v>
      </c>
      <c r="AY465">
        <f>AX465*10000-ROW()</f>
        <v>59535</v>
      </c>
    </row>
    <row r="466" spans="1:51" x14ac:dyDescent="0.3">
      <c r="A466" s="9" t="str">
        <f>equipo19!A45</f>
        <v>Alejandro Gutierrez</v>
      </c>
      <c r="B466" s="9">
        <f>equipo19!B45</f>
        <v>9</v>
      </c>
      <c r="C466" s="9" t="str">
        <f>equipo19!$A$6</f>
        <v>Equipo 19</v>
      </c>
      <c r="D466" s="9">
        <f>equipo19!C45</f>
        <v>8</v>
      </c>
      <c r="E466" s="9">
        <f>equipo19!D45</f>
        <v>3</v>
      </c>
      <c r="F466" s="9">
        <f>equipo19!E45</f>
        <v>2</v>
      </c>
      <c r="G466" s="9">
        <f>equipo19!F45</f>
        <v>0</v>
      </c>
      <c r="H466" s="9">
        <f>equipo19!G45</f>
        <v>0</v>
      </c>
      <c r="I466" s="9">
        <f>equipo19!H45</f>
        <v>1</v>
      </c>
      <c r="J466" s="9">
        <f>equipo19!I45</f>
        <v>2</v>
      </c>
      <c r="K466" s="9">
        <f>equipo19!J45</f>
        <v>3</v>
      </c>
      <c r="L466" s="9">
        <f>equipo19!K45</f>
        <v>1</v>
      </c>
      <c r="M466" s="9">
        <f>equipo19!L45</f>
        <v>1</v>
      </c>
      <c r="N466" s="9">
        <f>equipo19!M45</f>
        <v>1</v>
      </c>
      <c r="O466" s="9">
        <f>equipo19!N45</f>
        <v>1</v>
      </c>
      <c r="P466" s="9">
        <f>equipo19!O45</f>
        <v>1</v>
      </c>
      <c r="Q466" s="9">
        <f>equipo19!P45</f>
        <v>0</v>
      </c>
      <c r="R466" s="9">
        <f>equipo19!Q45</f>
        <v>5</v>
      </c>
      <c r="S466" s="9">
        <f>equipo19!R45</f>
        <v>12</v>
      </c>
      <c r="T466" s="9"/>
      <c r="U466" s="11">
        <f>equipo19!T45</f>
        <v>0.25</v>
      </c>
      <c r="V466" s="11">
        <f>equipo19!U45</f>
        <v>0.625</v>
      </c>
      <c r="X466" t="str">
        <f t="shared" si="140"/>
        <v>Alejandro Gutierrez</v>
      </c>
      <c r="Y466">
        <f t="shared" si="141"/>
        <v>0.25</v>
      </c>
      <c r="Z466">
        <f t="shared" si="142"/>
        <v>0.25</v>
      </c>
      <c r="AA466">
        <f t="shared" si="143"/>
        <v>2034</v>
      </c>
      <c r="AB466" t="str">
        <f t="shared" si="144"/>
        <v>Alejandro Gutierrez</v>
      </c>
      <c r="AC466">
        <f t="shared" si="145"/>
        <v>0.625</v>
      </c>
      <c r="AD466">
        <f t="shared" si="146"/>
        <v>0.625</v>
      </c>
      <c r="AE466">
        <f t="shared" si="147"/>
        <v>5784</v>
      </c>
      <c r="AF466" t="str">
        <f t="shared" si="148"/>
        <v>Alejandro Gutierrez</v>
      </c>
      <c r="AG466">
        <f t="shared" si="149"/>
        <v>1</v>
      </c>
      <c r="AH466">
        <f t="shared" si="150"/>
        <v>1</v>
      </c>
      <c r="AI466">
        <f t="shared" si="151"/>
        <v>9534</v>
      </c>
      <c r="AJ466" t="str">
        <f t="shared" si="152"/>
        <v>Alejandro Gutierrez</v>
      </c>
      <c r="AK466">
        <f t="shared" si="153"/>
        <v>2</v>
      </c>
      <c r="AL466">
        <f t="shared" si="154"/>
        <v>2</v>
      </c>
      <c r="AM466">
        <f t="shared" si="155"/>
        <v>19534</v>
      </c>
      <c r="AN466" t="str">
        <f t="shared" si="156"/>
        <v>Alejandro Gutierrez</v>
      </c>
      <c r="AO466">
        <f t="shared" si="157"/>
        <v>2</v>
      </c>
      <c r="AP466">
        <f t="shared" si="158"/>
        <v>2</v>
      </c>
      <c r="AQ466">
        <f t="shared" si="159"/>
        <v>19534</v>
      </c>
      <c r="AR466" t="str">
        <f>A466</f>
        <v>Alejandro Gutierrez</v>
      </c>
      <c r="AS466">
        <f>M466</f>
        <v>1</v>
      </c>
      <c r="AT466">
        <f>AS466</f>
        <v>1</v>
      </c>
      <c r="AU466">
        <f>AT466*10000-ROW()</f>
        <v>9534</v>
      </c>
      <c r="AV466" t="str">
        <f>A466</f>
        <v>Alejandro Gutierrez</v>
      </c>
      <c r="AW466">
        <f>E466</f>
        <v>3</v>
      </c>
      <c r="AX466">
        <f>AW466</f>
        <v>3</v>
      </c>
      <c r="AY466">
        <f>AX466*10000-ROW()</f>
        <v>29534</v>
      </c>
    </row>
    <row r="467" spans="1:51" x14ac:dyDescent="0.3">
      <c r="A467" s="9" t="str">
        <f>equipo19!A46</f>
        <v>Alejandro Castillo</v>
      </c>
      <c r="B467" s="9">
        <f>equipo19!B46</f>
        <v>10</v>
      </c>
      <c r="C467" s="9" t="str">
        <f>equipo19!$A$6</f>
        <v>Equipo 19</v>
      </c>
      <c r="D467" s="9">
        <f>equipo19!C46</f>
        <v>4</v>
      </c>
      <c r="E467" s="9">
        <f>equipo19!D46</f>
        <v>3</v>
      </c>
      <c r="F467" s="9">
        <f>equipo19!E46</f>
        <v>1</v>
      </c>
      <c r="G467" s="9">
        <f>equipo19!F46</f>
        <v>0</v>
      </c>
      <c r="H467" s="9">
        <f>equipo19!G46</f>
        <v>0</v>
      </c>
      <c r="I467" s="9">
        <f>equipo19!H46</f>
        <v>0</v>
      </c>
      <c r="J467" s="9">
        <f>equipo19!I46</f>
        <v>2</v>
      </c>
      <c r="K467" s="9">
        <f>equipo19!J46</f>
        <v>4</v>
      </c>
      <c r="L467" s="9">
        <f>equipo19!K46</f>
        <v>3</v>
      </c>
      <c r="M467" s="9">
        <f>equipo19!L46</f>
        <v>0</v>
      </c>
      <c r="N467" s="9">
        <f>equipo19!M46</f>
        <v>1</v>
      </c>
      <c r="O467" s="9">
        <f>equipo19!N46</f>
        <v>2</v>
      </c>
      <c r="P467" s="9">
        <f>equipo19!O46</f>
        <v>1</v>
      </c>
      <c r="Q467" s="9">
        <f>equipo19!P46</f>
        <v>0</v>
      </c>
      <c r="R467" s="9">
        <f>equipo19!Q46</f>
        <v>1</v>
      </c>
      <c r="S467" s="9">
        <f>equipo19!R46</f>
        <v>11</v>
      </c>
      <c r="T467" s="9"/>
      <c r="U467" s="11">
        <f>equipo19!T46</f>
        <v>0.25</v>
      </c>
      <c r="V467" s="11">
        <f>equipo19!U46</f>
        <v>0.25</v>
      </c>
      <c r="X467" t="str">
        <f t="shared" si="140"/>
        <v>Alejandro Castillo</v>
      </c>
      <c r="Y467">
        <f t="shared" si="141"/>
        <v>0.25</v>
      </c>
      <c r="Z467">
        <f t="shared" si="142"/>
        <v>0.25</v>
      </c>
      <c r="AA467">
        <f t="shared" si="143"/>
        <v>2033</v>
      </c>
      <c r="AB467" t="str">
        <f t="shared" si="144"/>
        <v>Alejandro Castillo</v>
      </c>
      <c r="AC467">
        <f t="shared" si="145"/>
        <v>0.25</v>
      </c>
      <c r="AD467">
        <f t="shared" si="146"/>
        <v>0.25</v>
      </c>
      <c r="AE467">
        <f t="shared" si="147"/>
        <v>2033</v>
      </c>
      <c r="AF467" t="str">
        <f t="shared" si="148"/>
        <v>Alejandro Castillo</v>
      </c>
      <c r="AG467">
        <f t="shared" si="149"/>
        <v>0</v>
      </c>
      <c r="AH467">
        <f t="shared" si="150"/>
        <v>0</v>
      </c>
      <c r="AI467">
        <f t="shared" si="151"/>
        <v>-467</v>
      </c>
      <c r="AJ467" t="str">
        <f t="shared" si="152"/>
        <v>Alejandro Castillo</v>
      </c>
      <c r="AK467">
        <f t="shared" si="153"/>
        <v>2</v>
      </c>
      <c r="AL467">
        <f t="shared" si="154"/>
        <v>2</v>
      </c>
      <c r="AM467">
        <f t="shared" si="155"/>
        <v>19533</v>
      </c>
      <c r="AN467" t="str">
        <f t="shared" si="156"/>
        <v>Alejandro Castillo</v>
      </c>
      <c r="AO467">
        <f t="shared" si="157"/>
        <v>1</v>
      </c>
      <c r="AP467">
        <f t="shared" si="158"/>
        <v>1</v>
      </c>
      <c r="AQ467">
        <f t="shared" si="159"/>
        <v>9533</v>
      </c>
      <c r="AR467" t="str">
        <f>A467</f>
        <v>Alejandro Castillo</v>
      </c>
      <c r="AS467">
        <f>M467</f>
        <v>0</v>
      </c>
      <c r="AT467">
        <f>AS467</f>
        <v>0</v>
      </c>
      <c r="AU467">
        <f>AT467*10000-ROW()</f>
        <v>-467</v>
      </c>
      <c r="AV467" t="str">
        <f>A467</f>
        <v>Alejandro Castillo</v>
      </c>
      <c r="AW467">
        <f>E467</f>
        <v>3</v>
      </c>
      <c r="AX467">
        <f>AW467</f>
        <v>3</v>
      </c>
      <c r="AY467">
        <f>AX467*10000-ROW()</f>
        <v>29533</v>
      </c>
    </row>
    <row r="468" spans="1:51" x14ac:dyDescent="0.3">
      <c r="A468" s="9" t="str">
        <f>equipo19!A47</f>
        <v>Rodrigo Garcia</v>
      </c>
      <c r="B468" s="9">
        <f>equipo19!B47</f>
        <v>11</v>
      </c>
      <c r="C468" s="9" t="str">
        <f>equipo19!$A$6</f>
        <v>Equipo 19</v>
      </c>
      <c r="D468" s="9">
        <f>equipo19!C47</f>
        <v>8</v>
      </c>
      <c r="E468" s="9">
        <f>equipo19!D47</f>
        <v>0</v>
      </c>
      <c r="F468" s="9">
        <f>equipo19!E47</f>
        <v>3</v>
      </c>
      <c r="G468" s="9">
        <f>equipo19!F47</f>
        <v>1</v>
      </c>
      <c r="H468" s="9">
        <f>equipo19!G47</f>
        <v>0</v>
      </c>
      <c r="I468" s="9">
        <f>equipo19!H47</f>
        <v>1</v>
      </c>
      <c r="J468" s="9">
        <f>equipo19!I47</f>
        <v>5</v>
      </c>
      <c r="K468" s="9">
        <f>equipo19!J47</f>
        <v>4</v>
      </c>
      <c r="L468" s="9">
        <f>equipo19!K47</f>
        <v>3</v>
      </c>
      <c r="M468" s="9">
        <f>equipo19!L47</f>
        <v>2</v>
      </c>
      <c r="N468" s="9">
        <f>equipo19!M47</f>
        <v>0</v>
      </c>
      <c r="O468" s="9">
        <f>equipo19!N47</f>
        <v>1</v>
      </c>
      <c r="P468" s="9">
        <f>equipo19!O47</f>
        <v>0</v>
      </c>
      <c r="Q468" s="9">
        <f>equipo19!P47</f>
        <v>0</v>
      </c>
      <c r="R468" s="9">
        <f>equipo19!Q47</f>
        <v>7</v>
      </c>
      <c r="S468" s="9">
        <f>equipo19!R47</f>
        <v>12</v>
      </c>
      <c r="T468" s="9"/>
      <c r="U468" s="11">
        <f>equipo19!T47</f>
        <v>0.375</v>
      </c>
      <c r="V468" s="11">
        <f>equipo19!U47</f>
        <v>0.875</v>
      </c>
      <c r="X468" t="str">
        <f t="shared" si="140"/>
        <v>Rodrigo Garcia</v>
      </c>
      <c r="Y468">
        <f t="shared" si="141"/>
        <v>0.375</v>
      </c>
      <c r="Z468">
        <f t="shared" si="142"/>
        <v>0.375</v>
      </c>
      <c r="AA468">
        <f t="shared" si="143"/>
        <v>3282</v>
      </c>
      <c r="AB468" t="str">
        <f t="shared" si="144"/>
        <v>Rodrigo Garcia</v>
      </c>
      <c r="AC468">
        <f t="shared" si="145"/>
        <v>0.875</v>
      </c>
      <c r="AD468">
        <f t="shared" si="146"/>
        <v>0.875</v>
      </c>
      <c r="AE468">
        <f t="shared" si="147"/>
        <v>8282</v>
      </c>
      <c r="AF468" t="str">
        <f t="shared" si="148"/>
        <v>Rodrigo Garcia</v>
      </c>
      <c r="AG468">
        <f t="shared" si="149"/>
        <v>1</v>
      </c>
      <c r="AH468">
        <f t="shared" si="150"/>
        <v>1</v>
      </c>
      <c r="AI468">
        <f t="shared" si="151"/>
        <v>9532</v>
      </c>
      <c r="AJ468" t="str">
        <f t="shared" si="152"/>
        <v>Rodrigo Garcia</v>
      </c>
      <c r="AK468">
        <f t="shared" si="153"/>
        <v>5</v>
      </c>
      <c r="AL468">
        <f t="shared" si="154"/>
        <v>5</v>
      </c>
      <c r="AM468">
        <f t="shared" si="155"/>
        <v>49532</v>
      </c>
      <c r="AN468" t="str">
        <f t="shared" si="156"/>
        <v>Rodrigo Garcia</v>
      </c>
      <c r="AO468">
        <f t="shared" si="157"/>
        <v>3</v>
      </c>
      <c r="AP468">
        <f t="shared" si="158"/>
        <v>3</v>
      </c>
      <c r="AQ468">
        <f t="shared" si="159"/>
        <v>29532</v>
      </c>
      <c r="AR468" t="str">
        <f>A468</f>
        <v>Rodrigo Garcia</v>
      </c>
      <c r="AS468">
        <f>M468</f>
        <v>2</v>
      </c>
      <c r="AT468">
        <f>AS468</f>
        <v>2</v>
      </c>
      <c r="AU468">
        <f>AT468*10000-ROW()</f>
        <v>19532</v>
      </c>
      <c r="AV468" t="str">
        <f>A468</f>
        <v>Rodrigo Garcia</v>
      </c>
      <c r="AW468">
        <f>E468</f>
        <v>0</v>
      </c>
      <c r="AX468">
        <f>AW468</f>
        <v>0</v>
      </c>
      <c r="AY468">
        <f>AX468*10000-ROW()</f>
        <v>-468</v>
      </c>
    </row>
    <row r="469" spans="1:51" x14ac:dyDescent="0.3">
      <c r="A469" s="9" t="str">
        <f>equipo19!A48</f>
        <v>Rodrigo Rodriguez</v>
      </c>
      <c r="B469" s="9">
        <f>equipo19!B48</f>
        <v>12</v>
      </c>
      <c r="C469" s="9" t="str">
        <f>equipo19!$A$6</f>
        <v>Equipo 19</v>
      </c>
      <c r="D469" s="9">
        <f>equipo19!C48</f>
        <v>8</v>
      </c>
      <c r="E469" s="9">
        <f>equipo19!D48</f>
        <v>5</v>
      </c>
      <c r="F469" s="9">
        <f>equipo19!E48</f>
        <v>2</v>
      </c>
      <c r="G469" s="9">
        <f>equipo19!F48</f>
        <v>0</v>
      </c>
      <c r="H469" s="9">
        <f>equipo19!G48</f>
        <v>0</v>
      </c>
      <c r="I469" s="9">
        <f>equipo19!H48</f>
        <v>0</v>
      </c>
      <c r="J469" s="9">
        <f>equipo19!I48</f>
        <v>3</v>
      </c>
      <c r="K469" s="9">
        <f>equipo19!J48</f>
        <v>2</v>
      </c>
      <c r="L469" s="9">
        <f>equipo19!K48</f>
        <v>2</v>
      </c>
      <c r="M469" s="9">
        <f>equipo19!L48</f>
        <v>1</v>
      </c>
      <c r="N469" s="9">
        <f>equipo19!M48</f>
        <v>2</v>
      </c>
      <c r="O469" s="9">
        <f>equipo19!N48</f>
        <v>1</v>
      </c>
      <c r="P469" s="9">
        <f>equipo19!O48</f>
        <v>1</v>
      </c>
      <c r="Q469" s="9">
        <f>equipo19!P48</f>
        <v>0</v>
      </c>
      <c r="R469" s="9">
        <f>equipo19!Q48</f>
        <v>2</v>
      </c>
      <c r="S469" s="9">
        <f>equipo19!R48</f>
        <v>14</v>
      </c>
      <c r="T469" s="9"/>
      <c r="U469" s="11">
        <f>equipo19!T48</f>
        <v>0.25</v>
      </c>
      <c r="V469" s="11">
        <f>equipo19!U48</f>
        <v>0.25</v>
      </c>
      <c r="X469" t="str">
        <f t="shared" si="140"/>
        <v>Rodrigo Rodriguez</v>
      </c>
      <c r="Y469">
        <f t="shared" si="141"/>
        <v>0.25</v>
      </c>
      <c r="Z469">
        <f t="shared" si="142"/>
        <v>0.25</v>
      </c>
      <c r="AA469">
        <f t="shared" si="143"/>
        <v>2031</v>
      </c>
      <c r="AB469" t="str">
        <f t="shared" si="144"/>
        <v>Rodrigo Rodriguez</v>
      </c>
      <c r="AC469">
        <f t="shared" si="145"/>
        <v>0.25</v>
      </c>
      <c r="AD469">
        <f t="shared" si="146"/>
        <v>0.25</v>
      </c>
      <c r="AE469">
        <f t="shared" si="147"/>
        <v>2031</v>
      </c>
      <c r="AF469" t="str">
        <f t="shared" si="148"/>
        <v>Rodrigo Rodriguez</v>
      </c>
      <c r="AG469">
        <f t="shared" si="149"/>
        <v>0</v>
      </c>
      <c r="AH469">
        <f t="shared" si="150"/>
        <v>0</v>
      </c>
      <c r="AI469">
        <f t="shared" si="151"/>
        <v>-469</v>
      </c>
      <c r="AJ469" t="str">
        <f t="shared" si="152"/>
        <v>Rodrigo Rodriguez</v>
      </c>
      <c r="AK469">
        <f t="shared" si="153"/>
        <v>3</v>
      </c>
      <c r="AL469">
        <f t="shared" si="154"/>
        <v>3</v>
      </c>
      <c r="AM469">
        <f t="shared" si="155"/>
        <v>29531</v>
      </c>
      <c r="AN469" t="str">
        <f t="shared" si="156"/>
        <v>Rodrigo Rodriguez</v>
      </c>
      <c r="AO469">
        <f t="shared" si="157"/>
        <v>2</v>
      </c>
      <c r="AP469">
        <f t="shared" si="158"/>
        <v>2</v>
      </c>
      <c r="AQ469">
        <f t="shared" si="159"/>
        <v>19531</v>
      </c>
      <c r="AR469" t="str">
        <f>A469</f>
        <v>Rodrigo Rodriguez</v>
      </c>
      <c r="AS469">
        <f>M469</f>
        <v>1</v>
      </c>
      <c r="AT469">
        <f>AS469</f>
        <v>1</v>
      </c>
      <c r="AU469">
        <f>AT469*10000-ROW()</f>
        <v>9531</v>
      </c>
      <c r="AV469" t="str">
        <f>A469</f>
        <v>Rodrigo Rodriguez</v>
      </c>
      <c r="AW469">
        <f>E469</f>
        <v>5</v>
      </c>
      <c r="AX469">
        <f>AW469</f>
        <v>5</v>
      </c>
      <c r="AY469">
        <f>AX469*10000-ROW()</f>
        <v>49531</v>
      </c>
    </row>
    <row r="470" spans="1:51" x14ac:dyDescent="0.3">
      <c r="A470" s="9" t="str">
        <f>equipo19!A49</f>
        <v>Rodrigo Martinez</v>
      </c>
      <c r="B470" s="9">
        <f>equipo19!B49</f>
        <v>13</v>
      </c>
      <c r="C470" s="9" t="str">
        <f>equipo19!$A$6</f>
        <v>Equipo 19</v>
      </c>
      <c r="D470" s="9">
        <f>equipo19!C49</f>
        <v>7</v>
      </c>
      <c r="E470" s="9">
        <f>equipo19!D49</f>
        <v>2</v>
      </c>
      <c r="F470" s="9">
        <f>equipo19!E49</f>
        <v>2</v>
      </c>
      <c r="G470" s="9">
        <f>equipo19!F49</f>
        <v>0</v>
      </c>
      <c r="H470" s="9">
        <f>equipo19!G49</f>
        <v>0</v>
      </c>
      <c r="I470" s="9">
        <f>equipo19!H49</f>
        <v>1</v>
      </c>
      <c r="J470" s="9">
        <f>equipo19!I49</f>
        <v>2</v>
      </c>
      <c r="K470" s="9">
        <f>equipo19!J49</f>
        <v>2</v>
      </c>
      <c r="L470" s="9">
        <f>equipo19!K49</f>
        <v>1</v>
      </c>
      <c r="M470" s="9">
        <f>equipo19!L49</f>
        <v>2</v>
      </c>
      <c r="N470" s="9">
        <f>equipo19!M49</f>
        <v>1</v>
      </c>
      <c r="O470" s="9">
        <f>equipo19!N49</f>
        <v>2</v>
      </c>
      <c r="P470" s="9">
        <f>equipo19!O49</f>
        <v>0</v>
      </c>
      <c r="Q470" s="9">
        <f>equipo19!P49</f>
        <v>0</v>
      </c>
      <c r="R470" s="9">
        <f>equipo19!Q49</f>
        <v>5</v>
      </c>
      <c r="S470" s="9">
        <f>equipo19!R49</f>
        <v>11</v>
      </c>
      <c r="T470" s="9"/>
      <c r="U470" s="11">
        <f>equipo19!T49</f>
        <v>0.2857142857142857</v>
      </c>
      <c r="V470" s="11">
        <f>equipo19!U49</f>
        <v>0.7142857142857143</v>
      </c>
      <c r="X470" t="str">
        <f t="shared" si="140"/>
        <v>Rodrigo Martinez</v>
      </c>
      <c r="Y470">
        <f t="shared" si="141"/>
        <v>0.2857142857142857</v>
      </c>
      <c r="Z470">
        <f t="shared" si="142"/>
        <v>0.2857142857142857</v>
      </c>
      <c r="AA470">
        <f t="shared" si="143"/>
        <v>2387.1428571428569</v>
      </c>
      <c r="AB470" t="str">
        <f t="shared" si="144"/>
        <v>Rodrigo Martinez</v>
      </c>
      <c r="AC470">
        <f t="shared" si="145"/>
        <v>0.7142857142857143</v>
      </c>
      <c r="AD470">
        <f t="shared" si="146"/>
        <v>0.7142857142857143</v>
      </c>
      <c r="AE470">
        <f t="shared" si="147"/>
        <v>6672.8571428571431</v>
      </c>
      <c r="AF470" t="str">
        <f t="shared" si="148"/>
        <v>Rodrigo Martinez</v>
      </c>
      <c r="AG470">
        <f t="shared" si="149"/>
        <v>1</v>
      </c>
      <c r="AH470">
        <f t="shared" si="150"/>
        <v>1</v>
      </c>
      <c r="AI470">
        <f t="shared" si="151"/>
        <v>9530</v>
      </c>
      <c r="AJ470" t="str">
        <f t="shared" si="152"/>
        <v>Rodrigo Martinez</v>
      </c>
      <c r="AK470">
        <f t="shared" si="153"/>
        <v>2</v>
      </c>
      <c r="AL470">
        <f t="shared" si="154"/>
        <v>2</v>
      </c>
      <c r="AM470">
        <f t="shared" si="155"/>
        <v>19530</v>
      </c>
      <c r="AN470" t="str">
        <f t="shared" si="156"/>
        <v>Rodrigo Martinez</v>
      </c>
      <c r="AO470">
        <f t="shared" si="157"/>
        <v>2</v>
      </c>
      <c r="AP470">
        <f t="shared" si="158"/>
        <v>2</v>
      </c>
      <c r="AQ470">
        <f t="shared" si="159"/>
        <v>19530</v>
      </c>
      <c r="AR470" t="str">
        <f>A470</f>
        <v>Rodrigo Martinez</v>
      </c>
      <c r="AS470">
        <f>M470</f>
        <v>2</v>
      </c>
      <c r="AT470">
        <f>AS470</f>
        <v>2</v>
      </c>
      <c r="AU470">
        <f>AT470*10000-ROW()</f>
        <v>19530</v>
      </c>
      <c r="AV470" t="str">
        <f>A470</f>
        <v>Rodrigo Martinez</v>
      </c>
      <c r="AW470">
        <f>E470</f>
        <v>2</v>
      </c>
      <c r="AX470">
        <f>AW470</f>
        <v>2</v>
      </c>
      <c r="AY470">
        <f>AX470*10000-ROW()</f>
        <v>19530</v>
      </c>
    </row>
    <row r="471" spans="1:51" x14ac:dyDescent="0.3">
      <c r="A471" s="9" t="str">
        <f>equipo19!A50</f>
        <v>Rodrigo Hernandez</v>
      </c>
      <c r="B471" s="9">
        <f>equipo19!B50</f>
        <v>14</v>
      </c>
      <c r="C471" s="9" t="str">
        <f>equipo19!$A$6</f>
        <v>Equipo 19</v>
      </c>
      <c r="D471" s="9">
        <f>equipo19!C50</f>
        <v>6</v>
      </c>
      <c r="E471" s="9">
        <f>equipo19!D50</f>
        <v>2</v>
      </c>
      <c r="F471" s="9">
        <f>equipo19!E50</f>
        <v>6</v>
      </c>
      <c r="G471" s="9">
        <f>equipo19!F50</f>
        <v>0</v>
      </c>
      <c r="H471" s="9">
        <f>equipo19!G50</f>
        <v>0</v>
      </c>
      <c r="I471" s="9">
        <f>equipo19!H50</f>
        <v>0</v>
      </c>
      <c r="J471" s="9">
        <f>equipo19!I50</f>
        <v>5</v>
      </c>
      <c r="K471" s="9">
        <f>equipo19!J50</f>
        <v>0</v>
      </c>
      <c r="L471" s="9">
        <f>equipo19!K50</f>
        <v>3</v>
      </c>
      <c r="M471" s="9">
        <f>equipo19!L50</f>
        <v>1</v>
      </c>
      <c r="N471" s="9">
        <f>equipo19!M50</f>
        <v>2</v>
      </c>
      <c r="O471" s="9">
        <f>equipo19!N50</f>
        <v>2</v>
      </c>
      <c r="P471" s="9">
        <f>equipo19!O50</f>
        <v>1</v>
      </c>
      <c r="Q471" s="9">
        <f>equipo19!P50</f>
        <v>0</v>
      </c>
      <c r="R471" s="9">
        <f>equipo19!Q50</f>
        <v>6</v>
      </c>
      <c r="S471" s="9">
        <f>equipo19!R50</f>
        <v>14</v>
      </c>
      <c r="T471" s="9"/>
      <c r="U471" s="11">
        <f>equipo19!T50</f>
        <v>1</v>
      </c>
      <c r="V471" s="11">
        <f>equipo19!U50</f>
        <v>1</v>
      </c>
      <c r="X471" t="str">
        <f t="shared" si="140"/>
        <v>Rodrigo Hernandez</v>
      </c>
      <c r="Y471">
        <f t="shared" si="141"/>
        <v>1</v>
      </c>
      <c r="Z471">
        <f t="shared" si="142"/>
        <v>1</v>
      </c>
      <c r="AA471">
        <f t="shared" si="143"/>
        <v>9529</v>
      </c>
      <c r="AB471" t="str">
        <f t="shared" si="144"/>
        <v>Rodrigo Hernandez</v>
      </c>
      <c r="AC471">
        <f t="shared" si="145"/>
        <v>1</v>
      </c>
      <c r="AD471">
        <f t="shared" si="146"/>
        <v>1</v>
      </c>
      <c r="AE471">
        <f t="shared" si="147"/>
        <v>9529</v>
      </c>
      <c r="AF471" t="str">
        <f t="shared" si="148"/>
        <v>Rodrigo Hernandez</v>
      </c>
      <c r="AG471">
        <f t="shared" si="149"/>
        <v>0</v>
      </c>
      <c r="AH471">
        <f t="shared" si="150"/>
        <v>0</v>
      </c>
      <c r="AI471">
        <f t="shared" si="151"/>
        <v>-471</v>
      </c>
      <c r="AJ471" t="str">
        <f t="shared" si="152"/>
        <v>Rodrigo Hernandez</v>
      </c>
      <c r="AK471">
        <f t="shared" si="153"/>
        <v>5</v>
      </c>
      <c r="AL471">
        <f t="shared" si="154"/>
        <v>5</v>
      </c>
      <c r="AM471">
        <f t="shared" si="155"/>
        <v>49529</v>
      </c>
      <c r="AN471" t="str">
        <f t="shared" si="156"/>
        <v>Rodrigo Hernandez</v>
      </c>
      <c r="AO471">
        <f t="shared" si="157"/>
        <v>6</v>
      </c>
      <c r="AP471">
        <f t="shared" si="158"/>
        <v>6</v>
      </c>
      <c r="AQ471">
        <f t="shared" si="159"/>
        <v>59529</v>
      </c>
      <c r="AR471" t="str">
        <f>A471</f>
        <v>Rodrigo Hernandez</v>
      </c>
      <c r="AS471">
        <f>M471</f>
        <v>1</v>
      </c>
      <c r="AT471">
        <f>AS471</f>
        <v>1</v>
      </c>
      <c r="AU471">
        <f>AT471*10000-ROW()</f>
        <v>9529</v>
      </c>
      <c r="AV471" t="str">
        <f>A471</f>
        <v>Rodrigo Hernandez</v>
      </c>
      <c r="AW471">
        <f>E471</f>
        <v>2</v>
      </c>
      <c r="AX471">
        <f>AW471</f>
        <v>2</v>
      </c>
      <c r="AY471">
        <f>AX471*10000-ROW()</f>
        <v>19529</v>
      </c>
    </row>
    <row r="472" spans="1:51" x14ac:dyDescent="0.3">
      <c r="A472" s="9" t="str">
        <f>equipo19!A51</f>
        <v>Rodrigo Lopez</v>
      </c>
      <c r="B472" s="9">
        <f>equipo19!B51</f>
        <v>15</v>
      </c>
      <c r="C472" s="9" t="str">
        <f>equipo19!$A$6</f>
        <v>Equipo 19</v>
      </c>
      <c r="D472" s="9">
        <f>equipo19!C51</f>
        <v>8</v>
      </c>
      <c r="E472" s="9">
        <f>equipo19!D51</f>
        <v>5</v>
      </c>
      <c r="F472" s="9">
        <f>equipo19!E51</f>
        <v>8</v>
      </c>
      <c r="G472" s="9">
        <f>equipo19!F51</f>
        <v>0</v>
      </c>
      <c r="H472" s="9">
        <f>equipo19!G51</f>
        <v>0</v>
      </c>
      <c r="I472" s="9">
        <f>equipo19!H51</f>
        <v>0</v>
      </c>
      <c r="J472" s="9">
        <f>equipo19!I51</f>
        <v>1</v>
      </c>
      <c r="K472" s="9">
        <f>equipo19!J51</f>
        <v>2</v>
      </c>
      <c r="L472" s="9">
        <f>equipo19!K51</f>
        <v>3</v>
      </c>
      <c r="M472" s="9">
        <f>equipo19!L51</f>
        <v>1</v>
      </c>
      <c r="N472" s="9">
        <f>equipo19!M51</f>
        <v>2</v>
      </c>
      <c r="O472" s="9">
        <f>equipo19!N51</f>
        <v>1</v>
      </c>
      <c r="P472" s="9">
        <f>equipo19!O51</f>
        <v>1</v>
      </c>
      <c r="Q472" s="9">
        <f>equipo19!P51</f>
        <v>0</v>
      </c>
      <c r="R472" s="9">
        <f>equipo19!Q51</f>
        <v>8</v>
      </c>
      <c r="S472" s="9">
        <f>equipo19!R51</f>
        <v>15</v>
      </c>
      <c r="T472" s="9"/>
      <c r="U472" s="11">
        <f>equipo19!T51</f>
        <v>1</v>
      </c>
      <c r="V472" s="11">
        <f>equipo19!U51</f>
        <v>1</v>
      </c>
      <c r="X472" t="str">
        <f t="shared" si="140"/>
        <v>Rodrigo Lopez</v>
      </c>
      <c r="Y472">
        <f t="shared" si="141"/>
        <v>1</v>
      </c>
      <c r="Z472">
        <f t="shared" si="142"/>
        <v>1</v>
      </c>
      <c r="AA472">
        <f t="shared" si="143"/>
        <v>9528</v>
      </c>
      <c r="AB472" t="str">
        <f t="shared" si="144"/>
        <v>Rodrigo Lopez</v>
      </c>
      <c r="AC472">
        <f t="shared" si="145"/>
        <v>1</v>
      </c>
      <c r="AD472">
        <f t="shared" si="146"/>
        <v>1</v>
      </c>
      <c r="AE472">
        <f t="shared" si="147"/>
        <v>9528</v>
      </c>
      <c r="AF472" t="str">
        <f t="shared" si="148"/>
        <v>Rodrigo Lopez</v>
      </c>
      <c r="AG472">
        <f t="shared" si="149"/>
        <v>0</v>
      </c>
      <c r="AH472">
        <f t="shared" si="150"/>
        <v>0</v>
      </c>
      <c r="AI472">
        <f t="shared" si="151"/>
        <v>-472</v>
      </c>
      <c r="AJ472" t="str">
        <f t="shared" si="152"/>
        <v>Rodrigo Lopez</v>
      </c>
      <c r="AK472">
        <f t="shared" si="153"/>
        <v>1</v>
      </c>
      <c r="AL472">
        <f t="shared" si="154"/>
        <v>1</v>
      </c>
      <c r="AM472">
        <f t="shared" si="155"/>
        <v>9528</v>
      </c>
      <c r="AN472" t="str">
        <f t="shared" si="156"/>
        <v>Rodrigo Lopez</v>
      </c>
      <c r="AO472">
        <f t="shared" si="157"/>
        <v>8</v>
      </c>
      <c r="AP472">
        <f t="shared" si="158"/>
        <v>8</v>
      </c>
      <c r="AQ472">
        <f t="shared" si="159"/>
        <v>79528</v>
      </c>
      <c r="AR472" t="str">
        <f>A472</f>
        <v>Rodrigo Lopez</v>
      </c>
      <c r="AS472">
        <f>M472</f>
        <v>1</v>
      </c>
      <c r="AT472">
        <f>AS472</f>
        <v>1</v>
      </c>
      <c r="AU472">
        <f>AT472*10000-ROW()</f>
        <v>9528</v>
      </c>
      <c r="AV472" t="str">
        <f>A472</f>
        <v>Rodrigo Lopez</v>
      </c>
      <c r="AW472">
        <f>E472</f>
        <v>5</v>
      </c>
      <c r="AX472">
        <f>AW472</f>
        <v>5</v>
      </c>
      <c r="AY472">
        <f>AX472*10000-ROW()</f>
        <v>49528</v>
      </c>
    </row>
    <row r="473" spans="1:51" x14ac:dyDescent="0.3">
      <c r="A473" s="9" t="str">
        <f>equipo19!A52</f>
        <v>Rodrigo Gonzalez</v>
      </c>
      <c r="B473" s="9">
        <f>equipo19!B52</f>
        <v>16</v>
      </c>
      <c r="C473" s="9" t="str">
        <f>equipo19!$A$6</f>
        <v>Equipo 19</v>
      </c>
      <c r="D473" s="9">
        <f>equipo19!C52</f>
        <v>8</v>
      </c>
      <c r="E473" s="9">
        <f>equipo19!D52</f>
        <v>4</v>
      </c>
      <c r="F473" s="9">
        <f>equipo19!E52</f>
        <v>5</v>
      </c>
      <c r="G473" s="9">
        <f>equipo19!F52</f>
        <v>0</v>
      </c>
      <c r="H473" s="9">
        <f>equipo19!G52</f>
        <v>0</v>
      </c>
      <c r="I473" s="9">
        <f>equipo19!H52</f>
        <v>0</v>
      </c>
      <c r="J473" s="9">
        <f>equipo19!I52</f>
        <v>6</v>
      </c>
      <c r="K473" s="9">
        <f>equipo19!J52</f>
        <v>2</v>
      </c>
      <c r="L473" s="9">
        <f>equipo19!K52</f>
        <v>2</v>
      </c>
      <c r="M473" s="9">
        <f>equipo19!L52</f>
        <v>1</v>
      </c>
      <c r="N473" s="9">
        <f>equipo19!M52</f>
        <v>0</v>
      </c>
      <c r="O473" s="9">
        <f>equipo19!N52</f>
        <v>2</v>
      </c>
      <c r="P473" s="9">
        <f>equipo19!O52</f>
        <v>1</v>
      </c>
      <c r="Q473" s="9">
        <f>equipo19!P52</f>
        <v>0</v>
      </c>
      <c r="R473" s="9">
        <f>equipo19!Q52</f>
        <v>5</v>
      </c>
      <c r="S473" s="9">
        <f>equipo19!R52</f>
        <v>13</v>
      </c>
      <c r="T473" s="9"/>
      <c r="U473" s="11">
        <f>equipo19!T52</f>
        <v>0.625</v>
      </c>
      <c r="V473" s="11">
        <f>equipo19!U52</f>
        <v>0.625</v>
      </c>
      <c r="X473" t="str">
        <f t="shared" si="140"/>
        <v>Rodrigo Gonzalez</v>
      </c>
      <c r="Y473">
        <f t="shared" si="141"/>
        <v>0.625</v>
      </c>
      <c r="Z473">
        <f t="shared" si="142"/>
        <v>0.625</v>
      </c>
      <c r="AA473">
        <f t="shared" si="143"/>
        <v>5777</v>
      </c>
      <c r="AB473" t="str">
        <f t="shared" si="144"/>
        <v>Rodrigo Gonzalez</v>
      </c>
      <c r="AC473">
        <f t="shared" si="145"/>
        <v>0.625</v>
      </c>
      <c r="AD473">
        <f t="shared" si="146"/>
        <v>0.625</v>
      </c>
      <c r="AE473">
        <f t="shared" si="147"/>
        <v>5777</v>
      </c>
      <c r="AF473" t="str">
        <f t="shared" si="148"/>
        <v>Rodrigo Gonzalez</v>
      </c>
      <c r="AG473">
        <f t="shared" si="149"/>
        <v>0</v>
      </c>
      <c r="AH473">
        <f t="shared" si="150"/>
        <v>0</v>
      </c>
      <c r="AI473">
        <f t="shared" si="151"/>
        <v>-473</v>
      </c>
      <c r="AJ473" t="str">
        <f t="shared" si="152"/>
        <v>Rodrigo Gonzalez</v>
      </c>
      <c r="AK473">
        <f t="shared" si="153"/>
        <v>6</v>
      </c>
      <c r="AL473">
        <f t="shared" si="154"/>
        <v>6</v>
      </c>
      <c r="AM473">
        <f t="shared" si="155"/>
        <v>59527</v>
      </c>
      <c r="AN473" t="str">
        <f t="shared" si="156"/>
        <v>Rodrigo Gonzalez</v>
      </c>
      <c r="AO473">
        <f t="shared" si="157"/>
        <v>5</v>
      </c>
      <c r="AP473">
        <f t="shared" si="158"/>
        <v>5</v>
      </c>
      <c r="AQ473">
        <f t="shared" si="159"/>
        <v>49527</v>
      </c>
      <c r="AR473" t="str">
        <f>A473</f>
        <v>Rodrigo Gonzalez</v>
      </c>
      <c r="AS473">
        <f>M473</f>
        <v>1</v>
      </c>
      <c r="AT473">
        <f>AS473</f>
        <v>1</v>
      </c>
      <c r="AU473">
        <f>AT473*10000-ROW()</f>
        <v>9527</v>
      </c>
      <c r="AV473" t="str">
        <f>A473</f>
        <v>Rodrigo Gonzalez</v>
      </c>
      <c r="AW473">
        <f>E473</f>
        <v>4</v>
      </c>
      <c r="AX473">
        <f>AW473</f>
        <v>4</v>
      </c>
      <c r="AY473">
        <f>AX473*10000-ROW()</f>
        <v>39527</v>
      </c>
    </row>
    <row r="474" spans="1:51" x14ac:dyDescent="0.3">
      <c r="A474" s="9" t="str">
        <f>equipo19!A53</f>
        <v>Rodrigo Perez</v>
      </c>
      <c r="B474" s="9">
        <f>equipo19!B53</f>
        <v>17</v>
      </c>
      <c r="C474" s="9" t="str">
        <f>equipo19!$A$6</f>
        <v>Equipo 19</v>
      </c>
      <c r="D474" s="9">
        <f>equipo19!C53</f>
        <v>5</v>
      </c>
      <c r="E474" s="9">
        <f>equipo19!D53</f>
        <v>5</v>
      </c>
      <c r="F474" s="9">
        <f>equipo19!E53</f>
        <v>2</v>
      </c>
      <c r="G474" s="9">
        <f>equipo19!F53</f>
        <v>0</v>
      </c>
      <c r="H474" s="9">
        <f>equipo19!G53</f>
        <v>0</v>
      </c>
      <c r="I474" s="9">
        <f>equipo19!H53</f>
        <v>0</v>
      </c>
      <c r="J474" s="9">
        <f>equipo19!I53</f>
        <v>4</v>
      </c>
      <c r="K474" s="9">
        <f>equipo19!J53</f>
        <v>1</v>
      </c>
      <c r="L474" s="9">
        <f>equipo19!K53</f>
        <v>2</v>
      </c>
      <c r="M474" s="9">
        <f>equipo19!L53</f>
        <v>0</v>
      </c>
      <c r="N474" s="9">
        <f>equipo19!M53</f>
        <v>1</v>
      </c>
      <c r="O474" s="9">
        <f>equipo19!N53</f>
        <v>1</v>
      </c>
      <c r="P474" s="9">
        <f>equipo19!O53</f>
        <v>0</v>
      </c>
      <c r="Q474" s="9">
        <f>equipo19!P53</f>
        <v>0</v>
      </c>
      <c r="R474" s="9">
        <f>equipo19!Q53</f>
        <v>2</v>
      </c>
      <c r="S474" s="9">
        <f>equipo19!R53</f>
        <v>9</v>
      </c>
      <c r="T474" s="9"/>
      <c r="U474" s="11">
        <f>equipo19!T53</f>
        <v>0.4</v>
      </c>
      <c r="V474" s="11">
        <f>equipo19!U53</f>
        <v>0.4</v>
      </c>
      <c r="X474" t="str">
        <f t="shared" si="140"/>
        <v>Rodrigo Perez</v>
      </c>
      <c r="Y474">
        <f t="shared" si="141"/>
        <v>0.4</v>
      </c>
      <c r="Z474">
        <f t="shared" si="142"/>
        <v>0.4</v>
      </c>
      <c r="AA474">
        <f t="shared" si="143"/>
        <v>3526</v>
      </c>
      <c r="AB474" t="str">
        <f t="shared" si="144"/>
        <v>Rodrigo Perez</v>
      </c>
      <c r="AC474">
        <f t="shared" si="145"/>
        <v>0.4</v>
      </c>
      <c r="AD474">
        <f t="shared" si="146"/>
        <v>0.4</v>
      </c>
      <c r="AE474">
        <f t="shared" si="147"/>
        <v>3526</v>
      </c>
      <c r="AF474" t="str">
        <f t="shared" si="148"/>
        <v>Rodrigo Perez</v>
      </c>
      <c r="AG474">
        <f t="shared" si="149"/>
        <v>0</v>
      </c>
      <c r="AH474">
        <f t="shared" si="150"/>
        <v>0</v>
      </c>
      <c r="AI474">
        <f t="shared" si="151"/>
        <v>-474</v>
      </c>
      <c r="AJ474" t="str">
        <f t="shared" si="152"/>
        <v>Rodrigo Perez</v>
      </c>
      <c r="AK474">
        <f t="shared" si="153"/>
        <v>4</v>
      </c>
      <c r="AL474">
        <f t="shared" si="154"/>
        <v>4</v>
      </c>
      <c r="AM474">
        <f t="shared" si="155"/>
        <v>39526</v>
      </c>
      <c r="AN474" t="str">
        <f t="shared" si="156"/>
        <v>Rodrigo Perez</v>
      </c>
      <c r="AO474">
        <f t="shared" si="157"/>
        <v>2</v>
      </c>
      <c r="AP474">
        <f t="shared" si="158"/>
        <v>2</v>
      </c>
      <c r="AQ474">
        <f t="shared" si="159"/>
        <v>19526</v>
      </c>
      <c r="AR474" t="str">
        <f>A474</f>
        <v>Rodrigo Perez</v>
      </c>
      <c r="AS474">
        <f>M474</f>
        <v>0</v>
      </c>
      <c r="AT474">
        <f>AS474</f>
        <v>0</v>
      </c>
      <c r="AU474">
        <f>AT474*10000-ROW()</f>
        <v>-474</v>
      </c>
      <c r="AV474" t="str">
        <f>A474</f>
        <v>Rodrigo Perez</v>
      </c>
      <c r="AW474">
        <f>E474</f>
        <v>5</v>
      </c>
      <c r="AX474">
        <f>AW474</f>
        <v>5</v>
      </c>
      <c r="AY474">
        <f>AX474*10000-ROW()</f>
        <v>49526</v>
      </c>
    </row>
    <row r="475" spans="1:51" x14ac:dyDescent="0.3">
      <c r="A475" s="9" t="str">
        <f>equipo19!A54</f>
        <v>Rodrigo Sanchez</v>
      </c>
      <c r="B475" s="9">
        <f>equipo19!B54</f>
        <v>18</v>
      </c>
      <c r="C475" s="9" t="str">
        <f>equipo19!$A$6</f>
        <v>Equipo 19</v>
      </c>
      <c r="D475" s="9">
        <f>equipo19!C54</f>
        <v>7</v>
      </c>
      <c r="E475" s="9">
        <f>equipo19!D54</f>
        <v>3</v>
      </c>
      <c r="F475" s="9">
        <f>equipo19!E54</f>
        <v>4</v>
      </c>
      <c r="G475" s="9">
        <f>equipo19!F54</f>
        <v>0</v>
      </c>
      <c r="H475" s="9">
        <f>equipo19!G54</f>
        <v>0</v>
      </c>
      <c r="I475" s="9">
        <f>equipo19!H54</f>
        <v>0</v>
      </c>
      <c r="J475" s="9">
        <f>equipo19!I54</f>
        <v>3</v>
      </c>
      <c r="K475" s="9">
        <f>equipo19!J54</f>
        <v>1</v>
      </c>
      <c r="L475" s="9">
        <f>equipo19!K54</f>
        <v>2</v>
      </c>
      <c r="M475" s="9">
        <f>equipo19!L54</f>
        <v>2</v>
      </c>
      <c r="N475" s="9">
        <f>equipo19!M54</f>
        <v>1</v>
      </c>
      <c r="O475" s="9">
        <f>equipo19!N54</f>
        <v>0</v>
      </c>
      <c r="P475" s="9">
        <f>equipo19!O54</f>
        <v>2</v>
      </c>
      <c r="Q475" s="9">
        <f>equipo19!P54</f>
        <v>0</v>
      </c>
      <c r="R475" s="9">
        <f>equipo19!Q54</f>
        <v>4</v>
      </c>
      <c r="S475" s="9">
        <f>equipo19!R54</f>
        <v>12</v>
      </c>
      <c r="T475" s="9"/>
      <c r="U475" s="11">
        <f>equipo19!T54</f>
        <v>0.5714285714285714</v>
      </c>
      <c r="V475" s="11">
        <f>equipo19!U54</f>
        <v>0.5714285714285714</v>
      </c>
      <c r="X475" t="str">
        <f t="shared" si="140"/>
        <v>Rodrigo Sanchez</v>
      </c>
      <c r="Y475">
        <f t="shared" si="141"/>
        <v>0.5714285714285714</v>
      </c>
      <c r="Z475">
        <f t="shared" si="142"/>
        <v>0.5714285714285714</v>
      </c>
      <c r="AA475">
        <f t="shared" si="143"/>
        <v>5239.2857142857138</v>
      </c>
      <c r="AB475" t="str">
        <f t="shared" si="144"/>
        <v>Rodrigo Sanchez</v>
      </c>
      <c r="AC475">
        <f t="shared" si="145"/>
        <v>0.5714285714285714</v>
      </c>
      <c r="AD475">
        <f t="shared" si="146"/>
        <v>0.5714285714285714</v>
      </c>
      <c r="AE475">
        <f t="shared" si="147"/>
        <v>5239.2857142857138</v>
      </c>
      <c r="AF475" t="str">
        <f t="shared" si="148"/>
        <v>Rodrigo Sanchez</v>
      </c>
      <c r="AG475">
        <f t="shared" si="149"/>
        <v>0</v>
      </c>
      <c r="AH475">
        <f t="shared" si="150"/>
        <v>0</v>
      </c>
      <c r="AI475">
        <f t="shared" si="151"/>
        <v>-475</v>
      </c>
      <c r="AJ475" t="str">
        <f t="shared" si="152"/>
        <v>Rodrigo Sanchez</v>
      </c>
      <c r="AK475">
        <f t="shared" si="153"/>
        <v>3</v>
      </c>
      <c r="AL475">
        <f t="shared" si="154"/>
        <v>3</v>
      </c>
      <c r="AM475">
        <f t="shared" si="155"/>
        <v>29525</v>
      </c>
      <c r="AN475" t="str">
        <f t="shared" si="156"/>
        <v>Rodrigo Sanchez</v>
      </c>
      <c r="AO475">
        <f t="shared" si="157"/>
        <v>4</v>
      </c>
      <c r="AP475">
        <f t="shared" si="158"/>
        <v>4</v>
      </c>
      <c r="AQ475">
        <f t="shared" si="159"/>
        <v>39525</v>
      </c>
      <c r="AR475" t="str">
        <f>A475</f>
        <v>Rodrigo Sanchez</v>
      </c>
      <c r="AS475">
        <f>M475</f>
        <v>2</v>
      </c>
      <c r="AT475">
        <f>AS475</f>
        <v>2</v>
      </c>
      <c r="AU475">
        <f>AT475*10000-ROW()</f>
        <v>19525</v>
      </c>
      <c r="AV475" t="str">
        <f>A475</f>
        <v>Rodrigo Sanchez</v>
      </c>
      <c r="AW475">
        <f>E475</f>
        <v>3</v>
      </c>
      <c r="AX475">
        <f>AW475</f>
        <v>3</v>
      </c>
      <c r="AY475">
        <f>AX475*10000-ROW()</f>
        <v>29525</v>
      </c>
    </row>
    <row r="476" spans="1:51" x14ac:dyDescent="0.3">
      <c r="A476" s="9" t="str">
        <f>equipo19!A55</f>
        <v>Rodrigo Ramirez</v>
      </c>
      <c r="B476" s="9">
        <f>equipo19!B55</f>
        <v>19</v>
      </c>
      <c r="C476" s="9" t="str">
        <f>equipo19!$A$6</f>
        <v>Equipo 19</v>
      </c>
      <c r="D476" s="9">
        <f>equipo19!C55</f>
        <v>8</v>
      </c>
      <c r="E476" s="9">
        <f>equipo19!D55</f>
        <v>2</v>
      </c>
      <c r="F476" s="9">
        <f>equipo19!E55</f>
        <v>0</v>
      </c>
      <c r="G476" s="9">
        <f>equipo19!F55</f>
        <v>0</v>
      </c>
      <c r="H476" s="9">
        <f>equipo19!G55</f>
        <v>0</v>
      </c>
      <c r="I476" s="9">
        <f>equipo19!H55</f>
        <v>0</v>
      </c>
      <c r="J476" s="9">
        <f>equipo19!I55</f>
        <v>1</v>
      </c>
      <c r="K476" s="9">
        <f>equipo19!J55</f>
        <v>2</v>
      </c>
      <c r="L476" s="9">
        <f>equipo19!K55</f>
        <v>4</v>
      </c>
      <c r="M476" s="9">
        <f>equipo19!L55</f>
        <v>0</v>
      </c>
      <c r="N476" s="9">
        <f>equipo19!M55</f>
        <v>1</v>
      </c>
      <c r="O476" s="9">
        <f>equipo19!N55</f>
        <v>1</v>
      </c>
      <c r="P476" s="9">
        <f>equipo19!O55</f>
        <v>2</v>
      </c>
      <c r="Q476" s="9">
        <f>equipo19!P55</f>
        <v>0</v>
      </c>
      <c r="R476" s="9">
        <f>equipo19!Q55</f>
        <v>0</v>
      </c>
      <c r="S476" s="9">
        <f>equipo19!R55</f>
        <v>16</v>
      </c>
      <c r="T476" s="9"/>
      <c r="U476" s="11">
        <f>equipo19!T55</f>
        <v>0</v>
      </c>
      <c r="V476" s="11">
        <f>equipo19!U55</f>
        <v>0</v>
      </c>
      <c r="X476" t="str">
        <f t="shared" si="140"/>
        <v>Rodrigo Ramirez</v>
      </c>
      <c r="Y476">
        <f t="shared" si="141"/>
        <v>0</v>
      </c>
      <c r="Z476">
        <f t="shared" si="142"/>
        <v>0</v>
      </c>
      <c r="AA476">
        <f t="shared" si="143"/>
        <v>-476</v>
      </c>
      <c r="AB476" t="str">
        <f t="shared" si="144"/>
        <v>Rodrigo Ramirez</v>
      </c>
      <c r="AC476">
        <f t="shared" si="145"/>
        <v>0</v>
      </c>
      <c r="AD476">
        <f t="shared" si="146"/>
        <v>0</v>
      </c>
      <c r="AE476">
        <f t="shared" si="147"/>
        <v>-476</v>
      </c>
      <c r="AF476" t="str">
        <f t="shared" si="148"/>
        <v>Rodrigo Ramirez</v>
      </c>
      <c r="AG476">
        <f t="shared" si="149"/>
        <v>0</v>
      </c>
      <c r="AH476">
        <f t="shared" si="150"/>
        <v>0</v>
      </c>
      <c r="AI476">
        <f t="shared" si="151"/>
        <v>-476</v>
      </c>
      <c r="AJ476" t="str">
        <f t="shared" si="152"/>
        <v>Rodrigo Ramirez</v>
      </c>
      <c r="AK476">
        <f t="shared" si="153"/>
        <v>1</v>
      </c>
      <c r="AL476">
        <f t="shared" si="154"/>
        <v>1</v>
      </c>
      <c r="AM476">
        <f t="shared" si="155"/>
        <v>9524</v>
      </c>
      <c r="AN476" t="str">
        <f t="shared" si="156"/>
        <v>Rodrigo Ramirez</v>
      </c>
      <c r="AO476">
        <f t="shared" si="157"/>
        <v>0</v>
      </c>
      <c r="AP476">
        <f t="shared" si="158"/>
        <v>0</v>
      </c>
      <c r="AQ476">
        <f t="shared" si="159"/>
        <v>-476</v>
      </c>
      <c r="AR476" t="str">
        <f>A476</f>
        <v>Rodrigo Ramirez</v>
      </c>
      <c r="AS476">
        <f>M476</f>
        <v>0</v>
      </c>
      <c r="AT476">
        <f>AS476</f>
        <v>0</v>
      </c>
      <c r="AU476">
        <f>AT476*10000-ROW()</f>
        <v>-476</v>
      </c>
      <c r="AV476" t="str">
        <f>A476</f>
        <v>Rodrigo Ramirez</v>
      </c>
      <c r="AW476">
        <f>E476</f>
        <v>2</v>
      </c>
      <c r="AX476">
        <f>AW476</f>
        <v>2</v>
      </c>
      <c r="AY476">
        <f>AX476*10000-ROW()</f>
        <v>19524</v>
      </c>
    </row>
    <row r="477" spans="1:51" x14ac:dyDescent="0.3">
      <c r="A477" s="9" t="str">
        <f>equipo19!A56</f>
        <v>Rodrigo Torres</v>
      </c>
      <c r="B477" s="9">
        <f>equipo19!B56</f>
        <v>20</v>
      </c>
      <c r="C477" s="9" t="str">
        <f>equipo19!$A$6</f>
        <v>Equipo 19</v>
      </c>
      <c r="D477" s="9">
        <f>equipo19!C56</f>
        <v>9</v>
      </c>
      <c r="E477" s="9">
        <f>equipo19!D56</f>
        <v>1</v>
      </c>
      <c r="F477" s="9">
        <f>equipo19!E56</f>
        <v>5</v>
      </c>
      <c r="G477" s="9">
        <f>equipo19!F56</f>
        <v>0</v>
      </c>
      <c r="H477" s="9">
        <f>equipo19!G56</f>
        <v>0</v>
      </c>
      <c r="I477" s="9">
        <f>equipo19!H56</f>
        <v>0</v>
      </c>
      <c r="J477" s="9">
        <f>equipo19!I56</f>
        <v>6</v>
      </c>
      <c r="K477" s="9">
        <f>equipo19!J56</f>
        <v>2</v>
      </c>
      <c r="L477" s="9">
        <f>equipo19!K56</f>
        <v>3</v>
      </c>
      <c r="M477" s="9">
        <f>equipo19!L56</f>
        <v>1</v>
      </c>
      <c r="N477" s="9">
        <f>equipo19!M56</f>
        <v>0</v>
      </c>
      <c r="O477" s="9">
        <f>equipo19!N56</f>
        <v>2</v>
      </c>
      <c r="P477" s="9">
        <f>equipo19!O56</f>
        <v>1</v>
      </c>
      <c r="Q477" s="9">
        <f>equipo19!P56</f>
        <v>0</v>
      </c>
      <c r="R477" s="9">
        <f>equipo19!Q56</f>
        <v>5</v>
      </c>
      <c r="S477" s="9">
        <f>equipo19!R56</f>
        <v>15</v>
      </c>
      <c r="T477" s="9"/>
      <c r="U477" s="11">
        <f>equipo19!T56</f>
        <v>0.55555555555555558</v>
      </c>
      <c r="V477" s="11">
        <f>equipo19!U56</f>
        <v>0.55555555555555558</v>
      </c>
      <c r="X477" t="str">
        <f t="shared" si="140"/>
        <v>Rodrigo Torres</v>
      </c>
      <c r="Y477">
        <f t="shared" si="141"/>
        <v>0.55555555555555558</v>
      </c>
      <c r="Z477">
        <f t="shared" si="142"/>
        <v>0.55555555555555558</v>
      </c>
      <c r="AA477">
        <f t="shared" si="143"/>
        <v>5078.5555555555557</v>
      </c>
      <c r="AB477" t="str">
        <f t="shared" si="144"/>
        <v>Rodrigo Torres</v>
      </c>
      <c r="AC477">
        <f t="shared" si="145"/>
        <v>0.55555555555555558</v>
      </c>
      <c r="AD477">
        <f t="shared" si="146"/>
        <v>0.55555555555555558</v>
      </c>
      <c r="AE477">
        <f t="shared" si="147"/>
        <v>5078.5555555555557</v>
      </c>
      <c r="AF477" t="str">
        <f t="shared" si="148"/>
        <v>Rodrigo Torres</v>
      </c>
      <c r="AG477">
        <f t="shared" si="149"/>
        <v>0</v>
      </c>
      <c r="AH477">
        <f t="shared" si="150"/>
        <v>0</v>
      </c>
      <c r="AI477">
        <f t="shared" si="151"/>
        <v>-477</v>
      </c>
      <c r="AJ477" t="str">
        <f t="shared" si="152"/>
        <v>Rodrigo Torres</v>
      </c>
      <c r="AK477">
        <f t="shared" si="153"/>
        <v>6</v>
      </c>
      <c r="AL477">
        <f t="shared" si="154"/>
        <v>6</v>
      </c>
      <c r="AM477">
        <f t="shared" si="155"/>
        <v>59523</v>
      </c>
      <c r="AN477" t="str">
        <f t="shared" si="156"/>
        <v>Rodrigo Torres</v>
      </c>
      <c r="AO477">
        <f t="shared" si="157"/>
        <v>5</v>
      </c>
      <c r="AP477">
        <f t="shared" si="158"/>
        <v>5</v>
      </c>
      <c r="AQ477">
        <f t="shared" si="159"/>
        <v>49523</v>
      </c>
      <c r="AR477" t="str">
        <f>A477</f>
        <v>Rodrigo Torres</v>
      </c>
      <c r="AS477">
        <f>M477</f>
        <v>1</v>
      </c>
      <c r="AT477">
        <f>AS477</f>
        <v>1</v>
      </c>
      <c r="AU477">
        <f>AT477*10000-ROW()</f>
        <v>9523</v>
      </c>
      <c r="AV477" t="str">
        <f>A477</f>
        <v>Rodrigo Torres</v>
      </c>
      <c r="AW477">
        <f>E477</f>
        <v>1</v>
      </c>
      <c r="AX477">
        <f>AW477</f>
        <v>1</v>
      </c>
      <c r="AY477">
        <f>AX477*10000-ROW()</f>
        <v>9523</v>
      </c>
    </row>
    <row r="478" spans="1:51" x14ac:dyDescent="0.3">
      <c r="A478" s="9" t="str">
        <f>equipo19!A57</f>
        <v>Rodrigo Flores</v>
      </c>
      <c r="B478" s="9">
        <f>equipo19!B57</f>
        <v>21</v>
      </c>
      <c r="C478" s="9" t="str">
        <f>equipo19!$A$6</f>
        <v>Equipo 19</v>
      </c>
      <c r="D478" s="9">
        <f>equipo19!C57</f>
        <v>7</v>
      </c>
      <c r="E478" s="9">
        <f>equipo19!D57</f>
        <v>1</v>
      </c>
      <c r="F478" s="9">
        <f>equipo19!E57</f>
        <v>4</v>
      </c>
      <c r="G478" s="9">
        <f>equipo19!F57</f>
        <v>1</v>
      </c>
      <c r="H478" s="9">
        <f>equipo19!G57</f>
        <v>0</v>
      </c>
      <c r="I478" s="9">
        <f>equipo19!H57</f>
        <v>0</v>
      </c>
      <c r="J478" s="9">
        <f>equipo19!I57</f>
        <v>3</v>
      </c>
      <c r="K478" s="9">
        <f>equipo19!J57</f>
        <v>4</v>
      </c>
      <c r="L478" s="9">
        <f>equipo19!K57</f>
        <v>4</v>
      </c>
      <c r="M478" s="9">
        <f>equipo19!L57</f>
        <v>1</v>
      </c>
      <c r="N478" s="9">
        <f>equipo19!M57</f>
        <v>1</v>
      </c>
      <c r="O478" s="9">
        <f>equipo19!N57</f>
        <v>0</v>
      </c>
      <c r="P478" s="9">
        <f>equipo19!O57</f>
        <v>1</v>
      </c>
      <c r="Q478" s="9">
        <f>equipo19!P57</f>
        <v>0</v>
      </c>
      <c r="R478" s="9">
        <f>equipo19!Q57</f>
        <v>5</v>
      </c>
      <c r="S478" s="9">
        <f>equipo19!R57</f>
        <v>13</v>
      </c>
      <c r="T478" s="9"/>
      <c r="U478" s="11">
        <f>equipo19!T57</f>
        <v>0.5714285714285714</v>
      </c>
      <c r="V478" s="11">
        <f>equipo19!U57</f>
        <v>0.7142857142857143</v>
      </c>
      <c r="X478" t="str">
        <f t="shared" si="140"/>
        <v>Rodrigo Flores</v>
      </c>
      <c r="Y478">
        <f t="shared" si="141"/>
        <v>0.5714285714285714</v>
      </c>
      <c r="Z478">
        <f t="shared" si="142"/>
        <v>0.5714285714285714</v>
      </c>
      <c r="AA478">
        <f t="shared" si="143"/>
        <v>5236.2857142857138</v>
      </c>
      <c r="AB478" t="str">
        <f t="shared" si="144"/>
        <v>Rodrigo Flores</v>
      </c>
      <c r="AC478">
        <f t="shared" si="145"/>
        <v>0.7142857142857143</v>
      </c>
      <c r="AD478">
        <f t="shared" si="146"/>
        <v>0.7142857142857143</v>
      </c>
      <c r="AE478">
        <f t="shared" si="147"/>
        <v>6664.8571428571431</v>
      </c>
      <c r="AF478" t="str">
        <f t="shared" si="148"/>
        <v>Rodrigo Flores</v>
      </c>
      <c r="AG478">
        <f t="shared" si="149"/>
        <v>0</v>
      </c>
      <c r="AH478">
        <f t="shared" si="150"/>
        <v>0</v>
      </c>
      <c r="AI478">
        <f t="shared" si="151"/>
        <v>-478</v>
      </c>
      <c r="AJ478" t="str">
        <f t="shared" si="152"/>
        <v>Rodrigo Flores</v>
      </c>
      <c r="AK478">
        <f t="shared" si="153"/>
        <v>3</v>
      </c>
      <c r="AL478">
        <f t="shared" si="154"/>
        <v>3</v>
      </c>
      <c r="AM478">
        <f t="shared" si="155"/>
        <v>29522</v>
      </c>
      <c r="AN478" t="str">
        <f t="shared" si="156"/>
        <v>Rodrigo Flores</v>
      </c>
      <c r="AO478">
        <f t="shared" si="157"/>
        <v>4</v>
      </c>
      <c r="AP478">
        <f t="shared" si="158"/>
        <v>4</v>
      </c>
      <c r="AQ478">
        <f t="shared" si="159"/>
        <v>39522</v>
      </c>
      <c r="AR478" t="str">
        <f>A478</f>
        <v>Rodrigo Flores</v>
      </c>
      <c r="AS478">
        <f>M478</f>
        <v>1</v>
      </c>
      <c r="AT478">
        <f>AS478</f>
        <v>1</v>
      </c>
      <c r="AU478">
        <f>AT478*10000-ROW()</f>
        <v>9522</v>
      </c>
      <c r="AV478" t="str">
        <f>A478</f>
        <v>Rodrigo Flores</v>
      </c>
      <c r="AW478">
        <f>E478</f>
        <v>1</v>
      </c>
      <c r="AX478">
        <f>AW478</f>
        <v>1</v>
      </c>
      <c r="AY478">
        <f>AX478*10000-ROW()</f>
        <v>9522</v>
      </c>
    </row>
    <row r="479" spans="1:51" x14ac:dyDescent="0.3">
      <c r="A479" s="9" t="str">
        <f>equipo19!A58</f>
        <v>Rodrigo Rivera</v>
      </c>
      <c r="B479" s="9">
        <f>equipo19!B58</f>
        <v>22</v>
      </c>
      <c r="C479" s="9" t="str">
        <f>equipo19!$A$6</f>
        <v>Equipo 19</v>
      </c>
      <c r="D479" s="9">
        <f>equipo19!C58</f>
        <v>7</v>
      </c>
      <c r="E479" s="9">
        <f>equipo19!D58</f>
        <v>5</v>
      </c>
      <c r="F479" s="9">
        <f>equipo19!E58</f>
        <v>1</v>
      </c>
      <c r="G479" s="9">
        <f>equipo19!F58</f>
        <v>0</v>
      </c>
      <c r="H479" s="9">
        <f>equipo19!G58</f>
        <v>0</v>
      </c>
      <c r="I479" s="9">
        <f>equipo19!H58</f>
        <v>0</v>
      </c>
      <c r="J479" s="9">
        <f>equipo19!I58</f>
        <v>0</v>
      </c>
      <c r="K479" s="9">
        <f>equipo19!J58</f>
        <v>1</v>
      </c>
      <c r="L479" s="9">
        <f>equipo19!K58</f>
        <v>4</v>
      </c>
      <c r="M479" s="9">
        <f>equipo19!L58</f>
        <v>1</v>
      </c>
      <c r="N479" s="9">
        <f>equipo19!M58</f>
        <v>1</v>
      </c>
      <c r="O479" s="9">
        <f>equipo19!N58</f>
        <v>1</v>
      </c>
      <c r="P479" s="9">
        <f>equipo19!O58</f>
        <v>2</v>
      </c>
      <c r="Q479" s="9">
        <f>equipo19!P58</f>
        <v>0</v>
      </c>
      <c r="R479" s="9">
        <f>equipo19!Q58</f>
        <v>1</v>
      </c>
      <c r="S479" s="9">
        <f>equipo19!R58</f>
        <v>15</v>
      </c>
      <c r="T479" s="9"/>
      <c r="U479" s="11">
        <f>equipo19!T58</f>
        <v>0.14285714285714285</v>
      </c>
      <c r="V479" s="11">
        <f>equipo19!U58</f>
        <v>0.14285714285714285</v>
      </c>
      <c r="X479" t="str">
        <f t="shared" si="140"/>
        <v>Rodrigo Rivera</v>
      </c>
      <c r="Y479">
        <f t="shared" si="141"/>
        <v>0.14285714285714285</v>
      </c>
      <c r="Z479">
        <f t="shared" si="142"/>
        <v>0.14285714285714285</v>
      </c>
      <c r="AA479">
        <f t="shared" si="143"/>
        <v>949.57142857142844</v>
      </c>
      <c r="AB479" t="str">
        <f t="shared" si="144"/>
        <v>Rodrigo Rivera</v>
      </c>
      <c r="AC479">
        <f t="shared" si="145"/>
        <v>0.14285714285714285</v>
      </c>
      <c r="AD479">
        <f t="shared" si="146"/>
        <v>0.14285714285714285</v>
      </c>
      <c r="AE479">
        <f t="shared" si="147"/>
        <v>949.57142857142844</v>
      </c>
      <c r="AF479" t="str">
        <f t="shared" si="148"/>
        <v>Rodrigo Rivera</v>
      </c>
      <c r="AG479">
        <f t="shared" si="149"/>
        <v>0</v>
      </c>
      <c r="AH479">
        <f t="shared" si="150"/>
        <v>0</v>
      </c>
      <c r="AI479">
        <f t="shared" si="151"/>
        <v>-479</v>
      </c>
      <c r="AJ479" t="str">
        <f t="shared" si="152"/>
        <v>Rodrigo Rivera</v>
      </c>
      <c r="AK479">
        <f t="shared" si="153"/>
        <v>0</v>
      </c>
      <c r="AL479">
        <f t="shared" si="154"/>
        <v>0</v>
      </c>
      <c r="AM479">
        <f t="shared" si="155"/>
        <v>-479</v>
      </c>
      <c r="AN479" t="str">
        <f t="shared" si="156"/>
        <v>Rodrigo Rivera</v>
      </c>
      <c r="AO479">
        <f t="shared" si="157"/>
        <v>1</v>
      </c>
      <c r="AP479">
        <f t="shared" si="158"/>
        <v>1</v>
      </c>
      <c r="AQ479">
        <f t="shared" si="159"/>
        <v>9521</v>
      </c>
      <c r="AR479" t="str">
        <f>A479</f>
        <v>Rodrigo Rivera</v>
      </c>
      <c r="AS479">
        <f>M479</f>
        <v>1</v>
      </c>
      <c r="AT479">
        <f>AS479</f>
        <v>1</v>
      </c>
      <c r="AU479">
        <f>AT479*10000-ROW()</f>
        <v>9521</v>
      </c>
      <c r="AV479" t="str">
        <f>A479</f>
        <v>Rodrigo Rivera</v>
      </c>
      <c r="AW479">
        <f>E479</f>
        <v>5</v>
      </c>
      <c r="AX479">
        <f>AW479</f>
        <v>5</v>
      </c>
      <c r="AY479">
        <f>AX479*10000-ROW()</f>
        <v>49521</v>
      </c>
    </row>
    <row r="480" spans="1:51" x14ac:dyDescent="0.3">
      <c r="A480" s="9" t="str">
        <f>equipo19!A59</f>
        <v>Rodrigo Gomez</v>
      </c>
      <c r="B480" s="9">
        <f>equipo19!B59</f>
        <v>23</v>
      </c>
      <c r="C480" s="9" t="str">
        <f>equipo19!$A$6</f>
        <v>Equipo 19</v>
      </c>
      <c r="D480" s="9">
        <f>equipo19!C59</f>
        <v>4</v>
      </c>
      <c r="E480" s="9">
        <f>equipo19!D59</f>
        <v>2</v>
      </c>
      <c r="F480" s="9">
        <f>equipo19!E59</f>
        <v>2</v>
      </c>
      <c r="G480" s="9">
        <f>equipo19!F59</f>
        <v>1</v>
      </c>
      <c r="H480" s="9">
        <f>equipo19!G59</f>
        <v>0</v>
      </c>
      <c r="I480" s="9">
        <f>equipo19!H59</f>
        <v>0</v>
      </c>
      <c r="J480" s="9">
        <f>equipo19!I59</f>
        <v>0</v>
      </c>
      <c r="K480" s="9">
        <f>equipo19!J59</f>
        <v>2</v>
      </c>
      <c r="L480" s="9">
        <f>equipo19!K59</f>
        <v>3</v>
      </c>
      <c r="M480" s="9">
        <f>equipo19!L59</f>
        <v>1</v>
      </c>
      <c r="N480" s="9">
        <f>equipo19!M59</f>
        <v>2</v>
      </c>
      <c r="O480" s="9">
        <f>equipo19!N59</f>
        <v>0</v>
      </c>
      <c r="P480" s="9">
        <f>equipo19!O59</f>
        <v>1</v>
      </c>
      <c r="Q480" s="9">
        <f>equipo19!P59</f>
        <v>0</v>
      </c>
      <c r="R480" s="9">
        <f>equipo19!Q59</f>
        <v>3</v>
      </c>
      <c r="S480" s="9">
        <f>equipo19!R59</f>
        <v>10</v>
      </c>
      <c r="T480" s="9"/>
      <c r="U480" s="11">
        <f>equipo19!T59</f>
        <v>0.5</v>
      </c>
      <c r="V480" s="11">
        <f>equipo19!U59</f>
        <v>0.75</v>
      </c>
      <c r="X480" t="str">
        <f t="shared" si="140"/>
        <v>Rodrigo Gomez</v>
      </c>
      <c r="Y480">
        <f t="shared" si="141"/>
        <v>0.5</v>
      </c>
      <c r="Z480">
        <f t="shared" si="142"/>
        <v>0.5</v>
      </c>
      <c r="AA480">
        <f t="shared" si="143"/>
        <v>4520</v>
      </c>
      <c r="AB480" t="str">
        <f t="shared" si="144"/>
        <v>Rodrigo Gomez</v>
      </c>
      <c r="AC480">
        <f t="shared" si="145"/>
        <v>0.75</v>
      </c>
      <c r="AD480">
        <f t="shared" si="146"/>
        <v>0.75</v>
      </c>
      <c r="AE480">
        <f t="shared" si="147"/>
        <v>7020</v>
      </c>
      <c r="AF480" t="str">
        <f t="shared" si="148"/>
        <v>Rodrigo Gomez</v>
      </c>
      <c r="AG480">
        <f t="shared" si="149"/>
        <v>0</v>
      </c>
      <c r="AH480">
        <f t="shared" si="150"/>
        <v>0</v>
      </c>
      <c r="AI480">
        <f t="shared" si="151"/>
        <v>-480</v>
      </c>
      <c r="AJ480" t="str">
        <f t="shared" si="152"/>
        <v>Rodrigo Gomez</v>
      </c>
      <c r="AK480">
        <f t="shared" si="153"/>
        <v>0</v>
      </c>
      <c r="AL480">
        <f t="shared" si="154"/>
        <v>0</v>
      </c>
      <c r="AM480">
        <f t="shared" si="155"/>
        <v>-480</v>
      </c>
      <c r="AN480" t="str">
        <f t="shared" si="156"/>
        <v>Rodrigo Gomez</v>
      </c>
      <c r="AO480">
        <f t="shared" si="157"/>
        <v>2</v>
      </c>
      <c r="AP480">
        <f t="shared" si="158"/>
        <v>2</v>
      </c>
      <c r="AQ480">
        <f t="shared" si="159"/>
        <v>19520</v>
      </c>
      <c r="AR480" t="str">
        <f>A480</f>
        <v>Rodrigo Gomez</v>
      </c>
      <c r="AS480">
        <f>M480</f>
        <v>1</v>
      </c>
      <c r="AT480">
        <f>AS480</f>
        <v>1</v>
      </c>
      <c r="AU480">
        <f>AT480*10000-ROW()</f>
        <v>9520</v>
      </c>
      <c r="AV480" t="str">
        <f>A480</f>
        <v>Rodrigo Gomez</v>
      </c>
      <c r="AW480">
        <f>E480</f>
        <v>2</v>
      </c>
      <c r="AX480">
        <f>AW480</f>
        <v>2</v>
      </c>
      <c r="AY480">
        <f>AX480*10000-ROW()</f>
        <v>19520</v>
      </c>
    </row>
    <row r="481" spans="1:51" x14ac:dyDescent="0.3">
      <c r="A481" s="9" t="str">
        <f>equipo19!A60</f>
        <v>Rodrigo Diaz</v>
      </c>
      <c r="B481" s="9">
        <f>equipo19!B60</f>
        <v>24</v>
      </c>
      <c r="C481" s="9" t="str">
        <f>equipo19!$A$6</f>
        <v>Equipo 19</v>
      </c>
      <c r="D481" s="9">
        <f>equipo19!C60</f>
        <v>6</v>
      </c>
      <c r="E481" s="9">
        <f>equipo19!D60</f>
        <v>4</v>
      </c>
      <c r="F481" s="9">
        <f>equipo19!E60</f>
        <v>3</v>
      </c>
      <c r="G481" s="9">
        <f>equipo19!F60</f>
        <v>0</v>
      </c>
      <c r="H481" s="9">
        <f>equipo19!G60</f>
        <v>1</v>
      </c>
      <c r="I481" s="9">
        <f>equipo19!H60</f>
        <v>0</v>
      </c>
      <c r="J481" s="9">
        <f>equipo19!I60</f>
        <v>4</v>
      </c>
      <c r="K481" s="9">
        <f>equipo19!J60</f>
        <v>1</v>
      </c>
      <c r="L481" s="9">
        <f>equipo19!K60</f>
        <v>0</v>
      </c>
      <c r="M481" s="9">
        <f>equipo19!L60</f>
        <v>1</v>
      </c>
      <c r="N481" s="9">
        <f>equipo19!M60</f>
        <v>0</v>
      </c>
      <c r="O481" s="9">
        <f>equipo19!N60</f>
        <v>1</v>
      </c>
      <c r="P481" s="9">
        <f>equipo19!O60</f>
        <v>1</v>
      </c>
      <c r="Q481" s="9">
        <f>equipo19!P60</f>
        <v>0</v>
      </c>
      <c r="R481" s="9">
        <f>equipo19!Q60</f>
        <v>5</v>
      </c>
      <c r="S481" s="9">
        <f>equipo19!R60</f>
        <v>8</v>
      </c>
      <c r="T481" s="9"/>
      <c r="U481" s="11">
        <f>equipo19!T60</f>
        <v>0.5</v>
      </c>
      <c r="V481" s="11">
        <f>equipo19!U60</f>
        <v>0.83333333333333337</v>
      </c>
      <c r="X481" t="str">
        <f t="shared" si="140"/>
        <v>Rodrigo Diaz</v>
      </c>
      <c r="Y481">
        <f t="shared" si="141"/>
        <v>0.5</v>
      </c>
      <c r="Z481">
        <f t="shared" si="142"/>
        <v>0.5</v>
      </c>
      <c r="AA481">
        <f t="shared" si="143"/>
        <v>4519</v>
      </c>
      <c r="AB481" t="str">
        <f t="shared" si="144"/>
        <v>Rodrigo Diaz</v>
      </c>
      <c r="AC481">
        <f t="shared" si="145"/>
        <v>0.83333333333333337</v>
      </c>
      <c r="AD481">
        <f t="shared" si="146"/>
        <v>0.83333333333333337</v>
      </c>
      <c r="AE481">
        <f t="shared" si="147"/>
        <v>7852.3333333333339</v>
      </c>
      <c r="AF481" t="str">
        <f t="shared" si="148"/>
        <v>Rodrigo Diaz</v>
      </c>
      <c r="AG481">
        <f t="shared" si="149"/>
        <v>0</v>
      </c>
      <c r="AH481">
        <f t="shared" si="150"/>
        <v>0</v>
      </c>
      <c r="AI481">
        <f t="shared" si="151"/>
        <v>-481</v>
      </c>
      <c r="AJ481" t="str">
        <f t="shared" si="152"/>
        <v>Rodrigo Diaz</v>
      </c>
      <c r="AK481">
        <f t="shared" si="153"/>
        <v>4</v>
      </c>
      <c r="AL481">
        <f t="shared" si="154"/>
        <v>4</v>
      </c>
      <c r="AM481">
        <f t="shared" si="155"/>
        <v>39519</v>
      </c>
      <c r="AN481" t="str">
        <f t="shared" si="156"/>
        <v>Rodrigo Diaz</v>
      </c>
      <c r="AO481">
        <f t="shared" si="157"/>
        <v>3</v>
      </c>
      <c r="AP481">
        <f t="shared" si="158"/>
        <v>3</v>
      </c>
      <c r="AQ481">
        <f t="shared" si="159"/>
        <v>29519</v>
      </c>
      <c r="AR481" t="str">
        <f>A481</f>
        <v>Rodrigo Diaz</v>
      </c>
      <c r="AS481">
        <f>M481</f>
        <v>1</v>
      </c>
      <c r="AT481">
        <f>AS481</f>
        <v>1</v>
      </c>
      <c r="AU481">
        <f>AT481*10000-ROW()</f>
        <v>9519</v>
      </c>
      <c r="AV481" t="str">
        <f>A481</f>
        <v>Rodrigo Diaz</v>
      </c>
      <c r="AW481">
        <f>E481</f>
        <v>4</v>
      </c>
      <c r="AX481">
        <f>AW481</f>
        <v>4</v>
      </c>
      <c r="AY481">
        <f>AX481*10000-ROW()</f>
        <v>39519</v>
      </c>
    </row>
    <row r="482" spans="1:51" x14ac:dyDescent="0.3">
      <c r="A482" s="9" t="str">
        <f>equipo19!A61</f>
        <v>Rodrigo Reyes</v>
      </c>
      <c r="B482" s="9">
        <f>equipo19!B61</f>
        <v>25</v>
      </c>
      <c r="C482" s="9" t="str">
        <f>equipo19!$A$6</f>
        <v>Equipo 19</v>
      </c>
      <c r="D482" s="9">
        <f>equipo19!C61</f>
        <v>8</v>
      </c>
      <c r="E482" s="9">
        <f>equipo19!D61</f>
        <v>6</v>
      </c>
      <c r="F482" s="9">
        <f>equipo19!E61</f>
        <v>0</v>
      </c>
      <c r="G482" s="9">
        <f>equipo19!F61</f>
        <v>0</v>
      </c>
      <c r="H482" s="9">
        <f>equipo19!G61</f>
        <v>0</v>
      </c>
      <c r="I482" s="9">
        <f>equipo19!H61</f>
        <v>0</v>
      </c>
      <c r="J482" s="9">
        <f>equipo19!I61</f>
        <v>1</v>
      </c>
      <c r="K482" s="9">
        <f>equipo19!J61</f>
        <v>0</v>
      </c>
      <c r="L482" s="9">
        <f>equipo19!K61</f>
        <v>2</v>
      </c>
      <c r="M482" s="9">
        <f>equipo19!L61</f>
        <v>0</v>
      </c>
      <c r="N482" s="9">
        <f>equipo19!M61</f>
        <v>1</v>
      </c>
      <c r="O482" s="9">
        <f>equipo19!N61</f>
        <v>1</v>
      </c>
      <c r="P482" s="9">
        <f>equipo19!O61</f>
        <v>0</v>
      </c>
      <c r="Q482" s="9">
        <f>equipo19!P61</f>
        <v>0</v>
      </c>
      <c r="R482" s="9">
        <f>equipo19!Q61</f>
        <v>0</v>
      </c>
      <c r="S482" s="9">
        <f>equipo19!R61</f>
        <v>12</v>
      </c>
      <c r="T482" s="9"/>
      <c r="U482" s="11">
        <f>equipo19!T61</f>
        <v>0</v>
      </c>
      <c r="V482" s="11">
        <f>equipo19!U61</f>
        <v>0</v>
      </c>
      <c r="X482" t="str">
        <f t="shared" si="140"/>
        <v>Rodrigo Reyes</v>
      </c>
      <c r="Y482">
        <f t="shared" si="141"/>
        <v>0</v>
      </c>
      <c r="Z482">
        <f t="shared" si="142"/>
        <v>0</v>
      </c>
      <c r="AA482">
        <f t="shared" si="143"/>
        <v>-482</v>
      </c>
      <c r="AB482" t="str">
        <f t="shared" si="144"/>
        <v>Rodrigo Reyes</v>
      </c>
      <c r="AC482">
        <f t="shared" si="145"/>
        <v>0</v>
      </c>
      <c r="AD482">
        <f t="shared" si="146"/>
        <v>0</v>
      </c>
      <c r="AE482">
        <f t="shared" si="147"/>
        <v>-482</v>
      </c>
      <c r="AF482" t="str">
        <f t="shared" si="148"/>
        <v>Rodrigo Reyes</v>
      </c>
      <c r="AG482">
        <f t="shared" si="149"/>
        <v>0</v>
      </c>
      <c r="AH482">
        <f t="shared" si="150"/>
        <v>0</v>
      </c>
      <c r="AI482">
        <f t="shared" si="151"/>
        <v>-482</v>
      </c>
      <c r="AJ482" t="str">
        <f t="shared" si="152"/>
        <v>Rodrigo Reyes</v>
      </c>
      <c r="AK482">
        <f t="shared" si="153"/>
        <v>1</v>
      </c>
      <c r="AL482">
        <f t="shared" si="154"/>
        <v>1</v>
      </c>
      <c r="AM482">
        <f t="shared" si="155"/>
        <v>9518</v>
      </c>
      <c r="AN482" t="str">
        <f t="shared" si="156"/>
        <v>Rodrigo Reyes</v>
      </c>
      <c r="AO482">
        <f t="shared" si="157"/>
        <v>0</v>
      </c>
      <c r="AP482">
        <f t="shared" si="158"/>
        <v>0</v>
      </c>
      <c r="AQ482">
        <f t="shared" si="159"/>
        <v>-482</v>
      </c>
      <c r="AR482" t="str">
        <f>A482</f>
        <v>Rodrigo Reyes</v>
      </c>
      <c r="AS482">
        <f>M482</f>
        <v>0</v>
      </c>
      <c r="AT482">
        <f>AS482</f>
        <v>0</v>
      </c>
      <c r="AU482">
        <f>AT482*10000-ROW()</f>
        <v>-482</v>
      </c>
      <c r="AV482" t="str">
        <f>A482</f>
        <v>Rodrigo Reyes</v>
      </c>
      <c r="AW482">
        <f>E482</f>
        <v>6</v>
      </c>
      <c r="AX482">
        <f>AW482</f>
        <v>6</v>
      </c>
      <c r="AY482">
        <f>AX482*10000-ROW()</f>
        <v>59518</v>
      </c>
    </row>
    <row r="483" spans="1:51" x14ac:dyDescent="0.3">
      <c r="A483" s="9" t="str">
        <f>equipo20!A37</f>
        <v>Rodrigo Morales</v>
      </c>
      <c r="B483" s="9">
        <f>equipo20!B37</f>
        <v>1</v>
      </c>
      <c r="C483" s="9" t="str">
        <f>equipo20!$A$6</f>
        <v>Equipo 20</v>
      </c>
      <c r="D483" s="9">
        <f>equipo20!C37</f>
        <v>9</v>
      </c>
      <c r="E483" s="9">
        <f>equipo20!D37</f>
        <v>4</v>
      </c>
      <c r="F483" s="9">
        <f>equipo20!E37</f>
        <v>5</v>
      </c>
      <c r="G483" s="9">
        <f>equipo20!F37</f>
        <v>0</v>
      </c>
      <c r="H483" s="9">
        <f>equipo20!G37</f>
        <v>0</v>
      </c>
      <c r="I483" s="9">
        <f>equipo20!H37</f>
        <v>0</v>
      </c>
      <c r="J483" s="9">
        <f>equipo20!I37</f>
        <v>7</v>
      </c>
      <c r="K483" s="9">
        <f>equipo20!J37</f>
        <v>3</v>
      </c>
      <c r="L483" s="9">
        <f>equipo20!K37</f>
        <v>1</v>
      </c>
      <c r="M483" s="9">
        <f>equipo20!L37</f>
        <v>0</v>
      </c>
      <c r="N483" s="9">
        <f>equipo20!M37</f>
        <v>1</v>
      </c>
      <c r="O483" s="9">
        <f>equipo20!N37</f>
        <v>2</v>
      </c>
      <c r="P483" s="9">
        <f>equipo20!O37</f>
        <v>1</v>
      </c>
      <c r="Q483" s="9">
        <f>equipo20!P37</f>
        <v>0</v>
      </c>
      <c r="R483" s="9">
        <f>equipo20!Q37</f>
        <v>5</v>
      </c>
      <c r="S483" s="9">
        <f>equipo20!R37</f>
        <v>14</v>
      </c>
      <c r="T483" s="9"/>
      <c r="U483" s="11">
        <f>equipo20!T37</f>
        <v>0.55555555555555558</v>
      </c>
      <c r="V483" s="11">
        <f>equipo20!U37</f>
        <v>0.55555555555555558</v>
      </c>
      <c r="X483" t="str">
        <f t="shared" si="140"/>
        <v>Rodrigo Morales</v>
      </c>
      <c r="Y483">
        <f t="shared" si="141"/>
        <v>0.55555555555555558</v>
      </c>
      <c r="Z483">
        <f t="shared" si="142"/>
        <v>0.55555555555555558</v>
      </c>
      <c r="AA483">
        <f t="shared" si="143"/>
        <v>5072.5555555555557</v>
      </c>
      <c r="AB483" t="str">
        <f t="shared" si="144"/>
        <v>Rodrigo Morales</v>
      </c>
      <c r="AC483">
        <f t="shared" si="145"/>
        <v>0.55555555555555558</v>
      </c>
      <c r="AD483">
        <f t="shared" si="146"/>
        <v>0.55555555555555558</v>
      </c>
      <c r="AE483">
        <f t="shared" si="147"/>
        <v>5072.5555555555557</v>
      </c>
      <c r="AF483" t="str">
        <f t="shared" si="148"/>
        <v>Rodrigo Morales</v>
      </c>
      <c r="AG483">
        <f t="shared" si="149"/>
        <v>0</v>
      </c>
      <c r="AH483">
        <f t="shared" si="150"/>
        <v>0</v>
      </c>
      <c r="AI483">
        <f t="shared" si="151"/>
        <v>-483</v>
      </c>
      <c r="AJ483" t="str">
        <f t="shared" si="152"/>
        <v>Rodrigo Morales</v>
      </c>
      <c r="AK483">
        <f t="shared" si="153"/>
        <v>7</v>
      </c>
      <c r="AL483">
        <f t="shared" si="154"/>
        <v>7</v>
      </c>
      <c r="AM483">
        <f t="shared" si="155"/>
        <v>69517</v>
      </c>
      <c r="AN483" t="str">
        <f t="shared" si="156"/>
        <v>Rodrigo Morales</v>
      </c>
      <c r="AO483">
        <f t="shared" si="157"/>
        <v>5</v>
      </c>
      <c r="AP483">
        <f t="shared" si="158"/>
        <v>5</v>
      </c>
      <c r="AQ483">
        <f t="shared" si="159"/>
        <v>49517</v>
      </c>
      <c r="AR483" t="str">
        <f>A483</f>
        <v>Rodrigo Morales</v>
      </c>
      <c r="AS483">
        <f>M483</f>
        <v>0</v>
      </c>
      <c r="AT483">
        <f>AS483</f>
        <v>0</v>
      </c>
      <c r="AU483">
        <f>AT483*10000-ROW()</f>
        <v>-483</v>
      </c>
      <c r="AV483" t="str">
        <f>A483</f>
        <v>Rodrigo Morales</v>
      </c>
      <c r="AW483">
        <f>E483</f>
        <v>4</v>
      </c>
      <c r="AX483">
        <f>AW483</f>
        <v>4</v>
      </c>
      <c r="AY483">
        <f>AX483*10000-ROW()</f>
        <v>39517</v>
      </c>
    </row>
    <row r="484" spans="1:51" x14ac:dyDescent="0.3">
      <c r="A484" s="9" t="str">
        <f>equipo20!A38</f>
        <v>Rodrigo Cruz</v>
      </c>
      <c r="B484" s="9">
        <f>equipo20!B38</f>
        <v>2</v>
      </c>
      <c r="C484" s="9" t="str">
        <f>equipo20!$A$6</f>
        <v>Equipo 20</v>
      </c>
      <c r="D484" s="9">
        <f>equipo20!C38</f>
        <v>6</v>
      </c>
      <c r="E484" s="9">
        <f>equipo20!D38</f>
        <v>1</v>
      </c>
      <c r="F484" s="9">
        <f>equipo20!E38</f>
        <v>5</v>
      </c>
      <c r="G484" s="9">
        <f>equipo20!F38</f>
        <v>0</v>
      </c>
      <c r="H484" s="9">
        <f>equipo20!G38</f>
        <v>0</v>
      </c>
      <c r="I484" s="9">
        <f>equipo20!H38</f>
        <v>0</v>
      </c>
      <c r="J484" s="9">
        <f>equipo20!I38</f>
        <v>5</v>
      </c>
      <c r="K484" s="9">
        <f>equipo20!J38</f>
        <v>1</v>
      </c>
      <c r="L484" s="9">
        <f>equipo20!K38</f>
        <v>3</v>
      </c>
      <c r="M484" s="9">
        <f>equipo20!L38</f>
        <v>1</v>
      </c>
      <c r="N484" s="9">
        <f>equipo20!M38</f>
        <v>1</v>
      </c>
      <c r="O484" s="9">
        <f>equipo20!N38</f>
        <v>1</v>
      </c>
      <c r="P484" s="9">
        <f>equipo20!O38</f>
        <v>1</v>
      </c>
      <c r="Q484" s="9">
        <f>equipo20!P38</f>
        <v>0</v>
      </c>
      <c r="R484" s="9">
        <f>equipo20!Q38</f>
        <v>5</v>
      </c>
      <c r="S484" s="9">
        <f>equipo20!R38</f>
        <v>12</v>
      </c>
      <c r="T484" s="9"/>
      <c r="U484" s="11">
        <f>equipo20!T38</f>
        <v>0.83333333333333337</v>
      </c>
      <c r="V484" s="11">
        <f>equipo20!U38</f>
        <v>0.83333333333333337</v>
      </c>
      <c r="X484" t="str">
        <f t="shared" si="140"/>
        <v>Rodrigo Cruz</v>
      </c>
      <c r="Y484">
        <f t="shared" si="141"/>
        <v>0.83333333333333337</v>
      </c>
      <c r="Z484">
        <f t="shared" si="142"/>
        <v>0.83333333333333337</v>
      </c>
      <c r="AA484">
        <f t="shared" si="143"/>
        <v>7849.3333333333339</v>
      </c>
      <c r="AB484" t="str">
        <f t="shared" si="144"/>
        <v>Rodrigo Cruz</v>
      </c>
      <c r="AC484">
        <f t="shared" si="145"/>
        <v>0.83333333333333337</v>
      </c>
      <c r="AD484">
        <f t="shared" si="146"/>
        <v>0.83333333333333337</v>
      </c>
      <c r="AE484">
        <f t="shared" si="147"/>
        <v>7849.3333333333339</v>
      </c>
      <c r="AF484" t="str">
        <f t="shared" si="148"/>
        <v>Rodrigo Cruz</v>
      </c>
      <c r="AG484">
        <f t="shared" si="149"/>
        <v>0</v>
      </c>
      <c r="AH484">
        <f t="shared" si="150"/>
        <v>0</v>
      </c>
      <c r="AI484">
        <f t="shared" si="151"/>
        <v>-484</v>
      </c>
      <c r="AJ484" t="str">
        <f t="shared" si="152"/>
        <v>Rodrigo Cruz</v>
      </c>
      <c r="AK484">
        <f t="shared" si="153"/>
        <v>5</v>
      </c>
      <c r="AL484">
        <f t="shared" si="154"/>
        <v>5</v>
      </c>
      <c r="AM484">
        <f t="shared" si="155"/>
        <v>49516</v>
      </c>
      <c r="AN484" t="str">
        <f t="shared" si="156"/>
        <v>Rodrigo Cruz</v>
      </c>
      <c r="AO484">
        <f t="shared" si="157"/>
        <v>5</v>
      </c>
      <c r="AP484">
        <f t="shared" si="158"/>
        <v>5</v>
      </c>
      <c r="AQ484">
        <f t="shared" si="159"/>
        <v>49516</v>
      </c>
      <c r="AR484" t="str">
        <f>A484</f>
        <v>Rodrigo Cruz</v>
      </c>
      <c r="AS484">
        <f>M484</f>
        <v>1</v>
      </c>
      <c r="AT484">
        <f>AS484</f>
        <v>1</v>
      </c>
      <c r="AU484">
        <f>AT484*10000-ROW()</f>
        <v>9516</v>
      </c>
      <c r="AV484" t="str">
        <f>A484</f>
        <v>Rodrigo Cruz</v>
      </c>
      <c r="AW484">
        <f>E484</f>
        <v>1</v>
      </c>
      <c r="AX484">
        <f>AW484</f>
        <v>1</v>
      </c>
      <c r="AY484">
        <f>AX484*10000-ROW()</f>
        <v>9516</v>
      </c>
    </row>
    <row r="485" spans="1:51" x14ac:dyDescent="0.3">
      <c r="A485" s="9" t="str">
        <f>equipo20!A39</f>
        <v>Rodrigo Ortiz</v>
      </c>
      <c r="B485" s="9">
        <f>equipo20!B39</f>
        <v>3</v>
      </c>
      <c r="C485" s="9" t="str">
        <f>equipo20!$A$6</f>
        <v>Equipo 20</v>
      </c>
      <c r="D485" s="9">
        <f>equipo20!C39</f>
        <v>7</v>
      </c>
      <c r="E485" s="9">
        <f>equipo20!D39</f>
        <v>4</v>
      </c>
      <c r="F485" s="9">
        <f>equipo20!E39</f>
        <v>3</v>
      </c>
      <c r="G485" s="9">
        <f>equipo20!F39</f>
        <v>1</v>
      </c>
      <c r="H485" s="9">
        <f>equipo20!G39</f>
        <v>0</v>
      </c>
      <c r="I485" s="9">
        <f>equipo20!H39</f>
        <v>0</v>
      </c>
      <c r="J485" s="9">
        <f>equipo20!I39</f>
        <v>5</v>
      </c>
      <c r="K485" s="9">
        <f>equipo20!J39</f>
        <v>1</v>
      </c>
      <c r="L485" s="9">
        <f>equipo20!K39</f>
        <v>4</v>
      </c>
      <c r="M485" s="9">
        <f>equipo20!L39</f>
        <v>2</v>
      </c>
      <c r="N485" s="9">
        <f>equipo20!M39</f>
        <v>1</v>
      </c>
      <c r="O485" s="9">
        <f>equipo20!N39</f>
        <v>1</v>
      </c>
      <c r="P485" s="9">
        <f>equipo20!O39</f>
        <v>0</v>
      </c>
      <c r="Q485" s="9">
        <f>equipo20!P39</f>
        <v>0</v>
      </c>
      <c r="R485" s="9">
        <f>equipo20!Q39</f>
        <v>4</v>
      </c>
      <c r="S485" s="9">
        <f>equipo20!R39</f>
        <v>13</v>
      </c>
      <c r="T485" s="9"/>
      <c r="U485" s="11">
        <f>equipo20!T39</f>
        <v>0.42857142857142855</v>
      </c>
      <c r="V485" s="11">
        <f>equipo20!U39</f>
        <v>0.5714285714285714</v>
      </c>
      <c r="X485" t="str">
        <f t="shared" si="140"/>
        <v>Rodrigo Ortiz</v>
      </c>
      <c r="Y485">
        <f t="shared" si="141"/>
        <v>0.42857142857142855</v>
      </c>
      <c r="Z485">
        <f t="shared" si="142"/>
        <v>0.42857142857142855</v>
      </c>
      <c r="AA485">
        <f t="shared" si="143"/>
        <v>3800.7142857142853</v>
      </c>
      <c r="AB485" t="str">
        <f t="shared" si="144"/>
        <v>Rodrigo Ortiz</v>
      </c>
      <c r="AC485">
        <f t="shared" si="145"/>
        <v>0.5714285714285714</v>
      </c>
      <c r="AD485">
        <f t="shared" si="146"/>
        <v>0.5714285714285714</v>
      </c>
      <c r="AE485">
        <f t="shared" si="147"/>
        <v>5229.2857142857138</v>
      </c>
      <c r="AF485" t="str">
        <f t="shared" si="148"/>
        <v>Rodrigo Ortiz</v>
      </c>
      <c r="AG485">
        <f t="shared" si="149"/>
        <v>0</v>
      </c>
      <c r="AH485">
        <f t="shared" si="150"/>
        <v>0</v>
      </c>
      <c r="AI485">
        <f t="shared" si="151"/>
        <v>-485</v>
      </c>
      <c r="AJ485" t="str">
        <f t="shared" si="152"/>
        <v>Rodrigo Ortiz</v>
      </c>
      <c r="AK485">
        <f t="shared" si="153"/>
        <v>5</v>
      </c>
      <c r="AL485">
        <f t="shared" si="154"/>
        <v>5</v>
      </c>
      <c r="AM485">
        <f t="shared" si="155"/>
        <v>49515</v>
      </c>
      <c r="AN485" t="str">
        <f t="shared" si="156"/>
        <v>Rodrigo Ortiz</v>
      </c>
      <c r="AO485">
        <f t="shared" si="157"/>
        <v>3</v>
      </c>
      <c r="AP485">
        <f t="shared" si="158"/>
        <v>3</v>
      </c>
      <c r="AQ485">
        <f t="shared" si="159"/>
        <v>29515</v>
      </c>
      <c r="AR485" t="str">
        <f>A485</f>
        <v>Rodrigo Ortiz</v>
      </c>
      <c r="AS485">
        <f>M485</f>
        <v>2</v>
      </c>
      <c r="AT485">
        <f>AS485</f>
        <v>2</v>
      </c>
      <c r="AU485">
        <f>AT485*10000-ROW()</f>
        <v>19515</v>
      </c>
      <c r="AV485" t="str">
        <f>A485</f>
        <v>Rodrigo Ortiz</v>
      </c>
      <c r="AW485">
        <f>E485</f>
        <v>4</v>
      </c>
      <c r="AX485">
        <f>AW485</f>
        <v>4</v>
      </c>
      <c r="AY485">
        <f>AX485*10000-ROW()</f>
        <v>39515</v>
      </c>
    </row>
    <row r="486" spans="1:51" x14ac:dyDescent="0.3">
      <c r="A486" s="9" t="str">
        <f>equipo20!A40</f>
        <v>Rodrigo Gutierrez</v>
      </c>
      <c r="B486" s="9">
        <f>equipo20!B40</f>
        <v>4</v>
      </c>
      <c r="C486" s="9" t="str">
        <f>equipo20!$A$6</f>
        <v>Equipo 20</v>
      </c>
      <c r="D486" s="9">
        <f>equipo20!C40</f>
        <v>7</v>
      </c>
      <c r="E486" s="9">
        <f>equipo20!D40</f>
        <v>4</v>
      </c>
      <c r="F486" s="9">
        <f>equipo20!E40</f>
        <v>2</v>
      </c>
      <c r="G486" s="9">
        <f>equipo20!F40</f>
        <v>1</v>
      </c>
      <c r="H486" s="9">
        <f>equipo20!G40</f>
        <v>0</v>
      </c>
      <c r="I486" s="9">
        <f>equipo20!H40</f>
        <v>1</v>
      </c>
      <c r="J486" s="9">
        <f>equipo20!I40</f>
        <v>2</v>
      </c>
      <c r="K486" s="9">
        <f>equipo20!J40</f>
        <v>2</v>
      </c>
      <c r="L486" s="9">
        <f>equipo20!K40</f>
        <v>3</v>
      </c>
      <c r="M486" s="9">
        <f>equipo20!L40</f>
        <v>1</v>
      </c>
      <c r="N486" s="9">
        <f>equipo20!M40</f>
        <v>0</v>
      </c>
      <c r="O486" s="9">
        <f>equipo20!N40</f>
        <v>1</v>
      </c>
      <c r="P486" s="9">
        <f>equipo20!O40</f>
        <v>0</v>
      </c>
      <c r="Q486" s="9">
        <f>equipo20!P40</f>
        <v>0</v>
      </c>
      <c r="R486" s="9">
        <f>equipo20!Q40</f>
        <v>6</v>
      </c>
      <c r="S486" s="9">
        <f>equipo20!R40</f>
        <v>11</v>
      </c>
      <c r="T486" s="9"/>
      <c r="U486" s="11">
        <f>equipo20!T40</f>
        <v>0.2857142857142857</v>
      </c>
      <c r="V486" s="11">
        <f>equipo20!U40</f>
        <v>0.8571428571428571</v>
      </c>
      <c r="X486" t="str">
        <f t="shared" si="140"/>
        <v>Rodrigo Gutierrez</v>
      </c>
      <c r="Y486">
        <f t="shared" si="141"/>
        <v>0.2857142857142857</v>
      </c>
      <c r="Z486">
        <f t="shared" si="142"/>
        <v>0.2857142857142857</v>
      </c>
      <c r="AA486">
        <f t="shared" si="143"/>
        <v>2371.1428571428569</v>
      </c>
      <c r="AB486" t="str">
        <f t="shared" si="144"/>
        <v>Rodrigo Gutierrez</v>
      </c>
      <c r="AC486">
        <f t="shared" si="145"/>
        <v>0.8571428571428571</v>
      </c>
      <c r="AD486">
        <f t="shared" si="146"/>
        <v>0.8571428571428571</v>
      </c>
      <c r="AE486">
        <f t="shared" si="147"/>
        <v>8085.4285714285706</v>
      </c>
      <c r="AF486" t="str">
        <f t="shared" si="148"/>
        <v>Rodrigo Gutierrez</v>
      </c>
      <c r="AG486">
        <f t="shared" si="149"/>
        <v>1</v>
      </c>
      <c r="AH486">
        <f t="shared" si="150"/>
        <v>1</v>
      </c>
      <c r="AI486">
        <f t="shared" si="151"/>
        <v>9514</v>
      </c>
      <c r="AJ486" t="str">
        <f t="shared" si="152"/>
        <v>Rodrigo Gutierrez</v>
      </c>
      <c r="AK486">
        <f t="shared" si="153"/>
        <v>2</v>
      </c>
      <c r="AL486">
        <f t="shared" si="154"/>
        <v>2</v>
      </c>
      <c r="AM486">
        <f t="shared" si="155"/>
        <v>19514</v>
      </c>
      <c r="AN486" t="str">
        <f t="shared" si="156"/>
        <v>Rodrigo Gutierrez</v>
      </c>
      <c r="AO486">
        <f t="shared" si="157"/>
        <v>2</v>
      </c>
      <c r="AP486">
        <f t="shared" si="158"/>
        <v>2</v>
      </c>
      <c r="AQ486">
        <f t="shared" si="159"/>
        <v>19514</v>
      </c>
      <c r="AR486" t="str">
        <f>A486</f>
        <v>Rodrigo Gutierrez</v>
      </c>
      <c r="AS486">
        <f>M486</f>
        <v>1</v>
      </c>
      <c r="AT486">
        <f>AS486</f>
        <v>1</v>
      </c>
      <c r="AU486">
        <f>AT486*10000-ROW()</f>
        <v>9514</v>
      </c>
      <c r="AV486" t="str">
        <f>A486</f>
        <v>Rodrigo Gutierrez</v>
      </c>
      <c r="AW486">
        <f>E486</f>
        <v>4</v>
      </c>
      <c r="AX486">
        <f>AW486</f>
        <v>4</v>
      </c>
      <c r="AY486">
        <f>AX486*10000-ROW()</f>
        <v>39514</v>
      </c>
    </row>
    <row r="487" spans="1:51" x14ac:dyDescent="0.3">
      <c r="A487" s="9" t="str">
        <f>equipo20!A41</f>
        <v>Rodrigo Castillo</v>
      </c>
      <c r="B487" s="9">
        <f>equipo20!B41</f>
        <v>5</v>
      </c>
      <c r="C487" s="9" t="str">
        <f>equipo20!$A$6</f>
        <v>Equipo 20</v>
      </c>
      <c r="D487" s="9">
        <f>equipo20!C41</f>
        <v>8</v>
      </c>
      <c r="E487" s="9">
        <f>equipo20!D41</f>
        <v>0</v>
      </c>
      <c r="F487" s="9">
        <f>equipo20!E41</f>
        <v>5</v>
      </c>
      <c r="G487" s="9">
        <f>equipo20!F41</f>
        <v>0</v>
      </c>
      <c r="H487" s="9">
        <f>equipo20!G41</f>
        <v>0</v>
      </c>
      <c r="I487" s="9">
        <f>equipo20!H41</f>
        <v>1</v>
      </c>
      <c r="J487" s="9">
        <f>equipo20!I41</f>
        <v>6</v>
      </c>
      <c r="K487" s="9">
        <f>equipo20!J41</f>
        <v>3</v>
      </c>
      <c r="L487" s="9">
        <f>equipo20!K41</f>
        <v>0</v>
      </c>
      <c r="M487" s="9">
        <f>equipo20!L41</f>
        <v>2</v>
      </c>
      <c r="N487" s="9">
        <f>equipo20!M41</f>
        <v>1</v>
      </c>
      <c r="O487" s="9">
        <f>equipo20!N41</f>
        <v>1</v>
      </c>
      <c r="P487" s="9">
        <f>equipo20!O41</f>
        <v>1</v>
      </c>
      <c r="Q487" s="9">
        <f>equipo20!P41</f>
        <v>0</v>
      </c>
      <c r="R487" s="9">
        <f>equipo20!Q41</f>
        <v>8</v>
      </c>
      <c r="S487" s="9">
        <f>equipo20!R41</f>
        <v>11</v>
      </c>
      <c r="T487" s="9"/>
      <c r="U487" s="11">
        <f>equipo20!T41</f>
        <v>0.625</v>
      </c>
      <c r="V487" s="11">
        <f>equipo20!U41</f>
        <v>1</v>
      </c>
      <c r="X487" t="str">
        <f t="shared" si="140"/>
        <v>Rodrigo Castillo</v>
      </c>
      <c r="Y487">
        <f t="shared" si="141"/>
        <v>0.625</v>
      </c>
      <c r="Z487">
        <f t="shared" si="142"/>
        <v>0.625</v>
      </c>
      <c r="AA487">
        <f t="shared" si="143"/>
        <v>5763</v>
      </c>
      <c r="AB487" t="str">
        <f t="shared" si="144"/>
        <v>Rodrigo Castillo</v>
      </c>
      <c r="AC487">
        <f t="shared" si="145"/>
        <v>1</v>
      </c>
      <c r="AD487">
        <f t="shared" si="146"/>
        <v>1</v>
      </c>
      <c r="AE487">
        <f t="shared" si="147"/>
        <v>9513</v>
      </c>
      <c r="AF487" t="str">
        <f t="shared" si="148"/>
        <v>Rodrigo Castillo</v>
      </c>
      <c r="AG487">
        <f t="shared" si="149"/>
        <v>1</v>
      </c>
      <c r="AH487">
        <f t="shared" si="150"/>
        <v>1</v>
      </c>
      <c r="AI487">
        <f t="shared" si="151"/>
        <v>9513</v>
      </c>
      <c r="AJ487" t="str">
        <f t="shared" si="152"/>
        <v>Rodrigo Castillo</v>
      </c>
      <c r="AK487">
        <f t="shared" si="153"/>
        <v>6</v>
      </c>
      <c r="AL487">
        <f t="shared" si="154"/>
        <v>6</v>
      </c>
      <c r="AM487">
        <f t="shared" si="155"/>
        <v>59513</v>
      </c>
      <c r="AN487" t="str">
        <f t="shared" si="156"/>
        <v>Rodrigo Castillo</v>
      </c>
      <c r="AO487">
        <f t="shared" si="157"/>
        <v>5</v>
      </c>
      <c r="AP487">
        <f t="shared" si="158"/>
        <v>5</v>
      </c>
      <c r="AQ487">
        <f t="shared" si="159"/>
        <v>49513</v>
      </c>
      <c r="AR487" t="str">
        <f>A487</f>
        <v>Rodrigo Castillo</v>
      </c>
      <c r="AS487">
        <f>M487</f>
        <v>2</v>
      </c>
      <c r="AT487">
        <f>AS487</f>
        <v>2</v>
      </c>
      <c r="AU487">
        <f>AT487*10000-ROW()</f>
        <v>19513</v>
      </c>
      <c r="AV487" t="str">
        <f>A487</f>
        <v>Rodrigo Castillo</v>
      </c>
      <c r="AW487">
        <f>E487</f>
        <v>0</v>
      </c>
      <c r="AX487">
        <f>AW487</f>
        <v>0</v>
      </c>
      <c r="AY487">
        <f>AX487*10000-ROW()</f>
        <v>-487</v>
      </c>
    </row>
    <row r="488" spans="1:51" x14ac:dyDescent="0.3">
      <c r="A488" s="9" t="str">
        <f>equipo20!A42</f>
        <v>Emilio Garcia</v>
      </c>
      <c r="B488" s="9">
        <f>equipo20!B42</f>
        <v>6</v>
      </c>
      <c r="C488" s="9" t="str">
        <f>equipo20!$A$6</f>
        <v>Equipo 20</v>
      </c>
      <c r="D488" s="9">
        <f>equipo20!C42</f>
        <v>7</v>
      </c>
      <c r="E488" s="9">
        <f>equipo20!D42</f>
        <v>5</v>
      </c>
      <c r="F488" s="9">
        <f>equipo20!E42</f>
        <v>5</v>
      </c>
      <c r="G488" s="9">
        <f>equipo20!F42</f>
        <v>1</v>
      </c>
      <c r="H488" s="9">
        <f>equipo20!G42</f>
        <v>0</v>
      </c>
      <c r="I488" s="9">
        <f>equipo20!H42</f>
        <v>0</v>
      </c>
      <c r="J488" s="9">
        <f>equipo20!I42</f>
        <v>4</v>
      </c>
      <c r="K488" s="9">
        <f>equipo20!J42</f>
        <v>3</v>
      </c>
      <c r="L488" s="9">
        <f>equipo20!K42</f>
        <v>3</v>
      </c>
      <c r="M488" s="9">
        <f>equipo20!L42</f>
        <v>1</v>
      </c>
      <c r="N488" s="9">
        <f>equipo20!M42</f>
        <v>0</v>
      </c>
      <c r="O488" s="9">
        <f>equipo20!N42</f>
        <v>1</v>
      </c>
      <c r="P488" s="9">
        <f>equipo20!O42</f>
        <v>1</v>
      </c>
      <c r="Q488" s="9">
        <f>equipo20!P42</f>
        <v>0</v>
      </c>
      <c r="R488" s="9">
        <f>equipo20!Q42</f>
        <v>6</v>
      </c>
      <c r="S488" s="9">
        <f>equipo20!R42</f>
        <v>12</v>
      </c>
      <c r="T488" s="9"/>
      <c r="U488" s="11">
        <f>equipo20!T42</f>
        <v>0.7142857142857143</v>
      </c>
      <c r="V488" s="11">
        <f>equipo20!U42</f>
        <v>0.8571428571428571</v>
      </c>
      <c r="X488" t="str">
        <f t="shared" si="140"/>
        <v>Emilio Garcia</v>
      </c>
      <c r="Y488">
        <f t="shared" si="141"/>
        <v>0.7142857142857143</v>
      </c>
      <c r="Z488">
        <f t="shared" si="142"/>
        <v>0.7142857142857143</v>
      </c>
      <c r="AA488">
        <f t="shared" si="143"/>
        <v>6654.8571428571431</v>
      </c>
      <c r="AB488" t="str">
        <f t="shared" si="144"/>
        <v>Emilio Garcia</v>
      </c>
      <c r="AC488">
        <f t="shared" si="145"/>
        <v>0.8571428571428571</v>
      </c>
      <c r="AD488">
        <f t="shared" si="146"/>
        <v>0.8571428571428571</v>
      </c>
      <c r="AE488">
        <f t="shared" si="147"/>
        <v>8083.4285714285706</v>
      </c>
      <c r="AF488" t="str">
        <f t="shared" si="148"/>
        <v>Emilio Garcia</v>
      </c>
      <c r="AG488">
        <f t="shared" si="149"/>
        <v>0</v>
      </c>
      <c r="AH488">
        <f t="shared" si="150"/>
        <v>0</v>
      </c>
      <c r="AI488">
        <f t="shared" si="151"/>
        <v>-488</v>
      </c>
      <c r="AJ488" t="str">
        <f t="shared" si="152"/>
        <v>Emilio Garcia</v>
      </c>
      <c r="AK488">
        <f t="shared" si="153"/>
        <v>4</v>
      </c>
      <c r="AL488">
        <f t="shared" si="154"/>
        <v>4</v>
      </c>
      <c r="AM488">
        <f t="shared" si="155"/>
        <v>39512</v>
      </c>
      <c r="AN488" t="str">
        <f t="shared" si="156"/>
        <v>Emilio Garcia</v>
      </c>
      <c r="AO488">
        <f t="shared" si="157"/>
        <v>5</v>
      </c>
      <c r="AP488">
        <f t="shared" si="158"/>
        <v>5</v>
      </c>
      <c r="AQ488">
        <f t="shared" si="159"/>
        <v>49512</v>
      </c>
      <c r="AR488" t="str">
        <f>A488</f>
        <v>Emilio Garcia</v>
      </c>
      <c r="AS488">
        <f>M488</f>
        <v>1</v>
      </c>
      <c r="AT488">
        <f>AS488</f>
        <v>1</v>
      </c>
      <c r="AU488">
        <f>AT488*10000-ROW()</f>
        <v>9512</v>
      </c>
      <c r="AV488" t="str">
        <f>A488</f>
        <v>Emilio Garcia</v>
      </c>
      <c r="AW488">
        <f>E488</f>
        <v>5</v>
      </c>
      <c r="AX488">
        <f>AW488</f>
        <v>5</v>
      </c>
      <c r="AY488">
        <f>AX488*10000-ROW()</f>
        <v>49512</v>
      </c>
    </row>
    <row r="489" spans="1:51" x14ac:dyDescent="0.3">
      <c r="A489" s="9" t="str">
        <f>equipo20!A43</f>
        <v>Emilio Rodriguez</v>
      </c>
      <c r="B489" s="9">
        <f>equipo20!B43</f>
        <v>7</v>
      </c>
      <c r="C489" s="9" t="str">
        <f>equipo20!$A$6</f>
        <v>Equipo 20</v>
      </c>
      <c r="D489" s="9">
        <f>equipo20!C43</f>
        <v>7</v>
      </c>
      <c r="E489" s="9">
        <f>equipo20!D43</f>
        <v>4</v>
      </c>
      <c r="F489" s="9">
        <f>equipo20!E43</f>
        <v>0</v>
      </c>
      <c r="G489" s="9">
        <f>equipo20!F43</f>
        <v>0</v>
      </c>
      <c r="H489" s="9">
        <f>equipo20!G43</f>
        <v>0</v>
      </c>
      <c r="I489" s="9">
        <f>equipo20!H43</f>
        <v>0</v>
      </c>
      <c r="J489" s="9">
        <f>equipo20!I43</f>
        <v>0</v>
      </c>
      <c r="K489" s="9">
        <f>equipo20!J43</f>
        <v>2</v>
      </c>
      <c r="L489" s="9">
        <f>equipo20!K43</f>
        <v>1</v>
      </c>
      <c r="M489" s="9">
        <f>equipo20!L43</f>
        <v>0</v>
      </c>
      <c r="N489" s="9">
        <f>equipo20!M43</f>
        <v>2</v>
      </c>
      <c r="O489" s="9">
        <f>equipo20!N43</f>
        <v>1</v>
      </c>
      <c r="P489" s="9">
        <f>equipo20!O43</f>
        <v>0</v>
      </c>
      <c r="Q489" s="9">
        <f>equipo20!P43</f>
        <v>0</v>
      </c>
      <c r="R489" s="9">
        <f>equipo20!Q43</f>
        <v>0</v>
      </c>
      <c r="S489" s="9">
        <f>equipo20!R43</f>
        <v>11</v>
      </c>
      <c r="T489" s="9"/>
      <c r="U489" s="11">
        <f>equipo20!T43</f>
        <v>0</v>
      </c>
      <c r="V489" s="11">
        <f>equipo20!U43</f>
        <v>0</v>
      </c>
      <c r="X489" t="str">
        <f t="shared" si="140"/>
        <v>Emilio Rodriguez</v>
      </c>
      <c r="Y489">
        <f t="shared" si="141"/>
        <v>0</v>
      </c>
      <c r="Z489">
        <f t="shared" si="142"/>
        <v>0</v>
      </c>
      <c r="AA489">
        <f t="shared" si="143"/>
        <v>-489</v>
      </c>
      <c r="AB489" t="str">
        <f t="shared" si="144"/>
        <v>Emilio Rodriguez</v>
      </c>
      <c r="AC489">
        <f t="shared" si="145"/>
        <v>0</v>
      </c>
      <c r="AD489">
        <f t="shared" si="146"/>
        <v>0</v>
      </c>
      <c r="AE489">
        <f t="shared" si="147"/>
        <v>-489</v>
      </c>
      <c r="AF489" t="str">
        <f t="shared" si="148"/>
        <v>Emilio Rodriguez</v>
      </c>
      <c r="AG489">
        <f t="shared" si="149"/>
        <v>0</v>
      </c>
      <c r="AH489">
        <f t="shared" si="150"/>
        <v>0</v>
      </c>
      <c r="AI489">
        <f t="shared" si="151"/>
        <v>-489</v>
      </c>
      <c r="AJ489" t="str">
        <f t="shared" si="152"/>
        <v>Emilio Rodriguez</v>
      </c>
      <c r="AK489">
        <f t="shared" si="153"/>
        <v>0</v>
      </c>
      <c r="AL489">
        <f t="shared" si="154"/>
        <v>0</v>
      </c>
      <c r="AM489">
        <f t="shared" si="155"/>
        <v>-489</v>
      </c>
      <c r="AN489" t="str">
        <f t="shared" si="156"/>
        <v>Emilio Rodriguez</v>
      </c>
      <c r="AO489">
        <f t="shared" si="157"/>
        <v>0</v>
      </c>
      <c r="AP489">
        <f t="shared" si="158"/>
        <v>0</v>
      </c>
      <c r="AQ489">
        <f t="shared" si="159"/>
        <v>-489</v>
      </c>
      <c r="AR489" t="str">
        <f>A489</f>
        <v>Emilio Rodriguez</v>
      </c>
      <c r="AS489">
        <f>M489</f>
        <v>0</v>
      </c>
      <c r="AT489">
        <f>AS489</f>
        <v>0</v>
      </c>
      <c r="AU489">
        <f>AT489*10000-ROW()</f>
        <v>-489</v>
      </c>
      <c r="AV489" t="str">
        <f>A489</f>
        <v>Emilio Rodriguez</v>
      </c>
      <c r="AW489">
        <f>E489</f>
        <v>4</v>
      </c>
      <c r="AX489">
        <f>AW489</f>
        <v>4</v>
      </c>
      <c r="AY489">
        <f>AX489*10000-ROW()</f>
        <v>39511</v>
      </c>
    </row>
    <row r="490" spans="1:51" x14ac:dyDescent="0.3">
      <c r="A490" s="9" t="str">
        <f>equipo20!A44</f>
        <v>Emilio Martinez</v>
      </c>
      <c r="B490" s="9">
        <f>equipo20!B44</f>
        <v>8</v>
      </c>
      <c r="C490" s="9" t="str">
        <f>equipo20!$A$6</f>
        <v>Equipo 20</v>
      </c>
      <c r="D490" s="9">
        <f>equipo20!C44</f>
        <v>7</v>
      </c>
      <c r="E490" s="9">
        <f>equipo20!D44</f>
        <v>1</v>
      </c>
      <c r="F490" s="9">
        <f>equipo20!E44</f>
        <v>2</v>
      </c>
      <c r="G490" s="9">
        <f>equipo20!F44</f>
        <v>0</v>
      </c>
      <c r="H490" s="9">
        <f>equipo20!G44</f>
        <v>0</v>
      </c>
      <c r="I490" s="9">
        <f>equipo20!H44</f>
        <v>0</v>
      </c>
      <c r="J490" s="9">
        <f>equipo20!I44</f>
        <v>2</v>
      </c>
      <c r="K490" s="9">
        <f>equipo20!J44</f>
        <v>3</v>
      </c>
      <c r="L490" s="9">
        <f>equipo20!K44</f>
        <v>4</v>
      </c>
      <c r="M490" s="9">
        <f>equipo20!L44</f>
        <v>2</v>
      </c>
      <c r="N490" s="9">
        <f>equipo20!M44</f>
        <v>1</v>
      </c>
      <c r="O490" s="9">
        <f>equipo20!N44</f>
        <v>2</v>
      </c>
      <c r="P490" s="9">
        <f>equipo20!O44</f>
        <v>0</v>
      </c>
      <c r="Q490" s="9">
        <f>equipo20!P44</f>
        <v>0</v>
      </c>
      <c r="R490" s="9">
        <f>equipo20!Q44</f>
        <v>2</v>
      </c>
      <c r="S490" s="9">
        <f>equipo20!R44</f>
        <v>14</v>
      </c>
      <c r="T490" s="9"/>
      <c r="U490" s="11">
        <f>equipo20!T44</f>
        <v>0.2857142857142857</v>
      </c>
      <c r="V490" s="11">
        <f>equipo20!U44</f>
        <v>0.2857142857142857</v>
      </c>
      <c r="X490" t="str">
        <f t="shared" si="140"/>
        <v>Emilio Martinez</v>
      </c>
      <c r="Y490">
        <f t="shared" si="141"/>
        <v>0.2857142857142857</v>
      </c>
      <c r="Z490">
        <f t="shared" si="142"/>
        <v>0.2857142857142857</v>
      </c>
      <c r="AA490">
        <f t="shared" si="143"/>
        <v>2367.1428571428569</v>
      </c>
      <c r="AB490" t="str">
        <f t="shared" si="144"/>
        <v>Emilio Martinez</v>
      </c>
      <c r="AC490">
        <f t="shared" si="145"/>
        <v>0.2857142857142857</v>
      </c>
      <c r="AD490">
        <f t="shared" si="146"/>
        <v>0.2857142857142857</v>
      </c>
      <c r="AE490">
        <f t="shared" si="147"/>
        <v>2367.1428571428569</v>
      </c>
      <c r="AF490" t="str">
        <f t="shared" si="148"/>
        <v>Emilio Martinez</v>
      </c>
      <c r="AG490">
        <f t="shared" si="149"/>
        <v>0</v>
      </c>
      <c r="AH490">
        <f t="shared" si="150"/>
        <v>0</v>
      </c>
      <c r="AI490">
        <f t="shared" si="151"/>
        <v>-490</v>
      </c>
      <c r="AJ490" t="str">
        <f t="shared" si="152"/>
        <v>Emilio Martinez</v>
      </c>
      <c r="AK490">
        <f t="shared" si="153"/>
        <v>2</v>
      </c>
      <c r="AL490">
        <f t="shared" si="154"/>
        <v>2</v>
      </c>
      <c r="AM490">
        <f t="shared" si="155"/>
        <v>19510</v>
      </c>
      <c r="AN490" t="str">
        <f t="shared" si="156"/>
        <v>Emilio Martinez</v>
      </c>
      <c r="AO490">
        <f t="shared" si="157"/>
        <v>2</v>
      </c>
      <c r="AP490">
        <f t="shared" si="158"/>
        <v>2</v>
      </c>
      <c r="AQ490">
        <f t="shared" si="159"/>
        <v>19510</v>
      </c>
      <c r="AR490" t="str">
        <f>A490</f>
        <v>Emilio Martinez</v>
      </c>
      <c r="AS490">
        <f>M490</f>
        <v>2</v>
      </c>
      <c r="AT490">
        <f>AS490</f>
        <v>2</v>
      </c>
      <c r="AU490">
        <f>AT490*10000-ROW()</f>
        <v>19510</v>
      </c>
      <c r="AV490" t="str">
        <f>A490</f>
        <v>Emilio Martinez</v>
      </c>
      <c r="AW490">
        <f>E490</f>
        <v>1</v>
      </c>
      <c r="AX490">
        <f>AW490</f>
        <v>1</v>
      </c>
      <c r="AY490">
        <f>AX490*10000-ROW()</f>
        <v>9510</v>
      </c>
    </row>
    <row r="491" spans="1:51" x14ac:dyDescent="0.3">
      <c r="A491" s="9" t="str">
        <f>equipo20!A45</f>
        <v>Emilio Hernandez</v>
      </c>
      <c r="B491" s="9">
        <f>equipo20!B45</f>
        <v>9</v>
      </c>
      <c r="C491" s="9" t="str">
        <f>equipo20!$A$6</f>
        <v>Equipo 20</v>
      </c>
      <c r="D491" s="9">
        <f>equipo20!C45</f>
        <v>8</v>
      </c>
      <c r="E491" s="9">
        <f>equipo20!D45</f>
        <v>1</v>
      </c>
      <c r="F491" s="9">
        <f>equipo20!E45</f>
        <v>7</v>
      </c>
      <c r="G491" s="9">
        <f>equipo20!F45</f>
        <v>0</v>
      </c>
      <c r="H491" s="9">
        <f>equipo20!G45</f>
        <v>0</v>
      </c>
      <c r="I491" s="9">
        <f>equipo20!H45</f>
        <v>0</v>
      </c>
      <c r="J491" s="9">
        <f>equipo20!I45</f>
        <v>8</v>
      </c>
      <c r="K491" s="9">
        <f>equipo20!J45</f>
        <v>2</v>
      </c>
      <c r="L491" s="9">
        <f>equipo20!K45</f>
        <v>1</v>
      </c>
      <c r="M491" s="9">
        <f>equipo20!L45</f>
        <v>1</v>
      </c>
      <c r="N491" s="9">
        <f>equipo20!M45</f>
        <v>1</v>
      </c>
      <c r="O491" s="9">
        <f>equipo20!N45</f>
        <v>1</v>
      </c>
      <c r="P491" s="9">
        <f>equipo20!O45</f>
        <v>1</v>
      </c>
      <c r="Q491" s="9">
        <f>equipo20!P45</f>
        <v>0</v>
      </c>
      <c r="R491" s="9">
        <f>equipo20!Q45</f>
        <v>7</v>
      </c>
      <c r="S491" s="9">
        <f>equipo20!R45</f>
        <v>12</v>
      </c>
      <c r="T491" s="9"/>
      <c r="U491" s="11">
        <f>equipo20!T45</f>
        <v>0.875</v>
      </c>
      <c r="V491" s="11">
        <f>equipo20!U45</f>
        <v>0.875</v>
      </c>
      <c r="X491" t="str">
        <f t="shared" si="140"/>
        <v>Emilio Hernandez</v>
      </c>
      <c r="Y491">
        <f t="shared" si="141"/>
        <v>0.875</v>
      </c>
      <c r="Z491">
        <f t="shared" si="142"/>
        <v>0.875</v>
      </c>
      <c r="AA491">
        <f t="shared" si="143"/>
        <v>8259</v>
      </c>
      <c r="AB491" t="str">
        <f t="shared" si="144"/>
        <v>Emilio Hernandez</v>
      </c>
      <c r="AC491">
        <f t="shared" si="145"/>
        <v>0.875</v>
      </c>
      <c r="AD491">
        <f t="shared" si="146"/>
        <v>0.875</v>
      </c>
      <c r="AE491">
        <f t="shared" si="147"/>
        <v>8259</v>
      </c>
      <c r="AF491" t="str">
        <f t="shared" si="148"/>
        <v>Emilio Hernandez</v>
      </c>
      <c r="AG491">
        <f t="shared" si="149"/>
        <v>0</v>
      </c>
      <c r="AH491">
        <f t="shared" si="150"/>
        <v>0</v>
      </c>
      <c r="AI491">
        <f t="shared" si="151"/>
        <v>-491</v>
      </c>
      <c r="AJ491" t="str">
        <f t="shared" si="152"/>
        <v>Emilio Hernandez</v>
      </c>
      <c r="AK491">
        <f t="shared" si="153"/>
        <v>8</v>
      </c>
      <c r="AL491">
        <f t="shared" si="154"/>
        <v>8</v>
      </c>
      <c r="AM491">
        <f t="shared" si="155"/>
        <v>79509</v>
      </c>
      <c r="AN491" t="str">
        <f t="shared" si="156"/>
        <v>Emilio Hernandez</v>
      </c>
      <c r="AO491">
        <f t="shared" si="157"/>
        <v>7</v>
      </c>
      <c r="AP491">
        <f t="shared" si="158"/>
        <v>7</v>
      </c>
      <c r="AQ491">
        <f t="shared" si="159"/>
        <v>69509</v>
      </c>
      <c r="AR491" t="str">
        <f>A491</f>
        <v>Emilio Hernandez</v>
      </c>
      <c r="AS491">
        <f>M491</f>
        <v>1</v>
      </c>
      <c r="AT491">
        <f>AS491</f>
        <v>1</v>
      </c>
      <c r="AU491">
        <f>AT491*10000-ROW()</f>
        <v>9509</v>
      </c>
      <c r="AV491" t="str">
        <f>A491</f>
        <v>Emilio Hernandez</v>
      </c>
      <c r="AW491">
        <f>E491</f>
        <v>1</v>
      </c>
      <c r="AX491">
        <f>AW491</f>
        <v>1</v>
      </c>
      <c r="AY491">
        <f>AX491*10000-ROW()</f>
        <v>9509</v>
      </c>
    </row>
    <row r="492" spans="1:51" x14ac:dyDescent="0.3">
      <c r="A492" s="9" t="str">
        <f>equipo20!A46</f>
        <v>Emilio Lopez</v>
      </c>
      <c r="B492" s="9">
        <f>equipo20!B46</f>
        <v>10</v>
      </c>
      <c r="C492" s="9" t="str">
        <f>equipo20!$A$6</f>
        <v>Equipo 20</v>
      </c>
      <c r="D492" s="9">
        <f>equipo20!C46</f>
        <v>7</v>
      </c>
      <c r="E492" s="9">
        <f>equipo20!D46</f>
        <v>5</v>
      </c>
      <c r="F492" s="9">
        <f>equipo20!E46</f>
        <v>1</v>
      </c>
      <c r="G492" s="9">
        <f>equipo20!F46</f>
        <v>0</v>
      </c>
      <c r="H492" s="9">
        <f>equipo20!G46</f>
        <v>0</v>
      </c>
      <c r="I492" s="9">
        <f>equipo20!H46</f>
        <v>0</v>
      </c>
      <c r="J492" s="9">
        <f>equipo20!I46</f>
        <v>1</v>
      </c>
      <c r="K492" s="9">
        <f>equipo20!J46</f>
        <v>3</v>
      </c>
      <c r="L492" s="9">
        <f>equipo20!K46</f>
        <v>4</v>
      </c>
      <c r="M492" s="9">
        <f>equipo20!L46</f>
        <v>0</v>
      </c>
      <c r="N492" s="9">
        <f>equipo20!M46</f>
        <v>2</v>
      </c>
      <c r="O492" s="9">
        <f>equipo20!N46</f>
        <v>1</v>
      </c>
      <c r="P492" s="9">
        <f>equipo20!O46</f>
        <v>0</v>
      </c>
      <c r="Q492" s="9">
        <f>equipo20!P46</f>
        <v>0</v>
      </c>
      <c r="R492" s="9">
        <f>equipo20!Q46</f>
        <v>1</v>
      </c>
      <c r="S492" s="9">
        <f>equipo20!R46</f>
        <v>14</v>
      </c>
      <c r="T492" s="9"/>
      <c r="U492" s="11">
        <f>equipo20!T46</f>
        <v>0.14285714285714285</v>
      </c>
      <c r="V492" s="11">
        <f>equipo20!U46</f>
        <v>0.14285714285714285</v>
      </c>
      <c r="X492" t="str">
        <f t="shared" si="140"/>
        <v>Emilio Lopez</v>
      </c>
      <c r="Y492">
        <f t="shared" si="141"/>
        <v>0.14285714285714285</v>
      </c>
      <c r="Z492">
        <f t="shared" si="142"/>
        <v>0.14285714285714285</v>
      </c>
      <c r="AA492">
        <f t="shared" si="143"/>
        <v>936.57142857142844</v>
      </c>
      <c r="AB492" t="str">
        <f t="shared" si="144"/>
        <v>Emilio Lopez</v>
      </c>
      <c r="AC492">
        <f t="shared" si="145"/>
        <v>0.14285714285714285</v>
      </c>
      <c r="AD492">
        <f t="shared" si="146"/>
        <v>0.14285714285714285</v>
      </c>
      <c r="AE492">
        <f t="shared" si="147"/>
        <v>936.57142857142844</v>
      </c>
      <c r="AF492" t="str">
        <f t="shared" si="148"/>
        <v>Emilio Lopez</v>
      </c>
      <c r="AG492">
        <f t="shared" si="149"/>
        <v>0</v>
      </c>
      <c r="AH492">
        <f t="shared" si="150"/>
        <v>0</v>
      </c>
      <c r="AI492">
        <f t="shared" si="151"/>
        <v>-492</v>
      </c>
      <c r="AJ492" t="str">
        <f t="shared" si="152"/>
        <v>Emilio Lopez</v>
      </c>
      <c r="AK492">
        <f t="shared" si="153"/>
        <v>1</v>
      </c>
      <c r="AL492">
        <f t="shared" si="154"/>
        <v>1</v>
      </c>
      <c r="AM492">
        <f t="shared" si="155"/>
        <v>9508</v>
      </c>
      <c r="AN492" t="str">
        <f t="shared" si="156"/>
        <v>Emilio Lopez</v>
      </c>
      <c r="AO492">
        <f t="shared" si="157"/>
        <v>1</v>
      </c>
      <c r="AP492">
        <f t="shared" si="158"/>
        <v>1</v>
      </c>
      <c r="AQ492">
        <f t="shared" si="159"/>
        <v>9508</v>
      </c>
      <c r="AR492" t="str">
        <f>A492</f>
        <v>Emilio Lopez</v>
      </c>
      <c r="AS492">
        <f>M492</f>
        <v>0</v>
      </c>
      <c r="AT492">
        <f>AS492</f>
        <v>0</v>
      </c>
      <c r="AU492">
        <f>AT492*10000-ROW()</f>
        <v>-492</v>
      </c>
      <c r="AV492" t="str">
        <f>A492</f>
        <v>Emilio Lopez</v>
      </c>
      <c r="AW492">
        <f>E492</f>
        <v>5</v>
      </c>
      <c r="AX492">
        <f>AW492</f>
        <v>5</v>
      </c>
      <c r="AY492">
        <f>AX492*10000-ROW()</f>
        <v>49508</v>
      </c>
    </row>
    <row r="493" spans="1:51" x14ac:dyDescent="0.3">
      <c r="A493" s="9" t="str">
        <f>equipo20!A47</f>
        <v>Emilio Gonzalez</v>
      </c>
      <c r="B493" s="9">
        <f>equipo20!B47</f>
        <v>11</v>
      </c>
      <c r="C493" s="9" t="str">
        <f>equipo20!$A$6</f>
        <v>Equipo 20</v>
      </c>
      <c r="D493" s="9">
        <f>equipo20!C47</f>
        <v>6</v>
      </c>
      <c r="E493" s="9">
        <f>equipo20!D47</f>
        <v>2</v>
      </c>
      <c r="F493" s="9">
        <f>equipo20!E47</f>
        <v>2</v>
      </c>
      <c r="G493" s="9">
        <f>equipo20!F47</f>
        <v>0</v>
      </c>
      <c r="H493" s="9">
        <f>equipo20!G47</f>
        <v>0</v>
      </c>
      <c r="I493" s="9">
        <f>equipo20!H47</f>
        <v>0</v>
      </c>
      <c r="J493" s="9">
        <f>equipo20!I47</f>
        <v>1</v>
      </c>
      <c r="K493" s="9">
        <f>equipo20!J47</f>
        <v>3</v>
      </c>
      <c r="L493" s="9">
        <f>equipo20!K47</f>
        <v>1</v>
      </c>
      <c r="M493" s="9">
        <f>equipo20!L47</f>
        <v>1</v>
      </c>
      <c r="N493" s="9">
        <f>equipo20!M47</f>
        <v>0</v>
      </c>
      <c r="O493" s="9">
        <f>equipo20!N47</f>
        <v>1</v>
      </c>
      <c r="P493" s="9">
        <f>equipo20!O47</f>
        <v>1</v>
      </c>
      <c r="Q493" s="9">
        <f>equipo20!P47</f>
        <v>0</v>
      </c>
      <c r="R493" s="9">
        <f>equipo20!Q47</f>
        <v>2</v>
      </c>
      <c r="S493" s="9">
        <f>equipo20!R47</f>
        <v>9</v>
      </c>
      <c r="T493" s="9"/>
      <c r="U493" s="11">
        <f>equipo20!T47</f>
        <v>0.33333333333333331</v>
      </c>
      <c r="V493" s="11">
        <f>equipo20!U47</f>
        <v>0.33333333333333331</v>
      </c>
      <c r="X493" t="str">
        <f t="shared" si="140"/>
        <v>Emilio Gonzalez</v>
      </c>
      <c r="Y493">
        <f t="shared" si="141"/>
        <v>0.33333333333333331</v>
      </c>
      <c r="Z493">
        <f t="shared" si="142"/>
        <v>0.33333333333333331</v>
      </c>
      <c r="AA493">
        <f t="shared" si="143"/>
        <v>2840.333333333333</v>
      </c>
      <c r="AB493" t="str">
        <f t="shared" si="144"/>
        <v>Emilio Gonzalez</v>
      </c>
      <c r="AC493">
        <f t="shared" si="145"/>
        <v>0.33333333333333331</v>
      </c>
      <c r="AD493">
        <f t="shared" si="146"/>
        <v>0.33333333333333331</v>
      </c>
      <c r="AE493">
        <f t="shared" si="147"/>
        <v>2840.333333333333</v>
      </c>
      <c r="AF493" t="str">
        <f t="shared" si="148"/>
        <v>Emilio Gonzalez</v>
      </c>
      <c r="AG493">
        <f t="shared" si="149"/>
        <v>0</v>
      </c>
      <c r="AH493">
        <f t="shared" si="150"/>
        <v>0</v>
      </c>
      <c r="AI493">
        <f t="shared" si="151"/>
        <v>-493</v>
      </c>
      <c r="AJ493" t="str">
        <f t="shared" si="152"/>
        <v>Emilio Gonzalez</v>
      </c>
      <c r="AK493">
        <f t="shared" si="153"/>
        <v>1</v>
      </c>
      <c r="AL493">
        <f t="shared" si="154"/>
        <v>1</v>
      </c>
      <c r="AM493">
        <f t="shared" si="155"/>
        <v>9507</v>
      </c>
      <c r="AN493" t="str">
        <f t="shared" si="156"/>
        <v>Emilio Gonzalez</v>
      </c>
      <c r="AO493">
        <f t="shared" si="157"/>
        <v>2</v>
      </c>
      <c r="AP493">
        <f t="shared" si="158"/>
        <v>2</v>
      </c>
      <c r="AQ493">
        <f t="shared" si="159"/>
        <v>19507</v>
      </c>
      <c r="AR493" t="str">
        <f>A493</f>
        <v>Emilio Gonzalez</v>
      </c>
      <c r="AS493">
        <f>M493</f>
        <v>1</v>
      </c>
      <c r="AT493">
        <f>AS493</f>
        <v>1</v>
      </c>
      <c r="AU493">
        <f>AT493*10000-ROW()</f>
        <v>9507</v>
      </c>
      <c r="AV493" t="str">
        <f>A493</f>
        <v>Emilio Gonzalez</v>
      </c>
      <c r="AW493">
        <f>E493</f>
        <v>2</v>
      </c>
      <c r="AX493">
        <f>AW493</f>
        <v>2</v>
      </c>
      <c r="AY493">
        <f>AX493*10000-ROW()</f>
        <v>19507</v>
      </c>
    </row>
    <row r="494" spans="1:51" x14ac:dyDescent="0.3">
      <c r="A494" s="9" t="str">
        <f>equipo20!A48</f>
        <v>Emilio Perez</v>
      </c>
      <c r="B494" s="9">
        <f>equipo20!B48</f>
        <v>12</v>
      </c>
      <c r="C494" s="9" t="str">
        <f>equipo20!$A$6</f>
        <v>Equipo 20</v>
      </c>
      <c r="D494" s="9">
        <f>equipo20!C48</f>
        <v>5</v>
      </c>
      <c r="E494" s="9">
        <f>equipo20!D48</f>
        <v>2</v>
      </c>
      <c r="F494" s="9">
        <f>equipo20!E48</f>
        <v>2</v>
      </c>
      <c r="G494" s="9">
        <f>equipo20!F48</f>
        <v>1</v>
      </c>
      <c r="H494" s="9">
        <f>equipo20!G48</f>
        <v>0</v>
      </c>
      <c r="I494" s="9">
        <f>equipo20!H48</f>
        <v>0</v>
      </c>
      <c r="J494" s="9">
        <f>equipo20!I48</f>
        <v>0</v>
      </c>
      <c r="K494" s="9">
        <f>equipo20!J48</f>
        <v>0</v>
      </c>
      <c r="L494" s="9">
        <f>equipo20!K48</f>
        <v>1</v>
      </c>
      <c r="M494" s="9">
        <f>equipo20!L48</f>
        <v>0</v>
      </c>
      <c r="N494" s="9">
        <f>equipo20!M48</f>
        <v>1</v>
      </c>
      <c r="O494" s="9">
        <f>equipo20!N48</f>
        <v>1</v>
      </c>
      <c r="P494" s="9">
        <f>equipo20!O48</f>
        <v>1</v>
      </c>
      <c r="Q494" s="9">
        <f>equipo20!P48</f>
        <v>0</v>
      </c>
      <c r="R494" s="9">
        <f>equipo20!Q48</f>
        <v>3</v>
      </c>
      <c r="S494" s="9">
        <f>equipo20!R48</f>
        <v>9</v>
      </c>
      <c r="T494" s="9"/>
      <c r="U494" s="11">
        <f>equipo20!T48</f>
        <v>0.4</v>
      </c>
      <c r="V494" s="11">
        <f>equipo20!U48</f>
        <v>0.6</v>
      </c>
      <c r="X494" t="str">
        <f t="shared" si="140"/>
        <v>Emilio Perez</v>
      </c>
      <c r="Y494">
        <f t="shared" si="141"/>
        <v>0.4</v>
      </c>
      <c r="Z494">
        <f t="shared" si="142"/>
        <v>0.4</v>
      </c>
      <c r="AA494">
        <f t="shared" si="143"/>
        <v>3506</v>
      </c>
      <c r="AB494" t="str">
        <f t="shared" si="144"/>
        <v>Emilio Perez</v>
      </c>
      <c r="AC494">
        <f t="shared" si="145"/>
        <v>0.6</v>
      </c>
      <c r="AD494">
        <f t="shared" si="146"/>
        <v>0.6</v>
      </c>
      <c r="AE494">
        <f t="shared" si="147"/>
        <v>5506</v>
      </c>
      <c r="AF494" t="str">
        <f t="shared" si="148"/>
        <v>Emilio Perez</v>
      </c>
      <c r="AG494">
        <f t="shared" si="149"/>
        <v>0</v>
      </c>
      <c r="AH494">
        <f t="shared" si="150"/>
        <v>0</v>
      </c>
      <c r="AI494">
        <f t="shared" si="151"/>
        <v>-494</v>
      </c>
      <c r="AJ494" t="str">
        <f t="shared" si="152"/>
        <v>Emilio Perez</v>
      </c>
      <c r="AK494">
        <f t="shared" si="153"/>
        <v>0</v>
      </c>
      <c r="AL494">
        <f t="shared" si="154"/>
        <v>0</v>
      </c>
      <c r="AM494">
        <f t="shared" si="155"/>
        <v>-494</v>
      </c>
      <c r="AN494" t="str">
        <f t="shared" si="156"/>
        <v>Emilio Perez</v>
      </c>
      <c r="AO494">
        <f t="shared" si="157"/>
        <v>2</v>
      </c>
      <c r="AP494">
        <f t="shared" si="158"/>
        <v>2</v>
      </c>
      <c r="AQ494">
        <f t="shared" si="159"/>
        <v>19506</v>
      </c>
      <c r="AR494" t="str">
        <f>A494</f>
        <v>Emilio Perez</v>
      </c>
      <c r="AS494">
        <f>M494</f>
        <v>0</v>
      </c>
      <c r="AT494">
        <f>AS494</f>
        <v>0</v>
      </c>
      <c r="AU494">
        <f>AT494*10000-ROW()</f>
        <v>-494</v>
      </c>
      <c r="AV494" t="str">
        <f>A494</f>
        <v>Emilio Perez</v>
      </c>
      <c r="AW494">
        <f>E494</f>
        <v>2</v>
      </c>
      <c r="AX494">
        <f>AW494</f>
        <v>2</v>
      </c>
      <c r="AY494">
        <f>AX494*10000-ROW()</f>
        <v>19506</v>
      </c>
    </row>
    <row r="495" spans="1:51" x14ac:dyDescent="0.3">
      <c r="A495" s="9" t="str">
        <f>equipo20!A49</f>
        <v>Emilio Sanchez</v>
      </c>
      <c r="B495" s="9">
        <f>equipo20!B49</f>
        <v>13</v>
      </c>
      <c r="C495" s="9" t="str">
        <f>equipo20!$A$6</f>
        <v>Equipo 20</v>
      </c>
      <c r="D495" s="9">
        <f>equipo20!C49</f>
        <v>7</v>
      </c>
      <c r="E495" s="9">
        <f>equipo20!D49</f>
        <v>3</v>
      </c>
      <c r="F495" s="9">
        <f>equipo20!E49</f>
        <v>4</v>
      </c>
      <c r="G495" s="9">
        <f>equipo20!F49</f>
        <v>0</v>
      </c>
      <c r="H495" s="9">
        <f>equipo20!G49</f>
        <v>0</v>
      </c>
      <c r="I495" s="9">
        <f>equipo20!H49</f>
        <v>1</v>
      </c>
      <c r="J495" s="9">
        <f>equipo20!I49</f>
        <v>6</v>
      </c>
      <c r="K495" s="9">
        <f>equipo20!J49</f>
        <v>1</v>
      </c>
      <c r="L495" s="9">
        <f>equipo20!K49</f>
        <v>1</v>
      </c>
      <c r="M495" s="9">
        <f>equipo20!L49</f>
        <v>0</v>
      </c>
      <c r="N495" s="9">
        <f>equipo20!M49</f>
        <v>0</v>
      </c>
      <c r="O495" s="9">
        <f>equipo20!N49</f>
        <v>0</v>
      </c>
      <c r="P495" s="9">
        <f>equipo20!O49</f>
        <v>1</v>
      </c>
      <c r="Q495" s="9">
        <f>equipo20!P49</f>
        <v>0</v>
      </c>
      <c r="R495" s="9">
        <f>equipo20!Q49</f>
        <v>7</v>
      </c>
      <c r="S495" s="9">
        <f>equipo20!R49</f>
        <v>9</v>
      </c>
      <c r="T495" s="9"/>
      <c r="U495" s="11">
        <f>equipo20!T49</f>
        <v>0.5714285714285714</v>
      </c>
      <c r="V495" s="11">
        <f>equipo20!U49</f>
        <v>1</v>
      </c>
      <c r="X495" t="str">
        <f t="shared" si="140"/>
        <v>Emilio Sanchez</v>
      </c>
      <c r="Y495">
        <f t="shared" si="141"/>
        <v>0.5714285714285714</v>
      </c>
      <c r="Z495">
        <f t="shared" si="142"/>
        <v>0.5714285714285714</v>
      </c>
      <c r="AA495">
        <f t="shared" si="143"/>
        <v>5219.2857142857138</v>
      </c>
      <c r="AB495" t="str">
        <f t="shared" si="144"/>
        <v>Emilio Sanchez</v>
      </c>
      <c r="AC495">
        <f t="shared" si="145"/>
        <v>1</v>
      </c>
      <c r="AD495">
        <f t="shared" si="146"/>
        <v>1</v>
      </c>
      <c r="AE495">
        <f t="shared" si="147"/>
        <v>9505</v>
      </c>
      <c r="AF495" t="str">
        <f t="shared" si="148"/>
        <v>Emilio Sanchez</v>
      </c>
      <c r="AG495">
        <f t="shared" si="149"/>
        <v>1</v>
      </c>
      <c r="AH495">
        <f t="shared" si="150"/>
        <v>1</v>
      </c>
      <c r="AI495">
        <f t="shared" si="151"/>
        <v>9505</v>
      </c>
      <c r="AJ495" t="str">
        <f t="shared" si="152"/>
        <v>Emilio Sanchez</v>
      </c>
      <c r="AK495">
        <f t="shared" si="153"/>
        <v>6</v>
      </c>
      <c r="AL495">
        <f t="shared" si="154"/>
        <v>6</v>
      </c>
      <c r="AM495">
        <f t="shared" si="155"/>
        <v>59505</v>
      </c>
      <c r="AN495" t="str">
        <f t="shared" si="156"/>
        <v>Emilio Sanchez</v>
      </c>
      <c r="AO495">
        <f t="shared" si="157"/>
        <v>4</v>
      </c>
      <c r="AP495">
        <f t="shared" si="158"/>
        <v>4</v>
      </c>
      <c r="AQ495">
        <f t="shared" si="159"/>
        <v>39505</v>
      </c>
      <c r="AR495" t="str">
        <f>A495</f>
        <v>Emilio Sanchez</v>
      </c>
      <c r="AS495">
        <f>M495</f>
        <v>0</v>
      </c>
      <c r="AT495">
        <f>AS495</f>
        <v>0</v>
      </c>
      <c r="AU495">
        <f>AT495*10000-ROW()</f>
        <v>-495</v>
      </c>
      <c r="AV495" t="str">
        <f>A495</f>
        <v>Emilio Sanchez</v>
      </c>
      <c r="AW495">
        <f>E495</f>
        <v>3</v>
      </c>
      <c r="AX495">
        <f>AW495</f>
        <v>3</v>
      </c>
      <c r="AY495">
        <f>AX495*10000-ROW()</f>
        <v>29505</v>
      </c>
    </row>
    <row r="496" spans="1:51" x14ac:dyDescent="0.3">
      <c r="A496" s="9" t="str">
        <f>equipo20!A50</f>
        <v>Emilio Ramirez</v>
      </c>
      <c r="B496" s="9">
        <f>equipo20!B50</f>
        <v>14</v>
      </c>
      <c r="C496" s="9" t="str">
        <f>equipo20!$A$6</f>
        <v>Equipo 20</v>
      </c>
      <c r="D496" s="9">
        <f>equipo20!C50</f>
        <v>6</v>
      </c>
      <c r="E496" s="9">
        <f>equipo20!D50</f>
        <v>3</v>
      </c>
      <c r="F496" s="9">
        <f>equipo20!E50</f>
        <v>3</v>
      </c>
      <c r="G496" s="9">
        <f>equipo20!F50</f>
        <v>0</v>
      </c>
      <c r="H496" s="9">
        <f>equipo20!G50</f>
        <v>0</v>
      </c>
      <c r="I496" s="9">
        <f>equipo20!H50</f>
        <v>0</v>
      </c>
      <c r="J496" s="9">
        <f>equipo20!I50</f>
        <v>4</v>
      </c>
      <c r="K496" s="9">
        <f>equipo20!J50</f>
        <v>4</v>
      </c>
      <c r="L496" s="9">
        <f>equipo20!K50</f>
        <v>1</v>
      </c>
      <c r="M496" s="9">
        <f>equipo20!L50</f>
        <v>2</v>
      </c>
      <c r="N496" s="9">
        <f>equipo20!M50</f>
        <v>1</v>
      </c>
      <c r="O496" s="9">
        <f>equipo20!N50</f>
        <v>0</v>
      </c>
      <c r="P496" s="9">
        <f>equipo20!O50</f>
        <v>1</v>
      </c>
      <c r="Q496" s="9">
        <f>equipo20!P50</f>
        <v>0</v>
      </c>
      <c r="R496" s="9">
        <f>equipo20!Q50</f>
        <v>3</v>
      </c>
      <c r="S496" s="9">
        <f>equipo20!R50</f>
        <v>9</v>
      </c>
      <c r="T496" s="9"/>
      <c r="U496" s="11">
        <f>equipo20!T50</f>
        <v>0.5</v>
      </c>
      <c r="V496" s="11">
        <f>equipo20!U50</f>
        <v>0.5</v>
      </c>
      <c r="X496" t="str">
        <f t="shared" si="140"/>
        <v>Emilio Ramirez</v>
      </c>
      <c r="Y496">
        <f t="shared" si="141"/>
        <v>0.5</v>
      </c>
      <c r="Z496">
        <f t="shared" si="142"/>
        <v>0.5</v>
      </c>
      <c r="AA496">
        <f t="shared" si="143"/>
        <v>4504</v>
      </c>
      <c r="AB496" t="str">
        <f t="shared" si="144"/>
        <v>Emilio Ramirez</v>
      </c>
      <c r="AC496">
        <f t="shared" si="145"/>
        <v>0.5</v>
      </c>
      <c r="AD496">
        <f t="shared" si="146"/>
        <v>0.5</v>
      </c>
      <c r="AE496">
        <f t="shared" si="147"/>
        <v>4504</v>
      </c>
      <c r="AF496" t="str">
        <f t="shared" si="148"/>
        <v>Emilio Ramirez</v>
      </c>
      <c r="AG496">
        <f t="shared" si="149"/>
        <v>0</v>
      </c>
      <c r="AH496">
        <f t="shared" si="150"/>
        <v>0</v>
      </c>
      <c r="AI496">
        <f t="shared" si="151"/>
        <v>-496</v>
      </c>
      <c r="AJ496" t="str">
        <f t="shared" si="152"/>
        <v>Emilio Ramirez</v>
      </c>
      <c r="AK496">
        <f t="shared" si="153"/>
        <v>4</v>
      </c>
      <c r="AL496">
        <f t="shared" si="154"/>
        <v>4</v>
      </c>
      <c r="AM496">
        <f t="shared" si="155"/>
        <v>39504</v>
      </c>
      <c r="AN496" t="str">
        <f t="shared" si="156"/>
        <v>Emilio Ramirez</v>
      </c>
      <c r="AO496">
        <f t="shared" si="157"/>
        <v>3</v>
      </c>
      <c r="AP496">
        <f t="shared" si="158"/>
        <v>3</v>
      </c>
      <c r="AQ496">
        <f t="shared" si="159"/>
        <v>29504</v>
      </c>
      <c r="AR496" t="str">
        <f>A496</f>
        <v>Emilio Ramirez</v>
      </c>
      <c r="AS496">
        <f>M496</f>
        <v>2</v>
      </c>
      <c r="AT496">
        <f>AS496</f>
        <v>2</v>
      </c>
      <c r="AU496">
        <f>AT496*10000-ROW()</f>
        <v>19504</v>
      </c>
      <c r="AV496" t="str">
        <f>A496</f>
        <v>Emilio Ramirez</v>
      </c>
      <c r="AW496">
        <f>E496</f>
        <v>3</v>
      </c>
      <c r="AX496">
        <f>AW496</f>
        <v>3</v>
      </c>
      <c r="AY496">
        <f>AX496*10000-ROW()</f>
        <v>29504</v>
      </c>
    </row>
    <row r="497" spans="1:51" x14ac:dyDescent="0.3">
      <c r="A497" s="9" t="str">
        <f>equipo20!A51</f>
        <v>Emilio Torres</v>
      </c>
      <c r="B497" s="9">
        <f>equipo20!B51</f>
        <v>15</v>
      </c>
      <c r="C497" s="9" t="str">
        <f>equipo20!$A$6</f>
        <v>Equipo 20</v>
      </c>
      <c r="D497" s="9">
        <f>equipo20!C51</f>
        <v>5</v>
      </c>
      <c r="E497" s="9">
        <f>equipo20!D51</f>
        <v>2</v>
      </c>
      <c r="F497" s="9">
        <f>equipo20!E51</f>
        <v>0</v>
      </c>
      <c r="G497" s="9">
        <f>equipo20!F51</f>
        <v>0</v>
      </c>
      <c r="H497" s="9">
        <f>equipo20!G51</f>
        <v>0</v>
      </c>
      <c r="I497" s="9">
        <f>equipo20!H51</f>
        <v>0</v>
      </c>
      <c r="J497" s="9">
        <f>equipo20!I51</f>
        <v>2</v>
      </c>
      <c r="K497" s="9">
        <f>equipo20!J51</f>
        <v>1</v>
      </c>
      <c r="L497" s="9">
        <f>equipo20!K51</f>
        <v>4</v>
      </c>
      <c r="M497" s="9">
        <f>equipo20!L51</f>
        <v>1</v>
      </c>
      <c r="N497" s="9">
        <f>equipo20!M51</f>
        <v>1</v>
      </c>
      <c r="O497" s="9">
        <f>equipo20!N51</f>
        <v>2</v>
      </c>
      <c r="P497" s="9">
        <f>equipo20!O51</f>
        <v>1</v>
      </c>
      <c r="Q497" s="9">
        <f>equipo20!P51</f>
        <v>0</v>
      </c>
      <c r="R497" s="9">
        <f>equipo20!Q51</f>
        <v>0</v>
      </c>
      <c r="S497" s="9">
        <f>equipo20!R51</f>
        <v>13</v>
      </c>
      <c r="T497" s="9"/>
      <c r="U497" s="11">
        <f>equipo20!T51</f>
        <v>0</v>
      </c>
      <c r="V497" s="11">
        <f>equipo20!U51</f>
        <v>0</v>
      </c>
      <c r="X497" t="str">
        <f t="shared" si="140"/>
        <v>Emilio Torres</v>
      </c>
      <c r="Y497">
        <f t="shared" si="141"/>
        <v>0</v>
      </c>
      <c r="Z497">
        <f t="shared" si="142"/>
        <v>0</v>
      </c>
      <c r="AA497">
        <f t="shared" si="143"/>
        <v>-497</v>
      </c>
      <c r="AB497" t="str">
        <f t="shared" si="144"/>
        <v>Emilio Torres</v>
      </c>
      <c r="AC497">
        <f t="shared" si="145"/>
        <v>0</v>
      </c>
      <c r="AD497">
        <f t="shared" si="146"/>
        <v>0</v>
      </c>
      <c r="AE497">
        <f t="shared" si="147"/>
        <v>-497</v>
      </c>
      <c r="AF497" t="str">
        <f t="shared" si="148"/>
        <v>Emilio Torres</v>
      </c>
      <c r="AG497">
        <f t="shared" si="149"/>
        <v>0</v>
      </c>
      <c r="AH497">
        <f t="shared" si="150"/>
        <v>0</v>
      </c>
      <c r="AI497">
        <f t="shared" si="151"/>
        <v>-497</v>
      </c>
      <c r="AJ497" t="str">
        <f t="shared" si="152"/>
        <v>Emilio Torres</v>
      </c>
      <c r="AK497">
        <f t="shared" si="153"/>
        <v>2</v>
      </c>
      <c r="AL497">
        <f t="shared" si="154"/>
        <v>2</v>
      </c>
      <c r="AM497">
        <f t="shared" si="155"/>
        <v>19503</v>
      </c>
      <c r="AN497" t="str">
        <f t="shared" si="156"/>
        <v>Emilio Torres</v>
      </c>
      <c r="AO497">
        <f t="shared" si="157"/>
        <v>0</v>
      </c>
      <c r="AP497">
        <f t="shared" si="158"/>
        <v>0</v>
      </c>
      <c r="AQ497">
        <f t="shared" si="159"/>
        <v>-497</v>
      </c>
      <c r="AR497" t="str">
        <f>A497</f>
        <v>Emilio Torres</v>
      </c>
      <c r="AS497">
        <f>M497</f>
        <v>1</v>
      </c>
      <c r="AT497">
        <f>AS497</f>
        <v>1</v>
      </c>
      <c r="AU497">
        <f>AT497*10000-ROW()</f>
        <v>9503</v>
      </c>
      <c r="AV497" t="str">
        <f>A497</f>
        <v>Emilio Torres</v>
      </c>
      <c r="AW497">
        <f>E497</f>
        <v>2</v>
      </c>
      <c r="AX497">
        <f>AW497</f>
        <v>2</v>
      </c>
      <c r="AY497">
        <f>AX497*10000-ROW()</f>
        <v>19503</v>
      </c>
    </row>
    <row r="498" spans="1:51" x14ac:dyDescent="0.3">
      <c r="A498" s="9" t="str">
        <f>equipo20!A52</f>
        <v>Emilio Flores</v>
      </c>
      <c r="B498" s="9">
        <f>equipo20!B52</f>
        <v>16</v>
      </c>
      <c r="C498" s="9" t="str">
        <f>equipo20!$A$6</f>
        <v>Equipo 20</v>
      </c>
      <c r="D498" s="9">
        <f>equipo20!C52</f>
        <v>6</v>
      </c>
      <c r="E498" s="9">
        <f>equipo20!D52</f>
        <v>4</v>
      </c>
      <c r="F498" s="9">
        <f>equipo20!E52</f>
        <v>2</v>
      </c>
      <c r="G498" s="9">
        <f>equipo20!F52</f>
        <v>0</v>
      </c>
      <c r="H498" s="9">
        <f>equipo20!G52</f>
        <v>0</v>
      </c>
      <c r="I498" s="9">
        <f>equipo20!H52</f>
        <v>0</v>
      </c>
      <c r="J498" s="9">
        <f>equipo20!I52</f>
        <v>1</v>
      </c>
      <c r="K498" s="9">
        <f>equipo20!J52</f>
        <v>1</v>
      </c>
      <c r="L498" s="9">
        <f>equipo20!K52</f>
        <v>2</v>
      </c>
      <c r="M498" s="9">
        <f>equipo20!L52</f>
        <v>2</v>
      </c>
      <c r="N498" s="9">
        <f>equipo20!M52</f>
        <v>0</v>
      </c>
      <c r="O498" s="9">
        <f>equipo20!N52</f>
        <v>0</v>
      </c>
      <c r="P498" s="9">
        <f>equipo20!O52</f>
        <v>2</v>
      </c>
      <c r="Q498" s="9">
        <f>equipo20!P52</f>
        <v>0</v>
      </c>
      <c r="R498" s="9">
        <f>equipo20!Q52</f>
        <v>2</v>
      </c>
      <c r="S498" s="9">
        <f>equipo20!R52</f>
        <v>10</v>
      </c>
      <c r="T498" s="9"/>
      <c r="U498" s="11">
        <f>equipo20!T52</f>
        <v>0.33333333333333331</v>
      </c>
      <c r="V498" s="11">
        <f>equipo20!U52</f>
        <v>0.33333333333333331</v>
      </c>
      <c r="X498" t="str">
        <f t="shared" si="140"/>
        <v>Emilio Flores</v>
      </c>
      <c r="Y498">
        <f t="shared" si="141"/>
        <v>0.33333333333333331</v>
      </c>
      <c r="Z498">
        <f t="shared" si="142"/>
        <v>0.33333333333333331</v>
      </c>
      <c r="AA498">
        <f t="shared" si="143"/>
        <v>2835.333333333333</v>
      </c>
      <c r="AB498" t="str">
        <f t="shared" si="144"/>
        <v>Emilio Flores</v>
      </c>
      <c r="AC498">
        <f t="shared" si="145"/>
        <v>0.33333333333333331</v>
      </c>
      <c r="AD498">
        <f t="shared" si="146"/>
        <v>0.33333333333333331</v>
      </c>
      <c r="AE498">
        <f t="shared" si="147"/>
        <v>2835.333333333333</v>
      </c>
      <c r="AF498" t="str">
        <f t="shared" si="148"/>
        <v>Emilio Flores</v>
      </c>
      <c r="AG498">
        <f t="shared" si="149"/>
        <v>0</v>
      </c>
      <c r="AH498">
        <f t="shared" si="150"/>
        <v>0</v>
      </c>
      <c r="AI498">
        <f t="shared" si="151"/>
        <v>-498</v>
      </c>
      <c r="AJ498" t="str">
        <f t="shared" si="152"/>
        <v>Emilio Flores</v>
      </c>
      <c r="AK498">
        <f t="shared" si="153"/>
        <v>1</v>
      </c>
      <c r="AL498">
        <f t="shared" si="154"/>
        <v>1</v>
      </c>
      <c r="AM498">
        <f t="shared" si="155"/>
        <v>9502</v>
      </c>
      <c r="AN498" t="str">
        <f t="shared" si="156"/>
        <v>Emilio Flores</v>
      </c>
      <c r="AO498">
        <f t="shared" si="157"/>
        <v>2</v>
      </c>
      <c r="AP498">
        <f t="shared" si="158"/>
        <v>2</v>
      </c>
      <c r="AQ498">
        <f t="shared" si="159"/>
        <v>19502</v>
      </c>
      <c r="AR498" t="str">
        <f>A498</f>
        <v>Emilio Flores</v>
      </c>
      <c r="AS498">
        <f>M498</f>
        <v>2</v>
      </c>
      <c r="AT498">
        <f>AS498</f>
        <v>2</v>
      </c>
      <c r="AU498">
        <f>AT498*10000-ROW()</f>
        <v>19502</v>
      </c>
      <c r="AV498" t="str">
        <f>A498</f>
        <v>Emilio Flores</v>
      </c>
      <c r="AW498">
        <f>E498</f>
        <v>4</v>
      </c>
      <c r="AX498">
        <f>AW498</f>
        <v>4</v>
      </c>
      <c r="AY498">
        <f>AX498*10000-ROW()</f>
        <v>39502</v>
      </c>
    </row>
    <row r="499" spans="1:51" x14ac:dyDescent="0.3">
      <c r="A499" s="9" t="str">
        <f>equipo20!A53</f>
        <v>Emilio Rivera</v>
      </c>
      <c r="B499" s="9">
        <f>equipo20!B53</f>
        <v>17</v>
      </c>
      <c r="C499" s="9" t="str">
        <f>equipo20!$A$6</f>
        <v>Equipo 20</v>
      </c>
      <c r="D499" s="9">
        <f>equipo20!C53</f>
        <v>6</v>
      </c>
      <c r="E499" s="9">
        <f>equipo20!D53</f>
        <v>3</v>
      </c>
      <c r="F499" s="9">
        <f>equipo20!E53</f>
        <v>1</v>
      </c>
      <c r="G499" s="9">
        <f>equipo20!F53</f>
        <v>0</v>
      </c>
      <c r="H499" s="9">
        <f>equipo20!G53</f>
        <v>0</v>
      </c>
      <c r="I499" s="9">
        <f>equipo20!H53</f>
        <v>0</v>
      </c>
      <c r="J499" s="9">
        <f>equipo20!I53</f>
        <v>3</v>
      </c>
      <c r="K499" s="9">
        <f>equipo20!J53</f>
        <v>4</v>
      </c>
      <c r="L499" s="9">
        <f>equipo20!K53</f>
        <v>2</v>
      </c>
      <c r="M499" s="9">
        <f>equipo20!L53</f>
        <v>2</v>
      </c>
      <c r="N499" s="9">
        <f>equipo20!M53</f>
        <v>0</v>
      </c>
      <c r="O499" s="9">
        <f>equipo20!N53</f>
        <v>0</v>
      </c>
      <c r="P499" s="9">
        <f>equipo20!O53</f>
        <v>1</v>
      </c>
      <c r="Q499" s="9">
        <f>equipo20!P53</f>
        <v>0</v>
      </c>
      <c r="R499" s="9">
        <f>equipo20!Q53</f>
        <v>1</v>
      </c>
      <c r="S499" s="9">
        <f>equipo20!R53</f>
        <v>9</v>
      </c>
      <c r="T499" s="9"/>
      <c r="U499" s="11">
        <f>equipo20!T53</f>
        <v>0.16666666666666666</v>
      </c>
      <c r="V499" s="11">
        <f>equipo20!U53</f>
        <v>0.16666666666666666</v>
      </c>
      <c r="X499" t="str">
        <f t="shared" si="140"/>
        <v>Emilio Rivera</v>
      </c>
      <c r="Y499">
        <f t="shared" si="141"/>
        <v>0.16666666666666666</v>
      </c>
      <c r="Z499">
        <f t="shared" si="142"/>
        <v>0.16666666666666666</v>
      </c>
      <c r="AA499">
        <f t="shared" si="143"/>
        <v>1167.6666666666665</v>
      </c>
      <c r="AB499" t="str">
        <f t="shared" si="144"/>
        <v>Emilio Rivera</v>
      </c>
      <c r="AC499">
        <f t="shared" si="145"/>
        <v>0.16666666666666666</v>
      </c>
      <c r="AD499">
        <f t="shared" si="146"/>
        <v>0.16666666666666666</v>
      </c>
      <c r="AE499">
        <f t="shared" si="147"/>
        <v>1167.6666666666665</v>
      </c>
      <c r="AF499" t="str">
        <f t="shared" si="148"/>
        <v>Emilio Rivera</v>
      </c>
      <c r="AG499">
        <f t="shared" si="149"/>
        <v>0</v>
      </c>
      <c r="AH499">
        <f t="shared" si="150"/>
        <v>0</v>
      </c>
      <c r="AI499">
        <f t="shared" si="151"/>
        <v>-499</v>
      </c>
      <c r="AJ499" t="str">
        <f t="shared" si="152"/>
        <v>Emilio Rivera</v>
      </c>
      <c r="AK499">
        <f t="shared" si="153"/>
        <v>3</v>
      </c>
      <c r="AL499">
        <f t="shared" si="154"/>
        <v>3</v>
      </c>
      <c r="AM499">
        <f t="shared" si="155"/>
        <v>29501</v>
      </c>
      <c r="AN499" t="str">
        <f t="shared" si="156"/>
        <v>Emilio Rivera</v>
      </c>
      <c r="AO499">
        <f t="shared" si="157"/>
        <v>1</v>
      </c>
      <c r="AP499">
        <f t="shared" si="158"/>
        <v>1</v>
      </c>
      <c r="AQ499">
        <f t="shared" si="159"/>
        <v>9501</v>
      </c>
      <c r="AR499" t="str">
        <f>A499</f>
        <v>Emilio Rivera</v>
      </c>
      <c r="AS499">
        <f>M499</f>
        <v>2</v>
      </c>
      <c r="AT499">
        <f>AS499</f>
        <v>2</v>
      </c>
      <c r="AU499">
        <f>AT499*10000-ROW()</f>
        <v>19501</v>
      </c>
      <c r="AV499" t="str">
        <f>A499</f>
        <v>Emilio Rivera</v>
      </c>
      <c r="AW499">
        <f>E499</f>
        <v>3</v>
      </c>
      <c r="AX499">
        <f>AW499</f>
        <v>3</v>
      </c>
      <c r="AY499">
        <f>AX499*10000-ROW()</f>
        <v>29501</v>
      </c>
    </row>
    <row r="500" spans="1:51" x14ac:dyDescent="0.3">
      <c r="A500" s="9" t="str">
        <f>equipo20!A54</f>
        <v>Emilio Gomez</v>
      </c>
      <c r="B500" s="9">
        <f>equipo20!B54</f>
        <v>18</v>
      </c>
      <c r="C500" s="9" t="str">
        <f>equipo20!$A$6</f>
        <v>Equipo 20</v>
      </c>
      <c r="D500" s="9">
        <f>equipo20!C54</f>
        <v>9</v>
      </c>
      <c r="E500" s="9">
        <f>equipo20!D54</f>
        <v>9</v>
      </c>
      <c r="F500" s="9">
        <f>equipo20!E54</f>
        <v>8</v>
      </c>
      <c r="G500" s="9">
        <f>equipo20!F54</f>
        <v>2</v>
      </c>
      <c r="H500" s="9">
        <f>equipo20!G54</f>
        <v>0</v>
      </c>
      <c r="I500" s="9">
        <f>equipo20!H54</f>
        <v>0</v>
      </c>
      <c r="J500" s="9">
        <f>equipo20!I54</f>
        <v>3</v>
      </c>
      <c r="K500" s="9">
        <f>equipo20!J54</f>
        <v>4</v>
      </c>
      <c r="L500" s="9">
        <f>equipo20!K54</f>
        <v>2</v>
      </c>
      <c r="M500" s="9">
        <f>equipo20!L54</f>
        <v>2</v>
      </c>
      <c r="N500" s="9">
        <f>equipo20!M54</f>
        <v>1</v>
      </c>
      <c r="O500" s="9">
        <f>equipo20!N54</f>
        <v>2</v>
      </c>
      <c r="P500" s="9">
        <f>equipo20!O54</f>
        <v>2</v>
      </c>
      <c r="Q500" s="9">
        <f>equipo20!P54</f>
        <v>0</v>
      </c>
      <c r="R500" s="9">
        <f>equipo20!Q54</f>
        <v>10</v>
      </c>
      <c r="S500" s="9">
        <f>equipo20!R54</f>
        <v>16</v>
      </c>
      <c r="T500" s="9"/>
      <c r="U500" s="11">
        <f>equipo20!T54</f>
        <v>0.88888888888888884</v>
      </c>
      <c r="V500" s="11">
        <f>equipo20!U54</f>
        <v>1.1111111111111112</v>
      </c>
      <c r="X500" t="str">
        <f t="shared" si="140"/>
        <v>Emilio Gomez</v>
      </c>
      <c r="Y500">
        <f t="shared" si="141"/>
        <v>0.88888888888888884</v>
      </c>
      <c r="Z500">
        <f t="shared" si="142"/>
        <v>0.88888888888888884</v>
      </c>
      <c r="AA500">
        <f t="shared" si="143"/>
        <v>8388.8888888888887</v>
      </c>
      <c r="AB500" t="str">
        <f t="shared" si="144"/>
        <v>Emilio Gomez</v>
      </c>
      <c r="AC500">
        <f t="shared" si="145"/>
        <v>1.1111111111111112</v>
      </c>
      <c r="AD500">
        <f t="shared" si="146"/>
        <v>1.1111111111111112</v>
      </c>
      <c r="AE500">
        <f t="shared" si="147"/>
        <v>10611.111111111111</v>
      </c>
      <c r="AF500" t="str">
        <f t="shared" si="148"/>
        <v>Emilio Gomez</v>
      </c>
      <c r="AG500">
        <f t="shared" si="149"/>
        <v>0</v>
      </c>
      <c r="AH500">
        <f t="shared" si="150"/>
        <v>0</v>
      </c>
      <c r="AI500">
        <f t="shared" si="151"/>
        <v>-500</v>
      </c>
      <c r="AJ500" t="str">
        <f t="shared" si="152"/>
        <v>Emilio Gomez</v>
      </c>
      <c r="AK500">
        <f t="shared" si="153"/>
        <v>3</v>
      </c>
      <c r="AL500">
        <f t="shared" si="154"/>
        <v>3</v>
      </c>
      <c r="AM500">
        <f t="shared" si="155"/>
        <v>29500</v>
      </c>
      <c r="AN500" t="str">
        <f t="shared" si="156"/>
        <v>Emilio Gomez</v>
      </c>
      <c r="AO500">
        <f t="shared" si="157"/>
        <v>8</v>
      </c>
      <c r="AP500">
        <f t="shared" si="158"/>
        <v>8</v>
      </c>
      <c r="AQ500">
        <f t="shared" si="159"/>
        <v>79500</v>
      </c>
      <c r="AR500" t="str">
        <f>A500</f>
        <v>Emilio Gomez</v>
      </c>
      <c r="AS500">
        <f>M500</f>
        <v>2</v>
      </c>
      <c r="AT500">
        <f>AS500</f>
        <v>2</v>
      </c>
      <c r="AU500">
        <f>AT500*10000-ROW()</f>
        <v>19500</v>
      </c>
      <c r="AV500" t="str">
        <f>A500</f>
        <v>Emilio Gomez</v>
      </c>
      <c r="AW500">
        <f>E500</f>
        <v>9</v>
      </c>
      <c r="AX500">
        <f>AW500</f>
        <v>9</v>
      </c>
      <c r="AY500">
        <f>AX500*10000-ROW()</f>
        <v>89500</v>
      </c>
    </row>
    <row r="501" spans="1:51" x14ac:dyDescent="0.3">
      <c r="A501" s="9" t="str">
        <f>equipo20!A55</f>
        <v>Emilio Diaz</v>
      </c>
      <c r="B501" s="9">
        <f>equipo20!B55</f>
        <v>19</v>
      </c>
      <c r="C501" s="9" t="str">
        <f>equipo20!$A$6</f>
        <v>Equipo 20</v>
      </c>
      <c r="D501" s="9">
        <f>equipo20!C55</f>
        <v>7</v>
      </c>
      <c r="E501" s="9">
        <f>equipo20!D55</f>
        <v>2</v>
      </c>
      <c r="F501" s="9">
        <f>equipo20!E55</f>
        <v>1</v>
      </c>
      <c r="G501" s="9">
        <f>equipo20!F55</f>
        <v>1</v>
      </c>
      <c r="H501" s="9">
        <f>equipo20!G55</f>
        <v>0</v>
      </c>
      <c r="I501" s="9">
        <f>equipo20!H55</f>
        <v>0</v>
      </c>
      <c r="J501" s="9">
        <f>equipo20!I55</f>
        <v>2</v>
      </c>
      <c r="K501" s="9">
        <f>equipo20!J55</f>
        <v>1</v>
      </c>
      <c r="L501" s="9">
        <f>equipo20!K55</f>
        <v>1</v>
      </c>
      <c r="M501" s="9">
        <f>equipo20!L55</f>
        <v>1</v>
      </c>
      <c r="N501" s="9">
        <f>equipo20!M55</f>
        <v>1</v>
      </c>
      <c r="O501" s="9">
        <f>equipo20!N55</f>
        <v>2</v>
      </c>
      <c r="P501" s="9">
        <f>equipo20!O55</f>
        <v>0</v>
      </c>
      <c r="Q501" s="9">
        <f>equipo20!P55</f>
        <v>0</v>
      </c>
      <c r="R501" s="9">
        <f>equipo20!Q55</f>
        <v>2</v>
      </c>
      <c r="S501" s="9">
        <f>equipo20!R55</f>
        <v>11</v>
      </c>
      <c r="T501" s="9"/>
      <c r="U501" s="11">
        <f>equipo20!T55</f>
        <v>0.14285714285714285</v>
      </c>
      <c r="V501" s="11">
        <f>equipo20!U55</f>
        <v>0.2857142857142857</v>
      </c>
      <c r="X501" t="str">
        <f t="shared" si="140"/>
        <v>Emilio Diaz</v>
      </c>
      <c r="Y501">
        <f t="shared" si="141"/>
        <v>0.14285714285714285</v>
      </c>
      <c r="Z501">
        <f t="shared" si="142"/>
        <v>0.14285714285714285</v>
      </c>
      <c r="AA501">
        <f t="shared" si="143"/>
        <v>927.57142857142844</v>
      </c>
      <c r="AB501" t="str">
        <f t="shared" si="144"/>
        <v>Emilio Diaz</v>
      </c>
      <c r="AC501">
        <f t="shared" si="145"/>
        <v>0.2857142857142857</v>
      </c>
      <c r="AD501">
        <f t="shared" si="146"/>
        <v>0.2857142857142857</v>
      </c>
      <c r="AE501">
        <f t="shared" si="147"/>
        <v>2356.1428571428569</v>
      </c>
      <c r="AF501" t="str">
        <f t="shared" si="148"/>
        <v>Emilio Diaz</v>
      </c>
      <c r="AG501">
        <f t="shared" si="149"/>
        <v>0</v>
      </c>
      <c r="AH501">
        <f t="shared" si="150"/>
        <v>0</v>
      </c>
      <c r="AI501">
        <f t="shared" si="151"/>
        <v>-501</v>
      </c>
      <c r="AJ501" t="str">
        <f t="shared" si="152"/>
        <v>Emilio Diaz</v>
      </c>
      <c r="AK501">
        <f t="shared" si="153"/>
        <v>2</v>
      </c>
      <c r="AL501">
        <f t="shared" si="154"/>
        <v>2</v>
      </c>
      <c r="AM501">
        <f t="shared" si="155"/>
        <v>19499</v>
      </c>
      <c r="AN501" t="str">
        <f t="shared" si="156"/>
        <v>Emilio Diaz</v>
      </c>
      <c r="AO501">
        <f t="shared" si="157"/>
        <v>1</v>
      </c>
      <c r="AP501">
        <f t="shared" si="158"/>
        <v>1</v>
      </c>
      <c r="AQ501">
        <f t="shared" si="159"/>
        <v>9499</v>
      </c>
      <c r="AR501" t="str">
        <f>A501</f>
        <v>Emilio Diaz</v>
      </c>
      <c r="AS501">
        <f>M501</f>
        <v>1</v>
      </c>
      <c r="AT501">
        <f>AS501</f>
        <v>1</v>
      </c>
      <c r="AU501">
        <f>AT501*10000-ROW()</f>
        <v>9499</v>
      </c>
      <c r="AV501" t="str">
        <f>A501</f>
        <v>Emilio Diaz</v>
      </c>
      <c r="AW501">
        <f>E501</f>
        <v>2</v>
      </c>
      <c r="AX501">
        <f>AW501</f>
        <v>2</v>
      </c>
      <c r="AY501">
        <f>AX501*10000-ROW()</f>
        <v>19499</v>
      </c>
    </row>
    <row r="502" spans="1:51" x14ac:dyDescent="0.3">
      <c r="A502" s="9" t="str">
        <f>equipo20!A56</f>
        <v>Emilio Reyes</v>
      </c>
      <c r="B502" s="9">
        <f>equipo20!B56</f>
        <v>20</v>
      </c>
      <c r="C502" s="9" t="str">
        <f>equipo20!$A$6</f>
        <v>Equipo 20</v>
      </c>
      <c r="D502" s="9">
        <f>equipo20!C56</f>
        <v>7</v>
      </c>
      <c r="E502" s="9">
        <f>equipo20!D56</f>
        <v>4</v>
      </c>
      <c r="F502" s="9">
        <f>equipo20!E56</f>
        <v>3</v>
      </c>
      <c r="G502" s="9">
        <f>equipo20!F56</f>
        <v>1</v>
      </c>
      <c r="H502" s="9">
        <f>equipo20!G56</f>
        <v>0</v>
      </c>
      <c r="I502" s="9">
        <f>equipo20!H56</f>
        <v>0</v>
      </c>
      <c r="J502" s="9">
        <f>equipo20!I56</f>
        <v>2</v>
      </c>
      <c r="K502" s="9">
        <f>equipo20!J56</f>
        <v>3</v>
      </c>
      <c r="L502" s="9">
        <f>equipo20!K56</f>
        <v>3</v>
      </c>
      <c r="M502" s="9">
        <f>equipo20!L56</f>
        <v>1</v>
      </c>
      <c r="N502" s="9">
        <f>equipo20!M56</f>
        <v>1</v>
      </c>
      <c r="O502" s="9">
        <f>equipo20!N56</f>
        <v>0</v>
      </c>
      <c r="P502" s="9">
        <f>equipo20!O56</f>
        <v>0</v>
      </c>
      <c r="Q502" s="9">
        <f>equipo20!P56</f>
        <v>0</v>
      </c>
      <c r="R502" s="9">
        <f>equipo20!Q56</f>
        <v>4</v>
      </c>
      <c r="S502" s="9">
        <f>equipo20!R56</f>
        <v>11</v>
      </c>
      <c r="T502" s="9"/>
      <c r="U502" s="11">
        <f>equipo20!T56</f>
        <v>0.42857142857142855</v>
      </c>
      <c r="V502" s="11">
        <f>equipo20!U56</f>
        <v>0.5714285714285714</v>
      </c>
      <c r="X502" t="str">
        <f t="shared" si="140"/>
        <v>Emilio Reyes</v>
      </c>
      <c r="Y502">
        <f t="shared" si="141"/>
        <v>0.42857142857142855</v>
      </c>
      <c r="Z502">
        <f t="shared" si="142"/>
        <v>0.42857142857142855</v>
      </c>
      <c r="AA502">
        <f t="shared" si="143"/>
        <v>3783.7142857142853</v>
      </c>
      <c r="AB502" t="str">
        <f t="shared" si="144"/>
        <v>Emilio Reyes</v>
      </c>
      <c r="AC502">
        <f t="shared" si="145"/>
        <v>0.5714285714285714</v>
      </c>
      <c r="AD502">
        <f t="shared" si="146"/>
        <v>0.5714285714285714</v>
      </c>
      <c r="AE502">
        <f t="shared" si="147"/>
        <v>5212.2857142857138</v>
      </c>
      <c r="AF502" t="str">
        <f t="shared" si="148"/>
        <v>Emilio Reyes</v>
      </c>
      <c r="AG502">
        <f t="shared" si="149"/>
        <v>0</v>
      </c>
      <c r="AH502">
        <f t="shared" si="150"/>
        <v>0</v>
      </c>
      <c r="AI502">
        <f t="shared" si="151"/>
        <v>-502</v>
      </c>
      <c r="AJ502" t="str">
        <f t="shared" si="152"/>
        <v>Emilio Reyes</v>
      </c>
      <c r="AK502">
        <f t="shared" si="153"/>
        <v>2</v>
      </c>
      <c r="AL502">
        <f t="shared" si="154"/>
        <v>2</v>
      </c>
      <c r="AM502">
        <f t="shared" si="155"/>
        <v>19498</v>
      </c>
      <c r="AN502" t="str">
        <f t="shared" si="156"/>
        <v>Emilio Reyes</v>
      </c>
      <c r="AO502">
        <f t="shared" si="157"/>
        <v>3</v>
      </c>
      <c r="AP502">
        <f t="shared" si="158"/>
        <v>3</v>
      </c>
      <c r="AQ502">
        <f t="shared" si="159"/>
        <v>29498</v>
      </c>
      <c r="AR502" t="str">
        <f>A502</f>
        <v>Emilio Reyes</v>
      </c>
      <c r="AS502">
        <f>M502</f>
        <v>1</v>
      </c>
      <c r="AT502">
        <f>AS502</f>
        <v>1</v>
      </c>
      <c r="AU502">
        <f>AT502*10000-ROW()</f>
        <v>9498</v>
      </c>
      <c r="AV502" t="str">
        <f>A502</f>
        <v>Emilio Reyes</v>
      </c>
      <c r="AW502">
        <f>E502</f>
        <v>4</v>
      </c>
      <c r="AX502">
        <f>AW502</f>
        <v>4</v>
      </c>
      <c r="AY502">
        <f>AX502*10000-ROW()</f>
        <v>39498</v>
      </c>
    </row>
    <row r="503" spans="1:51" x14ac:dyDescent="0.3">
      <c r="A503" s="9" t="str">
        <f>equipo20!A57</f>
        <v>Emilio Morales</v>
      </c>
      <c r="B503" s="9">
        <f>equipo20!B57</f>
        <v>21</v>
      </c>
      <c r="C503" s="9" t="str">
        <f>equipo20!$A$6</f>
        <v>Equipo 20</v>
      </c>
      <c r="D503" s="9">
        <f>equipo20!C57</f>
        <v>9</v>
      </c>
      <c r="E503" s="9">
        <f>equipo20!D57</f>
        <v>5</v>
      </c>
      <c r="F503" s="9">
        <f>equipo20!E57</f>
        <v>4</v>
      </c>
      <c r="G503" s="9">
        <f>equipo20!F57</f>
        <v>0</v>
      </c>
      <c r="H503" s="9">
        <f>equipo20!G57</f>
        <v>0</v>
      </c>
      <c r="I503" s="9">
        <f>equipo20!H57</f>
        <v>0</v>
      </c>
      <c r="J503" s="9">
        <f>equipo20!I57</f>
        <v>5</v>
      </c>
      <c r="K503" s="9">
        <f>equipo20!J57</f>
        <v>4</v>
      </c>
      <c r="L503" s="9">
        <f>equipo20!K57</f>
        <v>3</v>
      </c>
      <c r="M503" s="9">
        <f>equipo20!L57</f>
        <v>2</v>
      </c>
      <c r="N503" s="9">
        <f>equipo20!M57</f>
        <v>2</v>
      </c>
      <c r="O503" s="9">
        <f>equipo20!N57</f>
        <v>1</v>
      </c>
      <c r="P503" s="9">
        <f>equipo20!O57</f>
        <v>0</v>
      </c>
      <c r="Q503" s="9">
        <f>equipo20!P57</f>
        <v>0</v>
      </c>
      <c r="R503" s="9">
        <f>equipo20!Q57</f>
        <v>4</v>
      </c>
      <c r="S503" s="9">
        <f>equipo20!R57</f>
        <v>15</v>
      </c>
      <c r="T503" s="9"/>
      <c r="U503" s="11">
        <f>equipo20!T57</f>
        <v>0.44444444444444442</v>
      </c>
      <c r="V503" s="11">
        <f>equipo20!U57</f>
        <v>0.44444444444444442</v>
      </c>
      <c r="X503" t="str">
        <f t="shared" si="140"/>
        <v>Emilio Morales</v>
      </c>
      <c r="Y503">
        <f t="shared" si="141"/>
        <v>0.44444444444444442</v>
      </c>
      <c r="Z503">
        <f t="shared" si="142"/>
        <v>0.44444444444444442</v>
      </c>
      <c r="AA503">
        <f t="shared" si="143"/>
        <v>3941.4444444444443</v>
      </c>
      <c r="AB503" t="str">
        <f t="shared" si="144"/>
        <v>Emilio Morales</v>
      </c>
      <c r="AC503">
        <f t="shared" si="145"/>
        <v>0.44444444444444442</v>
      </c>
      <c r="AD503">
        <f t="shared" si="146"/>
        <v>0.44444444444444442</v>
      </c>
      <c r="AE503">
        <f t="shared" si="147"/>
        <v>3941.4444444444443</v>
      </c>
      <c r="AF503" t="str">
        <f t="shared" si="148"/>
        <v>Emilio Morales</v>
      </c>
      <c r="AG503">
        <f t="shared" si="149"/>
        <v>0</v>
      </c>
      <c r="AH503">
        <f t="shared" si="150"/>
        <v>0</v>
      </c>
      <c r="AI503">
        <f t="shared" si="151"/>
        <v>-503</v>
      </c>
      <c r="AJ503" t="str">
        <f t="shared" si="152"/>
        <v>Emilio Morales</v>
      </c>
      <c r="AK503">
        <f t="shared" si="153"/>
        <v>5</v>
      </c>
      <c r="AL503">
        <f t="shared" si="154"/>
        <v>5</v>
      </c>
      <c r="AM503">
        <f t="shared" si="155"/>
        <v>49497</v>
      </c>
      <c r="AN503" t="str">
        <f t="shared" si="156"/>
        <v>Emilio Morales</v>
      </c>
      <c r="AO503">
        <f t="shared" si="157"/>
        <v>4</v>
      </c>
      <c r="AP503">
        <f t="shared" si="158"/>
        <v>4</v>
      </c>
      <c r="AQ503">
        <f t="shared" si="159"/>
        <v>39497</v>
      </c>
      <c r="AR503" t="str">
        <f>A503</f>
        <v>Emilio Morales</v>
      </c>
      <c r="AS503">
        <f>M503</f>
        <v>2</v>
      </c>
      <c r="AT503">
        <f>AS503</f>
        <v>2</v>
      </c>
      <c r="AU503">
        <f>AT503*10000-ROW()</f>
        <v>19497</v>
      </c>
      <c r="AV503" t="str">
        <f>A503</f>
        <v>Emilio Morales</v>
      </c>
      <c r="AW503">
        <f>E503</f>
        <v>5</v>
      </c>
      <c r="AX503">
        <f>AW503</f>
        <v>5</v>
      </c>
      <c r="AY503">
        <f>AX503*10000-ROW()</f>
        <v>49497</v>
      </c>
    </row>
    <row r="504" spans="1:51" x14ac:dyDescent="0.3">
      <c r="A504" s="9" t="str">
        <f>equipo20!A58</f>
        <v>Emilio Cruz</v>
      </c>
      <c r="B504" s="9">
        <f>equipo20!B58</f>
        <v>22</v>
      </c>
      <c r="C504" s="9" t="str">
        <f>equipo20!$A$6</f>
        <v>Equipo 20</v>
      </c>
      <c r="D504" s="9">
        <f>equipo20!C58</f>
        <v>6</v>
      </c>
      <c r="E504" s="9">
        <f>equipo20!D58</f>
        <v>3</v>
      </c>
      <c r="F504" s="9">
        <f>equipo20!E58</f>
        <v>3</v>
      </c>
      <c r="G504" s="9">
        <f>equipo20!F58</f>
        <v>0</v>
      </c>
      <c r="H504" s="9">
        <f>equipo20!G58</f>
        <v>0</v>
      </c>
      <c r="I504" s="9">
        <f>equipo20!H58</f>
        <v>0</v>
      </c>
      <c r="J504" s="9">
        <f>equipo20!I58</f>
        <v>2</v>
      </c>
      <c r="K504" s="9">
        <f>equipo20!J58</f>
        <v>2</v>
      </c>
      <c r="L504" s="9">
        <f>equipo20!K58</f>
        <v>3</v>
      </c>
      <c r="M504" s="9">
        <f>equipo20!L58</f>
        <v>1</v>
      </c>
      <c r="N504" s="9">
        <f>equipo20!M58</f>
        <v>1</v>
      </c>
      <c r="O504" s="9">
        <f>equipo20!N58</f>
        <v>1</v>
      </c>
      <c r="P504" s="9">
        <f>equipo20!O58</f>
        <v>1</v>
      </c>
      <c r="Q504" s="9">
        <f>equipo20!P58</f>
        <v>0</v>
      </c>
      <c r="R504" s="9">
        <f>equipo20!Q58</f>
        <v>3</v>
      </c>
      <c r="S504" s="9">
        <f>equipo20!R58</f>
        <v>12</v>
      </c>
      <c r="T504" s="9"/>
      <c r="U504" s="11">
        <f>equipo20!T58</f>
        <v>0.5</v>
      </c>
      <c r="V504" s="11">
        <f>equipo20!U58</f>
        <v>0.5</v>
      </c>
      <c r="X504" t="str">
        <f t="shared" si="140"/>
        <v>Emilio Cruz</v>
      </c>
      <c r="Y504">
        <f t="shared" si="141"/>
        <v>0.5</v>
      </c>
      <c r="Z504">
        <f t="shared" si="142"/>
        <v>0.5</v>
      </c>
      <c r="AA504">
        <f t="shared" si="143"/>
        <v>4496</v>
      </c>
      <c r="AB504" t="str">
        <f t="shared" si="144"/>
        <v>Emilio Cruz</v>
      </c>
      <c r="AC504">
        <f t="shared" si="145"/>
        <v>0.5</v>
      </c>
      <c r="AD504">
        <f t="shared" si="146"/>
        <v>0.5</v>
      </c>
      <c r="AE504">
        <f t="shared" si="147"/>
        <v>4496</v>
      </c>
      <c r="AF504" t="str">
        <f t="shared" si="148"/>
        <v>Emilio Cruz</v>
      </c>
      <c r="AG504">
        <f t="shared" si="149"/>
        <v>0</v>
      </c>
      <c r="AH504">
        <f t="shared" si="150"/>
        <v>0</v>
      </c>
      <c r="AI504">
        <f t="shared" si="151"/>
        <v>-504</v>
      </c>
      <c r="AJ504" t="str">
        <f t="shared" si="152"/>
        <v>Emilio Cruz</v>
      </c>
      <c r="AK504">
        <f t="shared" si="153"/>
        <v>2</v>
      </c>
      <c r="AL504">
        <f t="shared" si="154"/>
        <v>2</v>
      </c>
      <c r="AM504">
        <f t="shared" si="155"/>
        <v>19496</v>
      </c>
      <c r="AN504" t="str">
        <f t="shared" si="156"/>
        <v>Emilio Cruz</v>
      </c>
      <c r="AO504">
        <f t="shared" si="157"/>
        <v>3</v>
      </c>
      <c r="AP504">
        <f t="shared" si="158"/>
        <v>3</v>
      </c>
      <c r="AQ504">
        <f t="shared" si="159"/>
        <v>29496</v>
      </c>
      <c r="AR504" t="str">
        <f>A504</f>
        <v>Emilio Cruz</v>
      </c>
      <c r="AS504">
        <f>M504</f>
        <v>1</v>
      </c>
      <c r="AT504">
        <f>AS504</f>
        <v>1</v>
      </c>
      <c r="AU504">
        <f>AT504*10000-ROW()</f>
        <v>9496</v>
      </c>
      <c r="AV504" t="str">
        <f>A504</f>
        <v>Emilio Cruz</v>
      </c>
      <c r="AW504">
        <f>E504</f>
        <v>3</v>
      </c>
      <c r="AX504">
        <f>AW504</f>
        <v>3</v>
      </c>
      <c r="AY504">
        <f>AX504*10000-ROW()</f>
        <v>29496</v>
      </c>
    </row>
    <row r="505" spans="1:51" x14ac:dyDescent="0.3">
      <c r="A505" s="9" t="str">
        <f>equipo20!A59</f>
        <v>Emilio Ortiz</v>
      </c>
      <c r="B505" s="9">
        <f>equipo20!B59</f>
        <v>23</v>
      </c>
      <c r="C505" s="9" t="str">
        <f>equipo20!$A$6</f>
        <v>Equipo 20</v>
      </c>
      <c r="D505" s="9">
        <f>equipo20!C59</f>
        <v>9</v>
      </c>
      <c r="E505" s="9">
        <f>equipo20!D59</f>
        <v>4</v>
      </c>
      <c r="F505" s="9">
        <f>equipo20!E59</f>
        <v>3</v>
      </c>
      <c r="G505" s="9">
        <f>equipo20!F59</f>
        <v>0</v>
      </c>
      <c r="H505" s="9">
        <f>equipo20!G59</f>
        <v>0</v>
      </c>
      <c r="I505" s="9">
        <f>equipo20!H59</f>
        <v>1</v>
      </c>
      <c r="J505" s="9">
        <f>equipo20!I59</f>
        <v>2</v>
      </c>
      <c r="K505" s="9">
        <f>equipo20!J59</f>
        <v>2</v>
      </c>
      <c r="L505" s="9">
        <f>equipo20!K59</f>
        <v>2</v>
      </c>
      <c r="M505" s="9">
        <f>equipo20!L59</f>
        <v>1</v>
      </c>
      <c r="N505" s="9">
        <f>equipo20!M59</f>
        <v>0</v>
      </c>
      <c r="O505" s="9">
        <f>equipo20!N59</f>
        <v>0</v>
      </c>
      <c r="P505" s="9">
        <f>equipo20!O59</f>
        <v>0</v>
      </c>
      <c r="Q505" s="9">
        <f>equipo20!P59</f>
        <v>0</v>
      </c>
      <c r="R505" s="9">
        <f>equipo20!Q59</f>
        <v>6</v>
      </c>
      <c r="S505" s="9">
        <f>equipo20!R59</f>
        <v>11</v>
      </c>
      <c r="T505" s="9"/>
      <c r="U505" s="11">
        <f>equipo20!T59</f>
        <v>0.33333333333333331</v>
      </c>
      <c r="V505" s="11">
        <f>equipo20!U59</f>
        <v>0.66666666666666663</v>
      </c>
      <c r="X505" t="str">
        <f t="shared" si="140"/>
        <v>Emilio Ortiz</v>
      </c>
      <c r="Y505">
        <f t="shared" si="141"/>
        <v>0.33333333333333331</v>
      </c>
      <c r="Z505">
        <f t="shared" si="142"/>
        <v>0.33333333333333331</v>
      </c>
      <c r="AA505">
        <f t="shared" si="143"/>
        <v>2828.333333333333</v>
      </c>
      <c r="AB505" t="str">
        <f t="shared" si="144"/>
        <v>Emilio Ortiz</v>
      </c>
      <c r="AC505">
        <f t="shared" si="145"/>
        <v>0.66666666666666663</v>
      </c>
      <c r="AD505">
        <f t="shared" si="146"/>
        <v>0.66666666666666663</v>
      </c>
      <c r="AE505">
        <f t="shared" si="147"/>
        <v>6161.6666666666661</v>
      </c>
      <c r="AF505" t="str">
        <f t="shared" si="148"/>
        <v>Emilio Ortiz</v>
      </c>
      <c r="AG505">
        <f t="shared" si="149"/>
        <v>1</v>
      </c>
      <c r="AH505">
        <f t="shared" si="150"/>
        <v>1</v>
      </c>
      <c r="AI505">
        <f t="shared" si="151"/>
        <v>9495</v>
      </c>
      <c r="AJ505" t="str">
        <f t="shared" si="152"/>
        <v>Emilio Ortiz</v>
      </c>
      <c r="AK505">
        <f t="shared" si="153"/>
        <v>2</v>
      </c>
      <c r="AL505">
        <f t="shared" si="154"/>
        <v>2</v>
      </c>
      <c r="AM505">
        <f t="shared" si="155"/>
        <v>19495</v>
      </c>
      <c r="AN505" t="str">
        <f t="shared" si="156"/>
        <v>Emilio Ortiz</v>
      </c>
      <c r="AO505">
        <f t="shared" si="157"/>
        <v>3</v>
      </c>
      <c r="AP505">
        <f t="shared" si="158"/>
        <v>3</v>
      </c>
      <c r="AQ505">
        <f t="shared" si="159"/>
        <v>29495</v>
      </c>
      <c r="AR505" t="str">
        <f>A505</f>
        <v>Emilio Ortiz</v>
      </c>
      <c r="AS505">
        <f>M505</f>
        <v>1</v>
      </c>
      <c r="AT505">
        <f>AS505</f>
        <v>1</v>
      </c>
      <c r="AU505">
        <f>AT505*10000-ROW()</f>
        <v>9495</v>
      </c>
      <c r="AV505" t="str">
        <f>A505</f>
        <v>Emilio Ortiz</v>
      </c>
      <c r="AW505">
        <f>E505</f>
        <v>4</v>
      </c>
      <c r="AX505">
        <f>AW505</f>
        <v>4</v>
      </c>
      <c r="AY505">
        <f>AX505*10000-ROW()</f>
        <v>39495</v>
      </c>
    </row>
    <row r="506" spans="1:51" x14ac:dyDescent="0.3">
      <c r="A506" s="9" t="str">
        <f>equipo20!A60</f>
        <v>Emilio Gutierrez</v>
      </c>
      <c r="B506" s="9">
        <f>equipo20!B60</f>
        <v>24</v>
      </c>
      <c r="C506" s="9" t="str">
        <f>equipo20!$A$6</f>
        <v>Equipo 20</v>
      </c>
      <c r="D506" s="9">
        <f>equipo20!C60</f>
        <v>6</v>
      </c>
      <c r="E506" s="9">
        <f>equipo20!D60</f>
        <v>4</v>
      </c>
      <c r="F506" s="9">
        <f>equipo20!E60</f>
        <v>4</v>
      </c>
      <c r="G506" s="9">
        <f>equipo20!F60</f>
        <v>1</v>
      </c>
      <c r="H506" s="9">
        <f>equipo20!G60</f>
        <v>0</v>
      </c>
      <c r="I506" s="9">
        <f>equipo20!H60</f>
        <v>0</v>
      </c>
      <c r="J506" s="9">
        <f>equipo20!I60</f>
        <v>5</v>
      </c>
      <c r="K506" s="9">
        <f>equipo20!J60</f>
        <v>1</v>
      </c>
      <c r="L506" s="9">
        <f>equipo20!K60</f>
        <v>1</v>
      </c>
      <c r="M506" s="9">
        <f>equipo20!L60</f>
        <v>0</v>
      </c>
      <c r="N506" s="9">
        <f>equipo20!M60</f>
        <v>2</v>
      </c>
      <c r="O506" s="9">
        <f>equipo20!N60</f>
        <v>1</v>
      </c>
      <c r="P506" s="9">
        <f>equipo20!O60</f>
        <v>0</v>
      </c>
      <c r="Q506" s="9">
        <f>equipo20!P60</f>
        <v>0</v>
      </c>
      <c r="R506" s="9">
        <f>equipo20!Q60</f>
        <v>5</v>
      </c>
      <c r="S506" s="9">
        <f>equipo20!R60</f>
        <v>10</v>
      </c>
      <c r="T506" s="9"/>
      <c r="U506" s="11">
        <f>equipo20!T60</f>
        <v>0.66666666666666663</v>
      </c>
      <c r="V506" s="11">
        <f>equipo20!U60</f>
        <v>0.83333333333333337</v>
      </c>
      <c r="X506" t="str">
        <f t="shared" si="140"/>
        <v>Emilio Gutierrez</v>
      </c>
      <c r="Y506">
        <f t="shared" si="141"/>
        <v>0.66666666666666663</v>
      </c>
      <c r="Z506">
        <f t="shared" si="142"/>
        <v>0.66666666666666663</v>
      </c>
      <c r="AA506">
        <f t="shared" si="143"/>
        <v>6160.6666666666661</v>
      </c>
      <c r="AB506" t="str">
        <f t="shared" si="144"/>
        <v>Emilio Gutierrez</v>
      </c>
      <c r="AC506">
        <f t="shared" si="145"/>
        <v>0.83333333333333337</v>
      </c>
      <c r="AD506">
        <f t="shared" si="146"/>
        <v>0.83333333333333337</v>
      </c>
      <c r="AE506">
        <f t="shared" si="147"/>
        <v>7827.3333333333339</v>
      </c>
      <c r="AF506" t="str">
        <f t="shared" si="148"/>
        <v>Emilio Gutierrez</v>
      </c>
      <c r="AG506">
        <f t="shared" si="149"/>
        <v>0</v>
      </c>
      <c r="AH506">
        <f t="shared" si="150"/>
        <v>0</v>
      </c>
      <c r="AI506">
        <f t="shared" si="151"/>
        <v>-506</v>
      </c>
      <c r="AJ506" t="str">
        <f t="shared" si="152"/>
        <v>Emilio Gutierrez</v>
      </c>
      <c r="AK506">
        <f t="shared" si="153"/>
        <v>5</v>
      </c>
      <c r="AL506">
        <f t="shared" si="154"/>
        <v>5</v>
      </c>
      <c r="AM506">
        <f t="shared" si="155"/>
        <v>49494</v>
      </c>
      <c r="AN506" t="str">
        <f t="shared" si="156"/>
        <v>Emilio Gutierrez</v>
      </c>
      <c r="AO506">
        <f t="shared" si="157"/>
        <v>4</v>
      </c>
      <c r="AP506">
        <f t="shared" si="158"/>
        <v>4</v>
      </c>
      <c r="AQ506">
        <f t="shared" si="159"/>
        <v>39494</v>
      </c>
      <c r="AR506" t="str">
        <f>A506</f>
        <v>Emilio Gutierrez</v>
      </c>
      <c r="AS506">
        <f>M506</f>
        <v>0</v>
      </c>
      <c r="AT506">
        <f>AS506</f>
        <v>0</v>
      </c>
      <c r="AU506">
        <f>AT506*10000-ROW()</f>
        <v>-506</v>
      </c>
      <c r="AV506" t="str">
        <f>A506</f>
        <v>Emilio Gutierrez</v>
      </c>
      <c r="AW506">
        <f>E506</f>
        <v>4</v>
      </c>
      <c r="AX506">
        <f>AW506</f>
        <v>4</v>
      </c>
      <c r="AY506">
        <f>AX506*10000-ROW()</f>
        <v>39494</v>
      </c>
    </row>
    <row r="507" spans="1:51" x14ac:dyDescent="0.3">
      <c r="A507" s="9" t="str">
        <f>equipo20!A61</f>
        <v>Emilio Castillo</v>
      </c>
      <c r="B507" s="9">
        <f>equipo20!B61</f>
        <v>25</v>
      </c>
      <c r="C507" s="9" t="str">
        <f>equipo20!$A$6</f>
        <v>Equipo 20</v>
      </c>
      <c r="D507" s="9">
        <f>equipo20!C61</f>
        <v>5</v>
      </c>
      <c r="E507" s="9">
        <f>equipo20!D61</f>
        <v>4</v>
      </c>
      <c r="F507" s="9">
        <f>equipo20!E61</f>
        <v>1</v>
      </c>
      <c r="G507" s="9">
        <f>equipo20!F61</f>
        <v>0</v>
      </c>
      <c r="H507" s="9">
        <f>equipo20!G61</f>
        <v>0</v>
      </c>
      <c r="I507" s="9">
        <f>equipo20!H61</f>
        <v>0</v>
      </c>
      <c r="J507" s="9">
        <f>equipo20!I61</f>
        <v>1</v>
      </c>
      <c r="K507" s="9">
        <f>equipo20!J61</f>
        <v>1</v>
      </c>
      <c r="L507" s="9">
        <f>equipo20!K61</f>
        <v>4</v>
      </c>
      <c r="M507" s="9">
        <f>equipo20!L61</f>
        <v>0</v>
      </c>
      <c r="N507" s="9">
        <f>equipo20!M61</f>
        <v>1</v>
      </c>
      <c r="O507" s="9">
        <f>equipo20!N61</f>
        <v>0</v>
      </c>
      <c r="P507" s="9">
        <f>equipo20!O61</f>
        <v>0</v>
      </c>
      <c r="Q507" s="9">
        <f>equipo20!P61</f>
        <v>0</v>
      </c>
      <c r="R507" s="9">
        <f>equipo20!Q61</f>
        <v>1</v>
      </c>
      <c r="S507" s="9">
        <f>equipo20!R61</f>
        <v>10</v>
      </c>
      <c r="T507" s="9"/>
      <c r="U507" s="11">
        <f>equipo20!T61</f>
        <v>0.2</v>
      </c>
      <c r="V507" s="11">
        <f>equipo20!U61</f>
        <v>0.2</v>
      </c>
      <c r="X507" t="str">
        <f t="shared" si="140"/>
        <v>Emilio Castillo</v>
      </c>
      <c r="Y507">
        <f t="shared" si="141"/>
        <v>0.2</v>
      </c>
      <c r="Z507">
        <f t="shared" si="142"/>
        <v>0.2</v>
      </c>
      <c r="AA507">
        <f t="shared" si="143"/>
        <v>1493</v>
      </c>
      <c r="AB507" t="str">
        <f t="shared" si="144"/>
        <v>Emilio Castillo</v>
      </c>
      <c r="AC507">
        <f t="shared" si="145"/>
        <v>0.2</v>
      </c>
      <c r="AD507">
        <f t="shared" si="146"/>
        <v>0.2</v>
      </c>
      <c r="AE507">
        <f t="shared" si="147"/>
        <v>1493</v>
      </c>
      <c r="AF507" t="str">
        <f t="shared" si="148"/>
        <v>Emilio Castillo</v>
      </c>
      <c r="AG507">
        <f t="shared" si="149"/>
        <v>0</v>
      </c>
      <c r="AH507">
        <f t="shared" si="150"/>
        <v>0</v>
      </c>
      <c r="AI507">
        <f t="shared" si="151"/>
        <v>-507</v>
      </c>
      <c r="AJ507" t="str">
        <f t="shared" si="152"/>
        <v>Emilio Castillo</v>
      </c>
      <c r="AK507">
        <f t="shared" si="153"/>
        <v>1</v>
      </c>
      <c r="AL507">
        <f t="shared" si="154"/>
        <v>1</v>
      </c>
      <c r="AM507">
        <f t="shared" si="155"/>
        <v>9493</v>
      </c>
      <c r="AN507" t="str">
        <f t="shared" si="156"/>
        <v>Emilio Castillo</v>
      </c>
      <c r="AO507">
        <f t="shared" si="157"/>
        <v>1</v>
      </c>
      <c r="AP507">
        <f t="shared" si="158"/>
        <v>1</v>
      </c>
      <c r="AQ507">
        <f t="shared" si="159"/>
        <v>9493</v>
      </c>
      <c r="AR507" t="str">
        <f>A507</f>
        <v>Emilio Castillo</v>
      </c>
      <c r="AS507">
        <f>M507</f>
        <v>0</v>
      </c>
      <c r="AT507">
        <f>AS507</f>
        <v>0</v>
      </c>
      <c r="AU507">
        <f>AT507*10000-ROW()</f>
        <v>-507</v>
      </c>
      <c r="AV507" t="str">
        <f>A507</f>
        <v>Emilio Castillo</v>
      </c>
      <c r="AW507">
        <f>E507</f>
        <v>4</v>
      </c>
      <c r="AX507">
        <f>AW507</f>
        <v>4</v>
      </c>
      <c r="AY507">
        <f>AX507*10000-ROW()</f>
        <v>39493</v>
      </c>
    </row>
  </sheetData>
  <sheetProtection selectLockedCells="1" selectUnlockedCells="1"/>
  <autoFilter ref="A7:V507" xr:uid="{00000000-0009-0000-0000-000014000000}"/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I502"/>
  <sheetViews>
    <sheetView workbookViewId="0">
      <pane xSplit="2" ySplit="2" topLeftCell="C3" activePane="bottomRight" state="frozenSplit"/>
      <selection pane="bottomLeft" activeCell="A3" sqref="A3"/>
      <selection pane="topRight" activeCell="C1" sqref="C1"/>
      <selection pane="bottomRight" activeCell="K3" sqref="K3:K502"/>
    </sheetView>
  </sheetViews>
  <sheetFormatPr baseColWidth="10" defaultColWidth="8.88671875" defaultRowHeight="14.4" x14ac:dyDescent="0.3"/>
  <cols>
    <col min="1" max="1" width="22" customWidth="1"/>
    <col min="2" max="10" width="10" customWidth="1"/>
    <col min="12" max="31" width="13" hidden="1" customWidth="1"/>
  </cols>
  <sheetData>
    <row r="1" spans="1:35" x14ac:dyDescent="0.3">
      <c r="A1" s="7" t="s">
        <v>566</v>
      </c>
    </row>
    <row r="2" spans="1:35" ht="15" thickBot="1" x14ac:dyDescent="0.35">
      <c r="A2" s="8" t="s">
        <v>5</v>
      </c>
      <c r="B2" s="8" t="s">
        <v>565</v>
      </c>
      <c r="C2" s="8" t="s">
        <v>56</v>
      </c>
      <c r="D2" s="8" t="s">
        <v>57</v>
      </c>
      <c r="E2" s="8" t="s">
        <v>58</v>
      </c>
      <c r="F2" s="8" t="s">
        <v>54</v>
      </c>
      <c r="G2" s="8" t="s">
        <v>55</v>
      </c>
      <c r="H2" s="8" t="s">
        <v>14</v>
      </c>
      <c r="I2" s="8" t="s">
        <v>9</v>
      </c>
      <c r="J2" s="8" t="s">
        <v>567</v>
      </c>
      <c r="K2" s="8" t="s">
        <v>588</v>
      </c>
    </row>
    <row r="3" spans="1:35" x14ac:dyDescent="0.3">
      <c r="A3" s="9" t="str">
        <f>equipo1!A66</f>
        <v>Luis Garcia</v>
      </c>
      <c r="B3" s="9" t="str">
        <f>equipo1!$A$6</f>
        <v>Equipo 1</v>
      </c>
      <c r="C3" s="9">
        <f>equipo1!CP66</f>
        <v>1</v>
      </c>
      <c r="D3" s="9">
        <f>equipo1!CQ66</f>
        <v>0</v>
      </c>
      <c r="E3" s="9">
        <f>equipo1!CR66</f>
        <v>1</v>
      </c>
      <c r="F3" s="15">
        <f>equipo1!CT66</f>
        <v>1</v>
      </c>
      <c r="G3" s="9">
        <f>equipo1!CU66</f>
        <v>4</v>
      </c>
      <c r="H3" s="9">
        <f>equipo1!CV66</f>
        <v>6</v>
      </c>
      <c r="I3" s="9">
        <f>equipo1!CW66</f>
        <v>0</v>
      </c>
      <c r="J3" s="14">
        <f>equipo1!CX66</f>
        <v>36</v>
      </c>
      <c r="K3" s="14">
        <f>equipo1!CY66</f>
        <v>0</v>
      </c>
      <c r="L3" t="str">
        <f t="shared" ref="L3:L66" si="0">A3</f>
        <v>Luis Garcia</v>
      </c>
      <c r="M3">
        <f t="shared" ref="M3:M66" si="1">J3</f>
        <v>36</v>
      </c>
      <c r="N3">
        <f t="shared" ref="N3:N66" si="2">IF(M3&gt;0,M3,999999)</f>
        <v>36</v>
      </c>
      <c r="O3">
        <f t="shared" ref="O3:O66" si="3">N3*10000+ROW()</f>
        <v>360003</v>
      </c>
      <c r="P3" t="str">
        <f t="shared" ref="P3:P66" si="4">A3</f>
        <v>Luis Garcia</v>
      </c>
      <c r="Q3">
        <f t="shared" ref="Q3:Q66" si="5">D3</f>
        <v>0</v>
      </c>
      <c r="R3">
        <f t="shared" ref="R3:R66" si="6">Q3</f>
        <v>0</v>
      </c>
      <c r="S3">
        <f t="shared" ref="S3:S66" si="7">R3*10000-ROW()</f>
        <v>-3</v>
      </c>
      <c r="T3" t="str">
        <f t="shared" ref="T3:T66" si="8">A3</f>
        <v>Luis Garcia</v>
      </c>
      <c r="U3">
        <f t="shared" ref="U3:U66" si="9">H3</f>
        <v>6</v>
      </c>
      <c r="V3">
        <f t="shared" ref="V3:V66" si="10">U3</f>
        <v>6</v>
      </c>
      <c r="W3">
        <f t="shared" ref="W3:W66" si="11">V3*10000-ROW()</f>
        <v>59997</v>
      </c>
      <c r="X3" t="str">
        <f t="shared" ref="X3:X66" si="12">A3</f>
        <v>Luis Garcia</v>
      </c>
      <c r="Y3">
        <f t="shared" ref="Y3:Y66" si="13">F3</f>
        <v>1</v>
      </c>
      <c r="Z3">
        <f t="shared" ref="Z3:Z66" si="14">Y3</f>
        <v>1</v>
      </c>
      <c r="AA3">
        <f t="shared" ref="AA3:AA66" si="15">Z3*10000-ROW()</f>
        <v>9997</v>
      </c>
      <c r="AB3" t="str">
        <f t="shared" ref="AB3:AB66" si="16">A3</f>
        <v>Luis Garcia</v>
      </c>
      <c r="AC3">
        <f t="shared" ref="AC3:AC66" si="17">I3</f>
        <v>0</v>
      </c>
      <c r="AD3">
        <f t="shared" ref="AD3:AD66" si="18">IF(AC3&gt;0,AC3,999999)</f>
        <v>999999</v>
      </c>
      <c r="AE3">
        <f t="shared" ref="AE3:AE66" si="19">AD3*10000+ROW()</f>
        <v>9999990003</v>
      </c>
      <c r="AF3" t="str">
        <f t="shared" ref="AF3:AF66" si="20">A3</f>
        <v>Luis Garcia</v>
      </c>
      <c r="AG3" s="2">
        <f t="shared" ref="AG3:AG66" si="21">K3</f>
        <v>0</v>
      </c>
      <c r="AH3" s="2">
        <f t="shared" ref="AH3:AH66" si="22">AG3</f>
        <v>0</v>
      </c>
      <c r="AI3">
        <f t="shared" ref="AI3:AI66" si="23">AH3*10000-ROW()</f>
        <v>-3</v>
      </c>
    </row>
    <row r="4" spans="1:35" x14ac:dyDescent="0.3">
      <c r="A4" s="9" t="str">
        <f>equipo1!A67</f>
        <v>Luis Rodriguez</v>
      </c>
      <c r="B4" s="9" t="str">
        <f>equipo1!$A$6</f>
        <v>Equipo 1</v>
      </c>
      <c r="C4" s="9">
        <f>equipo1!CP67</f>
        <v>1</v>
      </c>
      <c r="D4" s="9">
        <f>equipo1!CQ67</f>
        <v>0</v>
      </c>
      <c r="E4" s="9">
        <f>equipo1!CR67</f>
        <v>1</v>
      </c>
      <c r="F4" s="15">
        <f>equipo1!CT67</f>
        <v>3</v>
      </c>
      <c r="G4" s="9">
        <f>equipo1!CU67</f>
        <v>0</v>
      </c>
      <c r="H4" s="9">
        <f>equipo1!CV67</f>
        <v>5</v>
      </c>
      <c r="I4" s="9">
        <f>equipo1!CW67</f>
        <v>1</v>
      </c>
      <c r="J4" s="14">
        <f>equipo1!CX67</f>
        <v>0</v>
      </c>
      <c r="K4" s="14">
        <f>equipo1!CY67</f>
        <v>0</v>
      </c>
      <c r="L4" t="str">
        <f t="shared" si="0"/>
        <v>Luis Rodriguez</v>
      </c>
      <c r="M4">
        <f t="shared" si="1"/>
        <v>0</v>
      </c>
      <c r="N4">
        <f t="shared" si="2"/>
        <v>999999</v>
      </c>
      <c r="O4">
        <f t="shared" si="3"/>
        <v>9999990004</v>
      </c>
      <c r="P4" t="str">
        <f t="shared" si="4"/>
        <v>Luis Rodriguez</v>
      </c>
      <c r="Q4">
        <f t="shared" si="5"/>
        <v>0</v>
      </c>
      <c r="R4">
        <f t="shared" si="6"/>
        <v>0</v>
      </c>
      <c r="S4">
        <f t="shared" si="7"/>
        <v>-4</v>
      </c>
      <c r="T4" t="str">
        <f t="shared" si="8"/>
        <v>Luis Rodriguez</v>
      </c>
      <c r="U4">
        <f t="shared" si="9"/>
        <v>5</v>
      </c>
      <c r="V4">
        <f t="shared" si="10"/>
        <v>5</v>
      </c>
      <c r="W4">
        <f t="shared" si="11"/>
        <v>49996</v>
      </c>
      <c r="X4" t="str">
        <f t="shared" si="12"/>
        <v>Luis Rodriguez</v>
      </c>
      <c r="Y4">
        <f t="shared" si="13"/>
        <v>3</v>
      </c>
      <c r="Z4">
        <f t="shared" si="14"/>
        <v>3</v>
      </c>
      <c r="AA4">
        <f t="shared" si="15"/>
        <v>29996</v>
      </c>
      <c r="AB4" t="str">
        <f t="shared" si="16"/>
        <v>Luis Rodriguez</v>
      </c>
      <c r="AC4">
        <f t="shared" si="17"/>
        <v>1</v>
      </c>
      <c r="AD4">
        <f t="shared" si="18"/>
        <v>1</v>
      </c>
      <c r="AE4">
        <f t="shared" si="19"/>
        <v>10004</v>
      </c>
      <c r="AF4" t="str">
        <f t="shared" si="20"/>
        <v>Luis Rodriguez</v>
      </c>
      <c r="AG4" s="2">
        <f t="shared" si="21"/>
        <v>0</v>
      </c>
      <c r="AH4" s="2">
        <f t="shared" si="22"/>
        <v>0</v>
      </c>
      <c r="AI4">
        <f t="shared" si="23"/>
        <v>-4</v>
      </c>
    </row>
    <row r="5" spans="1:35" x14ac:dyDescent="0.3">
      <c r="A5" s="9" t="str">
        <f>equipo1!A68</f>
        <v>Luis Martinez</v>
      </c>
      <c r="B5" s="9" t="str">
        <f>equipo1!$A$6</f>
        <v>Equipo 1</v>
      </c>
      <c r="C5" s="9">
        <f>equipo1!CP68</f>
        <v>1</v>
      </c>
      <c r="D5" s="9">
        <f>equipo1!CQ68</f>
        <v>1</v>
      </c>
      <c r="E5" s="9">
        <f>equipo1!CR68</f>
        <v>0</v>
      </c>
      <c r="F5" s="15">
        <f>equipo1!CT68</f>
        <v>2.1</v>
      </c>
      <c r="G5" s="9">
        <f>equipo1!CU68</f>
        <v>0</v>
      </c>
      <c r="H5" s="9">
        <f>equipo1!CV68</f>
        <v>4</v>
      </c>
      <c r="I5" s="9">
        <f>equipo1!CW68</f>
        <v>3</v>
      </c>
      <c r="J5" s="14">
        <f>equipo1!CX68</f>
        <v>0</v>
      </c>
      <c r="K5" s="14">
        <f>equipo1!CY68</f>
        <v>0</v>
      </c>
      <c r="L5" t="str">
        <f t="shared" si="0"/>
        <v>Luis Martinez</v>
      </c>
      <c r="M5">
        <f t="shared" si="1"/>
        <v>0</v>
      </c>
      <c r="N5">
        <f t="shared" si="2"/>
        <v>999999</v>
      </c>
      <c r="O5">
        <f t="shared" si="3"/>
        <v>9999990005</v>
      </c>
      <c r="P5" t="str">
        <f t="shared" si="4"/>
        <v>Luis Martinez</v>
      </c>
      <c r="Q5">
        <f t="shared" si="5"/>
        <v>1</v>
      </c>
      <c r="R5">
        <f t="shared" si="6"/>
        <v>1</v>
      </c>
      <c r="S5">
        <f t="shared" si="7"/>
        <v>9995</v>
      </c>
      <c r="T5" t="str">
        <f t="shared" si="8"/>
        <v>Luis Martinez</v>
      </c>
      <c r="U5">
        <f t="shared" si="9"/>
        <v>4</v>
      </c>
      <c r="V5">
        <f t="shared" si="10"/>
        <v>4</v>
      </c>
      <c r="W5">
        <f t="shared" si="11"/>
        <v>39995</v>
      </c>
      <c r="X5" t="str">
        <f t="shared" si="12"/>
        <v>Luis Martinez</v>
      </c>
      <c r="Y5">
        <f t="shared" si="13"/>
        <v>2.1</v>
      </c>
      <c r="Z5">
        <f t="shared" si="14"/>
        <v>2.1</v>
      </c>
      <c r="AA5">
        <f t="shared" si="15"/>
        <v>20995</v>
      </c>
      <c r="AB5" t="str">
        <f t="shared" si="16"/>
        <v>Luis Martinez</v>
      </c>
      <c r="AC5">
        <f t="shared" si="17"/>
        <v>3</v>
      </c>
      <c r="AD5">
        <f t="shared" si="18"/>
        <v>3</v>
      </c>
      <c r="AE5">
        <f t="shared" si="19"/>
        <v>30005</v>
      </c>
      <c r="AF5" t="str">
        <f t="shared" si="20"/>
        <v>Luis Martinez</v>
      </c>
      <c r="AG5" s="2">
        <f t="shared" si="21"/>
        <v>0</v>
      </c>
      <c r="AH5" s="2">
        <f t="shared" si="22"/>
        <v>0</v>
      </c>
      <c r="AI5">
        <f t="shared" si="23"/>
        <v>-5</v>
      </c>
    </row>
    <row r="6" spans="1:35" x14ac:dyDescent="0.3">
      <c r="A6" s="9" t="str">
        <f>equipo1!A69</f>
        <v>Luis Hernandez</v>
      </c>
      <c r="B6" s="9" t="str">
        <f>equipo1!$A$6</f>
        <v>Equipo 1</v>
      </c>
      <c r="C6" s="9">
        <f>equipo1!CP69</f>
        <v>0</v>
      </c>
      <c r="D6" s="9">
        <f>equipo1!CQ69</f>
        <v>0</v>
      </c>
      <c r="E6" s="9">
        <f>equipo1!CR69</f>
        <v>0</v>
      </c>
      <c r="F6" s="15">
        <f>equipo1!CT69</f>
        <v>0</v>
      </c>
      <c r="G6" s="9">
        <f>equipo1!CU69</f>
        <v>0</v>
      </c>
      <c r="H6" s="9">
        <f>equipo1!CV69</f>
        <v>0</v>
      </c>
      <c r="I6" s="9">
        <f>equipo1!CW69</f>
        <v>0</v>
      </c>
      <c r="J6" s="14">
        <f>equipo1!CX69</f>
        <v>0</v>
      </c>
      <c r="K6" s="14">
        <f>equipo1!CY69</f>
        <v>0</v>
      </c>
      <c r="L6" t="str">
        <f t="shared" si="0"/>
        <v>Luis Hernandez</v>
      </c>
      <c r="M6">
        <f t="shared" si="1"/>
        <v>0</v>
      </c>
      <c r="N6">
        <f t="shared" si="2"/>
        <v>999999</v>
      </c>
      <c r="O6">
        <f t="shared" si="3"/>
        <v>9999990006</v>
      </c>
      <c r="P6" t="str">
        <f t="shared" si="4"/>
        <v>Luis Hernandez</v>
      </c>
      <c r="Q6">
        <f t="shared" si="5"/>
        <v>0</v>
      </c>
      <c r="R6">
        <f t="shared" si="6"/>
        <v>0</v>
      </c>
      <c r="S6">
        <f t="shared" si="7"/>
        <v>-6</v>
      </c>
      <c r="T6" t="str">
        <f t="shared" si="8"/>
        <v>Luis Hernandez</v>
      </c>
      <c r="U6">
        <f t="shared" si="9"/>
        <v>0</v>
      </c>
      <c r="V6">
        <f t="shared" si="10"/>
        <v>0</v>
      </c>
      <c r="W6">
        <f t="shared" si="11"/>
        <v>-6</v>
      </c>
      <c r="X6" t="str">
        <f t="shared" si="12"/>
        <v>Luis Hernandez</v>
      </c>
      <c r="Y6">
        <f t="shared" si="13"/>
        <v>0</v>
      </c>
      <c r="Z6">
        <f t="shared" si="14"/>
        <v>0</v>
      </c>
      <c r="AA6">
        <f t="shared" si="15"/>
        <v>-6</v>
      </c>
      <c r="AB6" t="str">
        <f t="shared" si="16"/>
        <v>Luis Hernandez</v>
      </c>
      <c r="AC6">
        <f t="shared" si="17"/>
        <v>0</v>
      </c>
      <c r="AD6">
        <f t="shared" si="18"/>
        <v>999999</v>
      </c>
      <c r="AE6">
        <f t="shared" si="19"/>
        <v>9999990006</v>
      </c>
      <c r="AF6" t="str">
        <f t="shared" si="20"/>
        <v>Luis Hernandez</v>
      </c>
      <c r="AG6" s="2">
        <f t="shared" si="21"/>
        <v>0</v>
      </c>
      <c r="AH6" s="2">
        <f t="shared" si="22"/>
        <v>0</v>
      </c>
      <c r="AI6">
        <f t="shared" si="23"/>
        <v>-6</v>
      </c>
    </row>
    <row r="7" spans="1:35" x14ac:dyDescent="0.3">
      <c r="A7" s="9" t="str">
        <f>equipo1!A70</f>
        <v>Luis Lopez</v>
      </c>
      <c r="B7" s="9" t="str">
        <f>equipo1!$A$6</f>
        <v>Equipo 1</v>
      </c>
      <c r="C7" s="9">
        <f>equipo1!CP70</f>
        <v>1</v>
      </c>
      <c r="D7" s="9">
        <f>equipo1!CQ70</f>
        <v>0</v>
      </c>
      <c r="E7" s="9">
        <f>equipo1!CR70</f>
        <v>1</v>
      </c>
      <c r="F7" s="15">
        <f>equipo1!CT70</f>
        <v>1.1000000000000001</v>
      </c>
      <c r="G7" s="9">
        <f>equipo1!CU70</f>
        <v>0</v>
      </c>
      <c r="H7" s="9">
        <f>equipo1!CV70</f>
        <v>6</v>
      </c>
      <c r="I7" s="9">
        <f>equipo1!CW70</f>
        <v>5</v>
      </c>
      <c r="J7" s="14">
        <f>equipo1!CX70</f>
        <v>0</v>
      </c>
      <c r="K7" s="14">
        <f>equipo1!CY70</f>
        <v>0</v>
      </c>
      <c r="L7" t="str">
        <f t="shared" si="0"/>
        <v>Luis Lopez</v>
      </c>
      <c r="M7">
        <f t="shared" si="1"/>
        <v>0</v>
      </c>
      <c r="N7">
        <f t="shared" si="2"/>
        <v>999999</v>
      </c>
      <c r="O7">
        <f t="shared" si="3"/>
        <v>9999990007</v>
      </c>
      <c r="P7" t="str">
        <f t="shared" si="4"/>
        <v>Luis Lopez</v>
      </c>
      <c r="Q7">
        <f t="shared" si="5"/>
        <v>0</v>
      </c>
      <c r="R7">
        <f t="shared" si="6"/>
        <v>0</v>
      </c>
      <c r="S7">
        <f t="shared" si="7"/>
        <v>-7</v>
      </c>
      <c r="T7" t="str">
        <f t="shared" si="8"/>
        <v>Luis Lopez</v>
      </c>
      <c r="U7">
        <f t="shared" si="9"/>
        <v>6</v>
      </c>
      <c r="V7">
        <f t="shared" si="10"/>
        <v>6</v>
      </c>
      <c r="W7">
        <f t="shared" si="11"/>
        <v>59993</v>
      </c>
      <c r="X7" t="str">
        <f t="shared" si="12"/>
        <v>Luis Lopez</v>
      </c>
      <c r="Y7">
        <f t="shared" si="13"/>
        <v>1.1000000000000001</v>
      </c>
      <c r="Z7">
        <f t="shared" si="14"/>
        <v>1.1000000000000001</v>
      </c>
      <c r="AA7">
        <f t="shared" si="15"/>
        <v>10993</v>
      </c>
      <c r="AB7" t="str">
        <f t="shared" si="16"/>
        <v>Luis Lopez</v>
      </c>
      <c r="AC7">
        <f t="shared" si="17"/>
        <v>5</v>
      </c>
      <c r="AD7">
        <f t="shared" si="18"/>
        <v>5</v>
      </c>
      <c r="AE7">
        <f t="shared" si="19"/>
        <v>50007</v>
      </c>
      <c r="AF7" t="str">
        <f t="shared" si="20"/>
        <v>Luis Lopez</v>
      </c>
      <c r="AG7" s="2">
        <f t="shared" si="21"/>
        <v>0</v>
      </c>
      <c r="AH7" s="2">
        <f t="shared" si="22"/>
        <v>0</v>
      </c>
      <c r="AI7">
        <f t="shared" si="23"/>
        <v>-7</v>
      </c>
    </row>
    <row r="8" spans="1:35" x14ac:dyDescent="0.3">
      <c r="A8" s="9" t="str">
        <f>equipo1!A71</f>
        <v>Luis Gonzalez</v>
      </c>
      <c r="B8" s="9" t="str">
        <f>equipo1!$A$6</f>
        <v>Equipo 1</v>
      </c>
      <c r="C8" s="9">
        <f>equipo1!CP71</f>
        <v>1</v>
      </c>
      <c r="D8" s="9">
        <f>equipo1!CQ71</f>
        <v>0</v>
      </c>
      <c r="E8" s="9">
        <f>equipo1!CR71</f>
        <v>1</v>
      </c>
      <c r="F8" s="15">
        <f>equipo1!CT71</f>
        <v>2.2000000000000002</v>
      </c>
      <c r="G8" s="9">
        <f>equipo1!CU71</f>
        <v>4</v>
      </c>
      <c r="H8" s="9">
        <f>equipo1!CV71</f>
        <v>4</v>
      </c>
      <c r="I8" s="9">
        <f>equipo1!CW71</f>
        <v>0</v>
      </c>
      <c r="J8" s="14">
        <f>equipo1!CX71</f>
        <v>13.499999999999996</v>
      </c>
      <c r="K8" s="14">
        <f>equipo1!CY71</f>
        <v>0</v>
      </c>
      <c r="L8" t="str">
        <f t="shared" si="0"/>
        <v>Luis Gonzalez</v>
      </c>
      <c r="M8">
        <f t="shared" si="1"/>
        <v>13.499999999999996</v>
      </c>
      <c r="N8">
        <f t="shared" si="2"/>
        <v>13.499999999999996</v>
      </c>
      <c r="O8">
        <f t="shared" si="3"/>
        <v>135007.99999999997</v>
      </c>
      <c r="P8" t="str">
        <f t="shared" si="4"/>
        <v>Luis Gonzalez</v>
      </c>
      <c r="Q8">
        <f t="shared" si="5"/>
        <v>0</v>
      </c>
      <c r="R8">
        <f t="shared" si="6"/>
        <v>0</v>
      </c>
      <c r="S8">
        <f t="shared" si="7"/>
        <v>-8</v>
      </c>
      <c r="T8" t="str">
        <f t="shared" si="8"/>
        <v>Luis Gonzalez</v>
      </c>
      <c r="U8">
        <f t="shared" si="9"/>
        <v>4</v>
      </c>
      <c r="V8">
        <f t="shared" si="10"/>
        <v>4</v>
      </c>
      <c r="W8">
        <f t="shared" si="11"/>
        <v>39992</v>
      </c>
      <c r="X8" t="str">
        <f t="shared" si="12"/>
        <v>Luis Gonzalez</v>
      </c>
      <c r="Y8">
        <f t="shared" si="13"/>
        <v>2.2000000000000002</v>
      </c>
      <c r="Z8">
        <f t="shared" si="14"/>
        <v>2.2000000000000002</v>
      </c>
      <c r="AA8">
        <f t="shared" si="15"/>
        <v>21992</v>
      </c>
      <c r="AB8" t="str">
        <f t="shared" si="16"/>
        <v>Luis Gonzalez</v>
      </c>
      <c r="AC8">
        <f t="shared" si="17"/>
        <v>0</v>
      </c>
      <c r="AD8">
        <f t="shared" si="18"/>
        <v>999999</v>
      </c>
      <c r="AE8">
        <f t="shared" si="19"/>
        <v>9999990008</v>
      </c>
      <c r="AF8" t="str">
        <f t="shared" si="20"/>
        <v>Luis Gonzalez</v>
      </c>
      <c r="AG8" s="2">
        <f t="shared" si="21"/>
        <v>0</v>
      </c>
      <c r="AH8" s="2">
        <f t="shared" si="22"/>
        <v>0</v>
      </c>
      <c r="AI8">
        <f t="shared" si="23"/>
        <v>-8</v>
      </c>
    </row>
    <row r="9" spans="1:35" x14ac:dyDescent="0.3">
      <c r="A9" s="9" t="str">
        <f>equipo1!A72</f>
        <v>Luis Perez</v>
      </c>
      <c r="B9" s="9" t="str">
        <f>equipo1!$A$6</f>
        <v>Equipo 1</v>
      </c>
      <c r="C9" s="9">
        <f>equipo1!CP72</f>
        <v>1</v>
      </c>
      <c r="D9" s="9">
        <f>equipo1!CQ72</f>
        <v>0</v>
      </c>
      <c r="E9" s="9">
        <f>equipo1!CR72</f>
        <v>1</v>
      </c>
      <c r="F9" s="15">
        <f>equipo1!CT72</f>
        <v>3</v>
      </c>
      <c r="G9" s="9">
        <f>equipo1!CU72</f>
        <v>3</v>
      </c>
      <c r="H9" s="9">
        <f>equipo1!CV72</f>
        <v>1</v>
      </c>
      <c r="I9" s="9">
        <f>equipo1!CW72</f>
        <v>1</v>
      </c>
      <c r="J9" s="14">
        <f>equipo1!CX72</f>
        <v>9</v>
      </c>
      <c r="K9" s="14">
        <f>equipo1!CY72</f>
        <v>0</v>
      </c>
      <c r="L9" t="str">
        <f t="shared" si="0"/>
        <v>Luis Perez</v>
      </c>
      <c r="M9">
        <f t="shared" si="1"/>
        <v>9</v>
      </c>
      <c r="N9">
        <f t="shared" si="2"/>
        <v>9</v>
      </c>
      <c r="O9">
        <f t="shared" si="3"/>
        <v>90009</v>
      </c>
      <c r="P9" t="str">
        <f t="shared" si="4"/>
        <v>Luis Perez</v>
      </c>
      <c r="Q9">
        <f t="shared" si="5"/>
        <v>0</v>
      </c>
      <c r="R9">
        <f t="shared" si="6"/>
        <v>0</v>
      </c>
      <c r="S9">
        <f t="shared" si="7"/>
        <v>-9</v>
      </c>
      <c r="T9" t="str">
        <f t="shared" si="8"/>
        <v>Luis Perez</v>
      </c>
      <c r="U9">
        <f t="shared" si="9"/>
        <v>1</v>
      </c>
      <c r="V9">
        <f t="shared" si="10"/>
        <v>1</v>
      </c>
      <c r="W9">
        <f t="shared" si="11"/>
        <v>9991</v>
      </c>
      <c r="X9" t="str">
        <f t="shared" si="12"/>
        <v>Luis Perez</v>
      </c>
      <c r="Y9">
        <f t="shared" si="13"/>
        <v>3</v>
      </c>
      <c r="Z9">
        <f t="shared" si="14"/>
        <v>3</v>
      </c>
      <c r="AA9">
        <f t="shared" si="15"/>
        <v>29991</v>
      </c>
      <c r="AB9" t="str">
        <f t="shared" si="16"/>
        <v>Luis Perez</v>
      </c>
      <c r="AC9">
        <f t="shared" si="17"/>
        <v>1</v>
      </c>
      <c r="AD9">
        <f t="shared" si="18"/>
        <v>1</v>
      </c>
      <c r="AE9">
        <f t="shared" si="19"/>
        <v>10009</v>
      </c>
      <c r="AF9" t="str">
        <f t="shared" si="20"/>
        <v>Luis Perez</v>
      </c>
      <c r="AG9" s="2">
        <f t="shared" si="21"/>
        <v>0</v>
      </c>
      <c r="AH9" s="2">
        <f t="shared" si="22"/>
        <v>0</v>
      </c>
      <c r="AI9">
        <f t="shared" si="23"/>
        <v>-9</v>
      </c>
    </row>
    <row r="10" spans="1:35" x14ac:dyDescent="0.3">
      <c r="A10" s="9" t="str">
        <f>equipo1!A73</f>
        <v>Luis Sanchez</v>
      </c>
      <c r="B10" s="9" t="str">
        <f>equipo1!$A$6</f>
        <v>Equipo 1</v>
      </c>
      <c r="C10" s="9">
        <f>equipo1!CP73</f>
        <v>1</v>
      </c>
      <c r="D10" s="9">
        <f>equipo1!CQ73</f>
        <v>1</v>
      </c>
      <c r="E10" s="9">
        <f>equipo1!CR73</f>
        <v>0</v>
      </c>
      <c r="F10" s="15">
        <f>equipo1!CT73</f>
        <v>2</v>
      </c>
      <c r="G10" s="9">
        <f>equipo1!CU73</f>
        <v>0</v>
      </c>
      <c r="H10" s="9">
        <f>equipo1!CV73</f>
        <v>6</v>
      </c>
      <c r="I10" s="9">
        <f>equipo1!CW73</f>
        <v>0</v>
      </c>
      <c r="J10" s="14">
        <f>equipo1!CX73</f>
        <v>0</v>
      </c>
      <c r="K10" s="14">
        <f>equipo1!CY73</f>
        <v>0</v>
      </c>
      <c r="L10" t="str">
        <f t="shared" si="0"/>
        <v>Luis Sanchez</v>
      </c>
      <c r="M10">
        <f t="shared" si="1"/>
        <v>0</v>
      </c>
      <c r="N10">
        <f t="shared" si="2"/>
        <v>999999</v>
      </c>
      <c r="O10">
        <f t="shared" si="3"/>
        <v>9999990010</v>
      </c>
      <c r="P10" t="str">
        <f t="shared" si="4"/>
        <v>Luis Sanchez</v>
      </c>
      <c r="Q10">
        <f t="shared" si="5"/>
        <v>1</v>
      </c>
      <c r="R10">
        <f t="shared" si="6"/>
        <v>1</v>
      </c>
      <c r="S10">
        <f t="shared" si="7"/>
        <v>9990</v>
      </c>
      <c r="T10" t="str">
        <f t="shared" si="8"/>
        <v>Luis Sanchez</v>
      </c>
      <c r="U10">
        <f t="shared" si="9"/>
        <v>6</v>
      </c>
      <c r="V10">
        <f t="shared" si="10"/>
        <v>6</v>
      </c>
      <c r="W10">
        <f t="shared" si="11"/>
        <v>59990</v>
      </c>
      <c r="X10" t="str">
        <f t="shared" si="12"/>
        <v>Luis Sanchez</v>
      </c>
      <c r="Y10">
        <f t="shared" si="13"/>
        <v>2</v>
      </c>
      <c r="Z10">
        <f t="shared" si="14"/>
        <v>2</v>
      </c>
      <c r="AA10">
        <f t="shared" si="15"/>
        <v>19990</v>
      </c>
      <c r="AB10" t="str">
        <f t="shared" si="16"/>
        <v>Luis Sanchez</v>
      </c>
      <c r="AC10">
        <f t="shared" si="17"/>
        <v>0</v>
      </c>
      <c r="AD10">
        <f t="shared" si="18"/>
        <v>999999</v>
      </c>
      <c r="AE10">
        <f t="shared" si="19"/>
        <v>9999990010</v>
      </c>
      <c r="AF10" t="str">
        <f t="shared" si="20"/>
        <v>Luis Sanchez</v>
      </c>
      <c r="AG10" s="2">
        <f t="shared" si="21"/>
        <v>0</v>
      </c>
      <c r="AH10" s="2">
        <f t="shared" si="22"/>
        <v>0</v>
      </c>
      <c r="AI10">
        <f t="shared" si="23"/>
        <v>-10</v>
      </c>
    </row>
    <row r="11" spans="1:35" x14ac:dyDescent="0.3">
      <c r="A11" s="9" t="str">
        <f>equipo1!A74</f>
        <v>Luis Ramirez</v>
      </c>
      <c r="B11" s="9" t="str">
        <f>equipo1!$A$6</f>
        <v>Equipo 1</v>
      </c>
      <c r="C11" s="9">
        <f>equipo1!CP74</f>
        <v>0</v>
      </c>
      <c r="D11" s="9">
        <f>equipo1!CQ74</f>
        <v>0</v>
      </c>
      <c r="E11" s="9">
        <f>equipo1!CR74</f>
        <v>0</v>
      </c>
      <c r="F11" s="15">
        <f>equipo1!CT74</f>
        <v>0</v>
      </c>
      <c r="G11" s="9">
        <f>equipo1!CU74</f>
        <v>0</v>
      </c>
      <c r="H11" s="9">
        <f>equipo1!CV74</f>
        <v>0</v>
      </c>
      <c r="I11" s="9">
        <f>equipo1!CW74</f>
        <v>0</v>
      </c>
      <c r="J11" s="14">
        <f>equipo1!CX74</f>
        <v>0</v>
      </c>
      <c r="K11" s="14">
        <f>equipo1!CY74</f>
        <v>0</v>
      </c>
      <c r="L11" t="str">
        <f t="shared" si="0"/>
        <v>Luis Ramirez</v>
      </c>
      <c r="M11">
        <f t="shared" si="1"/>
        <v>0</v>
      </c>
      <c r="N11">
        <f t="shared" si="2"/>
        <v>999999</v>
      </c>
      <c r="O11">
        <f t="shared" si="3"/>
        <v>9999990011</v>
      </c>
      <c r="P11" t="str">
        <f t="shared" si="4"/>
        <v>Luis Ramirez</v>
      </c>
      <c r="Q11">
        <f t="shared" si="5"/>
        <v>0</v>
      </c>
      <c r="R11">
        <f t="shared" si="6"/>
        <v>0</v>
      </c>
      <c r="S11">
        <f t="shared" si="7"/>
        <v>-11</v>
      </c>
      <c r="T11" t="str">
        <f t="shared" si="8"/>
        <v>Luis Ramirez</v>
      </c>
      <c r="U11">
        <f t="shared" si="9"/>
        <v>0</v>
      </c>
      <c r="V11">
        <f t="shared" si="10"/>
        <v>0</v>
      </c>
      <c r="W11">
        <f t="shared" si="11"/>
        <v>-11</v>
      </c>
      <c r="X11" t="str">
        <f t="shared" si="12"/>
        <v>Luis Ramirez</v>
      </c>
      <c r="Y11">
        <f t="shared" si="13"/>
        <v>0</v>
      </c>
      <c r="Z11">
        <f t="shared" si="14"/>
        <v>0</v>
      </c>
      <c r="AA11">
        <f t="shared" si="15"/>
        <v>-11</v>
      </c>
      <c r="AB11" t="str">
        <f t="shared" si="16"/>
        <v>Luis Ramirez</v>
      </c>
      <c r="AC11">
        <f t="shared" si="17"/>
        <v>0</v>
      </c>
      <c r="AD11">
        <f t="shared" si="18"/>
        <v>999999</v>
      </c>
      <c r="AE11">
        <f t="shared" si="19"/>
        <v>9999990011</v>
      </c>
      <c r="AF11" t="str">
        <f t="shared" si="20"/>
        <v>Luis Ramirez</v>
      </c>
      <c r="AG11" s="2">
        <f t="shared" si="21"/>
        <v>0</v>
      </c>
      <c r="AH11" s="2">
        <f t="shared" si="22"/>
        <v>0</v>
      </c>
      <c r="AI11">
        <f t="shared" si="23"/>
        <v>-11</v>
      </c>
    </row>
    <row r="12" spans="1:35" x14ac:dyDescent="0.3">
      <c r="A12" s="9" t="str">
        <f>equipo1!A75</f>
        <v>Luis Torres</v>
      </c>
      <c r="B12" s="9" t="str">
        <f>equipo1!$A$6</f>
        <v>Equipo 1</v>
      </c>
      <c r="C12" s="9">
        <f>equipo1!CP75</f>
        <v>0</v>
      </c>
      <c r="D12" s="9">
        <f>equipo1!CQ75</f>
        <v>0</v>
      </c>
      <c r="E12" s="9">
        <f>equipo1!CR75</f>
        <v>0</v>
      </c>
      <c r="F12" s="15">
        <f>equipo1!CT75</f>
        <v>0</v>
      </c>
      <c r="G12" s="9">
        <f>equipo1!CU75</f>
        <v>0</v>
      </c>
      <c r="H12" s="9">
        <f>equipo1!CV75</f>
        <v>0</v>
      </c>
      <c r="I12" s="9">
        <f>equipo1!CW75</f>
        <v>0</v>
      </c>
      <c r="J12" s="14">
        <f>equipo1!CX75</f>
        <v>0</v>
      </c>
      <c r="K12" s="14">
        <f>equipo1!CY75</f>
        <v>0</v>
      </c>
      <c r="L12" t="str">
        <f t="shared" si="0"/>
        <v>Luis Torres</v>
      </c>
      <c r="M12">
        <f t="shared" si="1"/>
        <v>0</v>
      </c>
      <c r="N12">
        <f t="shared" si="2"/>
        <v>999999</v>
      </c>
      <c r="O12">
        <f t="shared" si="3"/>
        <v>9999990012</v>
      </c>
      <c r="P12" t="str">
        <f t="shared" si="4"/>
        <v>Luis Torres</v>
      </c>
      <c r="Q12">
        <f t="shared" si="5"/>
        <v>0</v>
      </c>
      <c r="R12">
        <f t="shared" si="6"/>
        <v>0</v>
      </c>
      <c r="S12">
        <f t="shared" si="7"/>
        <v>-12</v>
      </c>
      <c r="T12" t="str">
        <f t="shared" si="8"/>
        <v>Luis Torres</v>
      </c>
      <c r="U12">
        <f t="shared" si="9"/>
        <v>0</v>
      </c>
      <c r="V12">
        <f t="shared" si="10"/>
        <v>0</v>
      </c>
      <c r="W12">
        <f t="shared" si="11"/>
        <v>-12</v>
      </c>
      <c r="X12" t="str">
        <f t="shared" si="12"/>
        <v>Luis Torres</v>
      </c>
      <c r="Y12">
        <f t="shared" si="13"/>
        <v>0</v>
      </c>
      <c r="Z12">
        <f t="shared" si="14"/>
        <v>0</v>
      </c>
      <c r="AA12">
        <f t="shared" si="15"/>
        <v>-12</v>
      </c>
      <c r="AB12" t="str">
        <f t="shared" si="16"/>
        <v>Luis Torres</v>
      </c>
      <c r="AC12">
        <f t="shared" si="17"/>
        <v>0</v>
      </c>
      <c r="AD12">
        <f t="shared" si="18"/>
        <v>999999</v>
      </c>
      <c r="AE12">
        <f t="shared" si="19"/>
        <v>9999990012</v>
      </c>
      <c r="AF12" t="str">
        <f t="shared" si="20"/>
        <v>Luis Torres</v>
      </c>
      <c r="AG12" s="2">
        <f t="shared" si="21"/>
        <v>0</v>
      </c>
      <c r="AH12" s="2">
        <f t="shared" si="22"/>
        <v>0</v>
      </c>
      <c r="AI12">
        <f t="shared" si="23"/>
        <v>-12</v>
      </c>
    </row>
    <row r="13" spans="1:35" x14ac:dyDescent="0.3">
      <c r="A13" s="9" t="str">
        <f>equipo1!A76</f>
        <v>Luis Flores</v>
      </c>
      <c r="B13" s="9" t="str">
        <f>equipo1!$A$6</f>
        <v>Equipo 1</v>
      </c>
      <c r="C13" s="9">
        <f>equipo1!CP76</f>
        <v>1</v>
      </c>
      <c r="D13" s="9">
        <f>equipo1!CQ76</f>
        <v>0</v>
      </c>
      <c r="E13" s="9">
        <f>equipo1!CR76</f>
        <v>1</v>
      </c>
      <c r="F13" s="15">
        <f>equipo1!CT76</f>
        <v>2</v>
      </c>
      <c r="G13" s="9">
        <f>equipo1!CU76</f>
        <v>2</v>
      </c>
      <c r="H13" s="9">
        <f>equipo1!CV76</f>
        <v>2</v>
      </c>
      <c r="I13" s="9">
        <f>equipo1!CW76</f>
        <v>2</v>
      </c>
      <c r="J13" s="14">
        <f>equipo1!CX76</f>
        <v>9</v>
      </c>
      <c r="K13" s="14">
        <f>equipo1!CY76</f>
        <v>0</v>
      </c>
      <c r="L13" t="str">
        <f t="shared" si="0"/>
        <v>Luis Flores</v>
      </c>
      <c r="M13">
        <f t="shared" si="1"/>
        <v>9</v>
      </c>
      <c r="N13">
        <f t="shared" si="2"/>
        <v>9</v>
      </c>
      <c r="O13">
        <f t="shared" si="3"/>
        <v>90013</v>
      </c>
      <c r="P13" t="str">
        <f t="shared" si="4"/>
        <v>Luis Flores</v>
      </c>
      <c r="Q13">
        <f t="shared" si="5"/>
        <v>0</v>
      </c>
      <c r="R13">
        <f t="shared" si="6"/>
        <v>0</v>
      </c>
      <c r="S13">
        <f t="shared" si="7"/>
        <v>-13</v>
      </c>
      <c r="T13" t="str">
        <f t="shared" si="8"/>
        <v>Luis Flores</v>
      </c>
      <c r="U13">
        <f t="shared" si="9"/>
        <v>2</v>
      </c>
      <c r="V13">
        <f t="shared" si="10"/>
        <v>2</v>
      </c>
      <c r="W13">
        <f t="shared" si="11"/>
        <v>19987</v>
      </c>
      <c r="X13" t="str">
        <f t="shared" si="12"/>
        <v>Luis Flores</v>
      </c>
      <c r="Y13">
        <f t="shared" si="13"/>
        <v>2</v>
      </c>
      <c r="Z13">
        <f t="shared" si="14"/>
        <v>2</v>
      </c>
      <c r="AA13">
        <f t="shared" si="15"/>
        <v>19987</v>
      </c>
      <c r="AB13" t="str">
        <f t="shared" si="16"/>
        <v>Luis Flores</v>
      </c>
      <c r="AC13">
        <f t="shared" si="17"/>
        <v>2</v>
      </c>
      <c r="AD13">
        <f t="shared" si="18"/>
        <v>2</v>
      </c>
      <c r="AE13">
        <f t="shared" si="19"/>
        <v>20013</v>
      </c>
      <c r="AF13" t="str">
        <f t="shared" si="20"/>
        <v>Luis Flores</v>
      </c>
      <c r="AG13" s="2">
        <f t="shared" si="21"/>
        <v>0</v>
      </c>
      <c r="AH13" s="2">
        <f t="shared" si="22"/>
        <v>0</v>
      </c>
      <c r="AI13">
        <f t="shared" si="23"/>
        <v>-13</v>
      </c>
    </row>
    <row r="14" spans="1:35" x14ac:dyDescent="0.3">
      <c r="A14" s="9" t="str">
        <f>equipo1!A77</f>
        <v>Luis Rivera</v>
      </c>
      <c r="B14" s="9" t="str">
        <f>equipo1!$A$6</f>
        <v>Equipo 1</v>
      </c>
      <c r="C14" s="9">
        <f>equipo1!CP77</f>
        <v>2</v>
      </c>
      <c r="D14" s="9">
        <f>equipo1!CQ77</f>
        <v>1</v>
      </c>
      <c r="E14" s="9">
        <f>equipo1!CR77</f>
        <v>1</v>
      </c>
      <c r="F14" s="15">
        <f>equipo1!CT77</f>
        <v>4.2</v>
      </c>
      <c r="G14" s="9">
        <f>equipo1!CU77</f>
        <v>7</v>
      </c>
      <c r="H14" s="9">
        <f>equipo1!CV77</f>
        <v>9</v>
      </c>
      <c r="I14" s="9">
        <f>equipo1!CW77</f>
        <v>7</v>
      </c>
      <c r="J14" s="14">
        <f>equipo1!CX77</f>
        <v>13.5</v>
      </c>
      <c r="K14" s="14">
        <f>equipo1!CY77</f>
        <v>0</v>
      </c>
      <c r="L14" t="str">
        <f t="shared" si="0"/>
        <v>Luis Rivera</v>
      </c>
      <c r="M14">
        <f t="shared" si="1"/>
        <v>13.5</v>
      </c>
      <c r="N14">
        <f t="shared" si="2"/>
        <v>13.5</v>
      </c>
      <c r="O14">
        <f t="shared" si="3"/>
        <v>135014</v>
      </c>
      <c r="P14" t="str">
        <f t="shared" si="4"/>
        <v>Luis Rivera</v>
      </c>
      <c r="Q14">
        <f t="shared" si="5"/>
        <v>1</v>
      </c>
      <c r="R14">
        <f t="shared" si="6"/>
        <v>1</v>
      </c>
      <c r="S14">
        <f t="shared" si="7"/>
        <v>9986</v>
      </c>
      <c r="T14" t="str">
        <f t="shared" si="8"/>
        <v>Luis Rivera</v>
      </c>
      <c r="U14">
        <f t="shared" si="9"/>
        <v>9</v>
      </c>
      <c r="V14">
        <f t="shared" si="10"/>
        <v>9</v>
      </c>
      <c r="W14">
        <f t="shared" si="11"/>
        <v>89986</v>
      </c>
      <c r="X14" t="str">
        <f t="shared" si="12"/>
        <v>Luis Rivera</v>
      </c>
      <c r="Y14">
        <f t="shared" si="13"/>
        <v>4.2</v>
      </c>
      <c r="Z14">
        <f t="shared" si="14"/>
        <v>4.2</v>
      </c>
      <c r="AA14">
        <f t="shared" si="15"/>
        <v>41986</v>
      </c>
      <c r="AB14" t="str">
        <f t="shared" si="16"/>
        <v>Luis Rivera</v>
      </c>
      <c r="AC14">
        <f t="shared" si="17"/>
        <v>7</v>
      </c>
      <c r="AD14">
        <f t="shared" si="18"/>
        <v>7</v>
      </c>
      <c r="AE14">
        <f t="shared" si="19"/>
        <v>70014</v>
      </c>
      <c r="AF14" t="str">
        <f t="shared" si="20"/>
        <v>Luis Rivera</v>
      </c>
      <c r="AG14" s="2">
        <f t="shared" si="21"/>
        <v>0</v>
      </c>
      <c r="AH14" s="2">
        <f t="shared" si="22"/>
        <v>0</v>
      </c>
      <c r="AI14">
        <f t="shared" si="23"/>
        <v>-14</v>
      </c>
    </row>
    <row r="15" spans="1:35" x14ac:dyDescent="0.3">
      <c r="A15" s="9" t="str">
        <f>equipo1!A78</f>
        <v>Luis Gomez</v>
      </c>
      <c r="B15" s="9" t="str">
        <f>equipo1!$A$6</f>
        <v>Equipo 1</v>
      </c>
      <c r="C15" s="9">
        <f>equipo1!CP78</f>
        <v>1</v>
      </c>
      <c r="D15" s="9">
        <f>equipo1!CQ78</f>
        <v>0</v>
      </c>
      <c r="E15" s="9">
        <f>equipo1!CR78</f>
        <v>1</v>
      </c>
      <c r="F15" s="15">
        <f>equipo1!CT78</f>
        <v>1</v>
      </c>
      <c r="G15" s="9">
        <f>equipo1!CU78</f>
        <v>0</v>
      </c>
      <c r="H15" s="9">
        <f>equipo1!CV78</f>
        <v>2</v>
      </c>
      <c r="I15" s="9">
        <f>equipo1!CW78</f>
        <v>1</v>
      </c>
      <c r="J15" s="14">
        <f>equipo1!CX78</f>
        <v>0</v>
      </c>
      <c r="K15" s="14">
        <f>equipo1!CY78</f>
        <v>0</v>
      </c>
      <c r="L15" t="str">
        <f t="shared" si="0"/>
        <v>Luis Gomez</v>
      </c>
      <c r="M15">
        <f t="shared" si="1"/>
        <v>0</v>
      </c>
      <c r="N15">
        <f t="shared" si="2"/>
        <v>999999</v>
      </c>
      <c r="O15">
        <f t="shared" si="3"/>
        <v>9999990015</v>
      </c>
      <c r="P15" t="str">
        <f t="shared" si="4"/>
        <v>Luis Gomez</v>
      </c>
      <c r="Q15">
        <f t="shared" si="5"/>
        <v>0</v>
      </c>
      <c r="R15">
        <f t="shared" si="6"/>
        <v>0</v>
      </c>
      <c r="S15">
        <f t="shared" si="7"/>
        <v>-15</v>
      </c>
      <c r="T15" t="str">
        <f t="shared" si="8"/>
        <v>Luis Gomez</v>
      </c>
      <c r="U15">
        <f t="shared" si="9"/>
        <v>2</v>
      </c>
      <c r="V15">
        <f t="shared" si="10"/>
        <v>2</v>
      </c>
      <c r="W15">
        <f t="shared" si="11"/>
        <v>19985</v>
      </c>
      <c r="X15" t="str">
        <f t="shared" si="12"/>
        <v>Luis Gomez</v>
      </c>
      <c r="Y15">
        <f t="shared" si="13"/>
        <v>1</v>
      </c>
      <c r="Z15">
        <f t="shared" si="14"/>
        <v>1</v>
      </c>
      <c r="AA15">
        <f t="shared" si="15"/>
        <v>9985</v>
      </c>
      <c r="AB15" t="str">
        <f t="shared" si="16"/>
        <v>Luis Gomez</v>
      </c>
      <c r="AC15">
        <f t="shared" si="17"/>
        <v>1</v>
      </c>
      <c r="AD15">
        <f t="shared" si="18"/>
        <v>1</v>
      </c>
      <c r="AE15">
        <f t="shared" si="19"/>
        <v>10015</v>
      </c>
      <c r="AF15" t="str">
        <f t="shared" si="20"/>
        <v>Luis Gomez</v>
      </c>
      <c r="AG15" s="2">
        <f t="shared" si="21"/>
        <v>0</v>
      </c>
      <c r="AH15" s="2">
        <f t="shared" si="22"/>
        <v>0</v>
      </c>
      <c r="AI15">
        <f t="shared" si="23"/>
        <v>-15</v>
      </c>
    </row>
    <row r="16" spans="1:35" x14ac:dyDescent="0.3">
      <c r="A16" s="9" t="str">
        <f>equipo1!A79</f>
        <v>Luis Diaz</v>
      </c>
      <c r="B16" s="9" t="str">
        <f>equipo1!$A$6</f>
        <v>Equipo 1</v>
      </c>
      <c r="C16" s="9">
        <f>equipo1!CP79</f>
        <v>0</v>
      </c>
      <c r="D16" s="9">
        <f>equipo1!CQ79</f>
        <v>0</v>
      </c>
      <c r="E16" s="9">
        <f>equipo1!CR79</f>
        <v>0</v>
      </c>
      <c r="F16" s="15">
        <f>equipo1!CT79</f>
        <v>0</v>
      </c>
      <c r="G16" s="9">
        <f>equipo1!CU79</f>
        <v>0</v>
      </c>
      <c r="H16" s="9">
        <f>equipo1!CV79</f>
        <v>0</v>
      </c>
      <c r="I16" s="9">
        <f>equipo1!CW79</f>
        <v>0</v>
      </c>
      <c r="J16" s="14">
        <f>equipo1!CX79</f>
        <v>0</v>
      </c>
      <c r="K16" s="14">
        <f>equipo1!CY79</f>
        <v>0</v>
      </c>
      <c r="L16" t="str">
        <f t="shared" si="0"/>
        <v>Luis Diaz</v>
      </c>
      <c r="M16">
        <f t="shared" si="1"/>
        <v>0</v>
      </c>
      <c r="N16">
        <f t="shared" si="2"/>
        <v>999999</v>
      </c>
      <c r="O16">
        <f t="shared" si="3"/>
        <v>9999990016</v>
      </c>
      <c r="P16" t="str">
        <f t="shared" si="4"/>
        <v>Luis Diaz</v>
      </c>
      <c r="Q16">
        <f t="shared" si="5"/>
        <v>0</v>
      </c>
      <c r="R16">
        <f t="shared" si="6"/>
        <v>0</v>
      </c>
      <c r="S16">
        <f t="shared" si="7"/>
        <v>-16</v>
      </c>
      <c r="T16" t="str">
        <f t="shared" si="8"/>
        <v>Luis Diaz</v>
      </c>
      <c r="U16">
        <f t="shared" si="9"/>
        <v>0</v>
      </c>
      <c r="V16">
        <f t="shared" si="10"/>
        <v>0</v>
      </c>
      <c r="W16">
        <f t="shared" si="11"/>
        <v>-16</v>
      </c>
      <c r="X16" t="str">
        <f t="shared" si="12"/>
        <v>Luis Diaz</v>
      </c>
      <c r="Y16">
        <f t="shared" si="13"/>
        <v>0</v>
      </c>
      <c r="Z16">
        <f t="shared" si="14"/>
        <v>0</v>
      </c>
      <c r="AA16">
        <f t="shared" si="15"/>
        <v>-16</v>
      </c>
      <c r="AB16" t="str">
        <f t="shared" si="16"/>
        <v>Luis Diaz</v>
      </c>
      <c r="AC16">
        <f t="shared" si="17"/>
        <v>0</v>
      </c>
      <c r="AD16">
        <f t="shared" si="18"/>
        <v>999999</v>
      </c>
      <c r="AE16">
        <f t="shared" si="19"/>
        <v>9999990016</v>
      </c>
      <c r="AF16" t="str">
        <f t="shared" si="20"/>
        <v>Luis Diaz</v>
      </c>
      <c r="AG16" s="2">
        <f t="shared" si="21"/>
        <v>0</v>
      </c>
      <c r="AH16" s="2">
        <f t="shared" si="22"/>
        <v>0</v>
      </c>
      <c r="AI16">
        <f t="shared" si="23"/>
        <v>-16</v>
      </c>
    </row>
    <row r="17" spans="1:35" x14ac:dyDescent="0.3">
      <c r="A17" s="9" t="str">
        <f>equipo1!A80</f>
        <v>Luis Reyes</v>
      </c>
      <c r="B17" s="9" t="str">
        <f>equipo1!$A$6</f>
        <v>Equipo 1</v>
      </c>
      <c r="C17" s="9">
        <f>equipo1!CP80</f>
        <v>2</v>
      </c>
      <c r="D17" s="9">
        <f>equipo1!CQ80</f>
        <v>1</v>
      </c>
      <c r="E17" s="9">
        <f>equipo1!CR80</f>
        <v>1</v>
      </c>
      <c r="F17" s="15">
        <f>equipo1!CT80</f>
        <v>6</v>
      </c>
      <c r="G17" s="9">
        <f>equipo1!CU80</f>
        <v>3</v>
      </c>
      <c r="H17" s="9">
        <f>equipo1!CV80</f>
        <v>12</v>
      </c>
      <c r="I17" s="9">
        <f>equipo1!CW80</f>
        <v>8</v>
      </c>
      <c r="J17" s="14">
        <f>equipo1!CX80</f>
        <v>4.5</v>
      </c>
      <c r="K17" s="14">
        <f>equipo1!CY80</f>
        <v>0</v>
      </c>
      <c r="L17" t="str">
        <f t="shared" si="0"/>
        <v>Luis Reyes</v>
      </c>
      <c r="M17">
        <f t="shared" si="1"/>
        <v>4.5</v>
      </c>
      <c r="N17">
        <f t="shared" si="2"/>
        <v>4.5</v>
      </c>
      <c r="O17">
        <f t="shared" si="3"/>
        <v>45017</v>
      </c>
      <c r="P17" t="str">
        <f t="shared" si="4"/>
        <v>Luis Reyes</v>
      </c>
      <c r="Q17">
        <f t="shared" si="5"/>
        <v>1</v>
      </c>
      <c r="R17">
        <f t="shared" si="6"/>
        <v>1</v>
      </c>
      <c r="S17">
        <f t="shared" si="7"/>
        <v>9983</v>
      </c>
      <c r="T17" t="str">
        <f t="shared" si="8"/>
        <v>Luis Reyes</v>
      </c>
      <c r="U17">
        <f t="shared" si="9"/>
        <v>12</v>
      </c>
      <c r="V17">
        <f t="shared" si="10"/>
        <v>12</v>
      </c>
      <c r="W17">
        <f t="shared" si="11"/>
        <v>119983</v>
      </c>
      <c r="X17" t="str">
        <f t="shared" si="12"/>
        <v>Luis Reyes</v>
      </c>
      <c r="Y17">
        <f t="shared" si="13"/>
        <v>6</v>
      </c>
      <c r="Z17">
        <f t="shared" si="14"/>
        <v>6</v>
      </c>
      <c r="AA17">
        <f t="shared" si="15"/>
        <v>59983</v>
      </c>
      <c r="AB17" t="str">
        <f t="shared" si="16"/>
        <v>Luis Reyes</v>
      </c>
      <c r="AC17">
        <f t="shared" si="17"/>
        <v>8</v>
      </c>
      <c r="AD17">
        <f t="shared" si="18"/>
        <v>8</v>
      </c>
      <c r="AE17">
        <f t="shared" si="19"/>
        <v>80017</v>
      </c>
      <c r="AF17" t="str">
        <f t="shared" si="20"/>
        <v>Luis Reyes</v>
      </c>
      <c r="AG17" s="2">
        <f t="shared" si="21"/>
        <v>0</v>
      </c>
      <c r="AH17" s="2">
        <f t="shared" si="22"/>
        <v>0</v>
      </c>
      <c r="AI17">
        <f t="shared" si="23"/>
        <v>-17</v>
      </c>
    </row>
    <row r="18" spans="1:35" x14ac:dyDescent="0.3">
      <c r="A18" s="9" t="str">
        <f>equipo1!A81</f>
        <v>Luis Morales</v>
      </c>
      <c r="B18" s="9" t="str">
        <f>equipo1!$A$6</f>
        <v>Equipo 1</v>
      </c>
      <c r="C18" s="9">
        <f>equipo1!CP81</f>
        <v>1</v>
      </c>
      <c r="D18" s="9">
        <f>equipo1!CQ81</f>
        <v>0</v>
      </c>
      <c r="E18" s="9">
        <f>equipo1!CR81</f>
        <v>1</v>
      </c>
      <c r="F18" s="15">
        <f>equipo1!CT81</f>
        <v>1.1000000000000001</v>
      </c>
      <c r="G18" s="9">
        <f>equipo1!CU81</f>
        <v>0</v>
      </c>
      <c r="H18" s="9">
        <f>equipo1!CV81</f>
        <v>4</v>
      </c>
      <c r="I18" s="9">
        <f>equipo1!CW81</f>
        <v>1</v>
      </c>
      <c r="J18" s="14">
        <f>equipo1!CX81</f>
        <v>0</v>
      </c>
      <c r="K18" s="14">
        <f>equipo1!CY81</f>
        <v>0</v>
      </c>
      <c r="L18" t="str">
        <f t="shared" si="0"/>
        <v>Luis Morales</v>
      </c>
      <c r="M18">
        <f t="shared" si="1"/>
        <v>0</v>
      </c>
      <c r="N18">
        <f t="shared" si="2"/>
        <v>999999</v>
      </c>
      <c r="O18">
        <f t="shared" si="3"/>
        <v>9999990018</v>
      </c>
      <c r="P18" t="str">
        <f t="shared" si="4"/>
        <v>Luis Morales</v>
      </c>
      <c r="Q18">
        <f t="shared" si="5"/>
        <v>0</v>
      </c>
      <c r="R18">
        <f t="shared" si="6"/>
        <v>0</v>
      </c>
      <c r="S18">
        <f t="shared" si="7"/>
        <v>-18</v>
      </c>
      <c r="T18" t="str">
        <f t="shared" si="8"/>
        <v>Luis Morales</v>
      </c>
      <c r="U18">
        <f t="shared" si="9"/>
        <v>4</v>
      </c>
      <c r="V18">
        <f t="shared" si="10"/>
        <v>4</v>
      </c>
      <c r="W18">
        <f t="shared" si="11"/>
        <v>39982</v>
      </c>
      <c r="X18" t="str">
        <f t="shared" si="12"/>
        <v>Luis Morales</v>
      </c>
      <c r="Y18">
        <f t="shared" si="13"/>
        <v>1.1000000000000001</v>
      </c>
      <c r="Z18">
        <f t="shared" si="14"/>
        <v>1.1000000000000001</v>
      </c>
      <c r="AA18">
        <f t="shared" si="15"/>
        <v>10982</v>
      </c>
      <c r="AB18" t="str">
        <f t="shared" si="16"/>
        <v>Luis Morales</v>
      </c>
      <c r="AC18">
        <f t="shared" si="17"/>
        <v>1</v>
      </c>
      <c r="AD18">
        <f t="shared" si="18"/>
        <v>1</v>
      </c>
      <c r="AE18">
        <f t="shared" si="19"/>
        <v>10018</v>
      </c>
      <c r="AF18" t="str">
        <f t="shared" si="20"/>
        <v>Luis Morales</v>
      </c>
      <c r="AG18" s="2">
        <f t="shared" si="21"/>
        <v>0</v>
      </c>
      <c r="AH18" s="2">
        <f t="shared" si="22"/>
        <v>0</v>
      </c>
      <c r="AI18">
        <f t="shared" si="23"/>
        <v>-18</v>
      </c>
    </row>
    <row r="19" spans="1:35" x14ac:dyDescent="0.3">
      <c r="A19" s="9" t="str">
        <f>equipo1!A82</f>
        <v>Luis Cruz</v>
      </c>
      <c r="B19" s="9" t="str">
        <f>equipo1!$A$6</f>
        <v>Equipo 1</v>
      </c>
      <c r="C19" s="9">
        <f>equipo1!CP82</f>
        <v>2</v>
      </c>
      <c r="D19" s="9">
        <f>equipo1!CQ82</f>
        <v>2</v>
      </c>
      <c r="E19" s="9">
        <f>equipo1!CR82</f>
        <v>0</v>
      </c>
      <c r="F19" s="15">
        <f>equipo1!CT82</f>
        <v>5</v>
      </c>
      <c r="G19" s="9">
        <f>equipo1!CU82</f>
        <v>7</v>
      </c>
      <c r="H19" s="9">
        <f>equipo1!CV82</f>
        <v>9</v>
      </c>
      <c r="I19" s="9">
        <f>equipo1!CW82</f>
        <v>8</v>
      </c>
      <c r="J19" s="14">
        <f>equipo1!CX82</f>
        <v>12.6</v>
      </c>
      <c r="K19" s="14">
        <f>equipo1!CY82</f>
        <v>0</v>
      </c>
      <c r="L19" t="str">
        <f t="shared" si="0"/>
        <v>Luis Cruz</v>
      </c>
      <c r="M19">
        <f t="shared" si="1"/>
        <v>12.6</v>
      </c>
      <c r="N19">
        <f t="shared" si="2"/>
        <v>12.6</v>
      </c>
      <c r="O19">
        <f t="shared" si="3"/>
        <v>126019</v>
      </c>
      <c r="P19" t="str">
        <f t="shared" si="4"/>
        <v>Luis Cruz</v>
      </c>
      <c r="Q19">
        <f t="shared" si="5"/>
        <v>2</v>
      </c>
      <c r="R19">
        <f t="shared" si="6"/>
        <v>2</v>
      </c>
      <c r="S19">
        <f t="shared" si="7"/>
        <v>19981</v>
      </c>
      <c r="T19" t="str">
        <f t="shared" si="8"/>
        <v>Luis Cruz</v>
      </c>
      <c r="U19">
        <f t="shared" si="9"/>
        <v>9</v>
      </c>
      <c r="V19">
        <f t="shared" si="10"/>
        <v>9</v>
      </c>
      <c r="W19">
        <f t="shared" si="11"/>
        <v>89981</v>
      </c>
      <c r="X19" t="str">
        <f t="shared" si="12"/>
        <v>Luis Cruz</v>
      </c>
      <c r="Y19">
        <f t="shared" si="13"/>
        <v>5</v>
      </c>
      <c r="Z19">
        <f t="shared" si="14"/>
        <v>5</v>
      </c>
      <c r="AA19">
        <f t="shared" si="15"/>
        <v>49981</v>
      </c>
      <c r="AB19" t="str">
        <f t="shared" si="16"/>
        <v>Luis Cruz</v>
      </c>
      <c r="AC19">
        <f t="shared" si="17"/>
        <v>8</v>
      </c>
      <c r="AD19">
        <f t="shared" si="18"/>
        <v>8</v>
      </c>
      <c r="AE19">
        <f t="shared" si="19"/>
        <v>80019</v>
      </c>
      <c r="AF19" t="str">
        <f t="shared" si="20"/>
        <v>Luis Cruz</v>
      </c>
      <c r="AG19" s="2">
        <f t="shared" si="21"/>
        <v>0</v>
      </c>
      <c r="AH19" s="2">
        <f t="shared" si="22"/>
        <v>0</v>
      </c>
      <c r="AI19">
        <f t="shared" si="23"/>
        <v>-19</v>
      </c>
    </row>
    <row r="20" spans="1:35" x14ac:dyDescent="0.3">
      <c r="A20" s="9" t="str">
        <f>equipo1!A83</f>
        <v>Luis Ortiz</v>
      </c>
      <c r="B20" s="9" t="str">
        <f>equipo1!$A$6</f>
        <v>Equipo 1</v>
      </c>
      <c r="C20" s="9">
        <f>equipo1!CP83</f>
        <v>1</v>
      </c>
      <c r="D20" s="9">
        <f>equipo1!CQ83</f>
        <v>0</v>
      </c>
      <c r="E20" s="9">
        <f>equipo1!CR83</f>
        <v>1</v>
      </c>
      <c r="F20" s="15">
        <f>equipo1!CT83</f>
        <v>2.2000000000000002</v>
      </c>
      <c r="G20" s="9">
        <f>equipo1!CU83</f>
        <v>4</v>
      </c>
      <c r="H20" s="9">
        <f>equipo1!CV83</f>
        <v>1</v>
      </c>
      <c r="I20" s="9">
        <f>equipo1!CW83</f>
        <v>2</v>
      </c>
      <c r="J20" s="14">
        <f>equipo1!CX83</f>
        <v>13.499999999999996</v>
      </c>
      <c r="K20" s="14">
        <f>equipo1!CY83</f>
        <v>0</v>
      </c>
      <c r="L20" t="str">
        <f t="shared" si="0"/>
        <v>Luis Ortiz</v>
      </c>
      <c r="M20">
        <f t="shared" si="1"/>
        <v>13.499999999999996</v>
      </c>
      <c r="N20">
        <f t="shared" si="2"/>
        <v>13.499999999999996</v>
      </c>
      <c r="O20">
        <f t="shared" si="3"/>
        <v>135019.99999999997</v>
      </c>
      <c r="P20" t="str">
        <f t="shared" si="4"/>
        <v>Luis Ortiz</v>
      </c>
      <c r="Q20">
        <f t="shared" si="5"/>
        <v>0</v>
      </c>
      <c r="R20">
        <f t="shared" si="6"/>
        <v>0</v>
      </c>
      <c r="S20">
        <f t="shared" si="7"/>
        <v>-20</v>
      </c>
      <c r="T20" t="str">
        <f t="shared" si="8"/>
        <v>Luis Ortiz</v>
      </c>
      <c r="U20">
        <f t="shared" si="9"/>
        <v>1</v>
      </c>
      <c r="V20">
        <f t="shared" si="10"/>
        <v>1</v>
      </c>
      <c r="W20">
        <f t="shared" si="11"/>
        <v>9980</v>
      </c>
      <c r="X20" t="str">
        <f t="shared" si="12"/>
        <v>Luis Ortiz</v>
      </c>
      <c r="Y20">
        <f t="shared" si="13"/>
        <v>2.2000000000000002</v>
      </c>
      <c r="Z20">
        <f t="shared" si="14"/>
        <v>2.2000000000000002</v>
      </c>
      <c r="AA20">
        <f t="shared" si="15"/>
        <v>21980</v>
      </c>
      <c r="AB20" t="str">
        <f t="shared" si="16"/>
        <v>Luis Ortiz</v>
      </c>
      <c r="AC20">
        <f t="shared" si="17"/>
        <v>2</v>
      </c>
      <c r="AD20">
        <f t="shared" si="18"/>
        <v>2</v>
      </c>
      <c r="AE20">
        <f t="shared" si="19"/>
        <v>20020</v>
      </c>
      <c r="AF20" t="str">
        <f t="shared" si="20"/>
        <v>Luis Ortiz</v>
      </c>
      <c r="AG20" s="2">
        <f t="shared" si="21"/>
        <v>0</v>
      </c>
      <c r="AH20" s="2">
        <f t="shared" si="22"/>
        <v>0</v>
      </c>
      <c r="AI20">
        <f t="shared" si="23"/>
        <v>-20</v>
      </c>
    </row>
    <row r="21" spans="1:35" x14ac:dyDescent="0.3">
      <c r="A21" s="9" t="str">
        <f>equipo1!A84</f>
        <v>Luis Gutierrez</v>
      </c>
      <c r="B21" s="9" t="str">
        <f>equipo1!$A$6</f>
        <v>Equipo 1</v>
      </c>
      <c r="C21" s="9">
        <f>equipo1!CP84</f>
        <v>0</v>
      </c>
      <c r="D21" s="9">
        <f>equipo1!CQ84</f>
        <v>0</v>
      </c>
      <c r="E21" s="9">
        <f>equipo1!CR84</f>
        <v>0</v>
      </c>
      <c r="F21" s="15">
        <f>equipo1!CT84</f>
        <v>0</v>
      </c>
      <c r="G21" s="9">
        <f>equipo1!CU84</f>
        <v>0</v>
      </c>
      <c r="H21" s="9">
        <f>equipo1!CV84</f>
        <v>0</v>
      </c>
      <c r="I21" s="9">
        <f>equipo1!CW84</f>
        <v>0</v>
      </c>
      <c r="J21" s="14">
        <f>equipo1!CX84</f>
        <v>0</v>
      </c>
      <c r="K21" s="14">
        <f>equipo1!CY84</f>
        <v>0</v>
      </c>
      <c r="L21" t="str">
        <f t="shared" si="0"/>
        <v>Luis Gutierrez</v>
      </c>
      <c r="M21">
        <f t="shared" si="1"/>
        <v>0</v>
      </c>
      <c r="N21">
        <f t="shared" si="2"/>
        <v>999999</v>
      </c>
      <c r="O21">
        <f t="shared" si="3"/>
        <v>9999990021</v>
      </c>
      <c r="P21" t="str">
        <f t="shared" si="4"/>
        <v>Luis Gutierrez</v>
      </c>
      <c r="Q21">
        <f t="shared" si="5"/>
        <v>0</v>
      </c>
      <c r="R21">
        <f t="shared" si="6"/>
        <v>0</v>
      </c>
      <c r="S21">
        <f t="shared" si="7"/>
        <v>-21</v>
      </c>
      <c r="T21" t="str">
        <f t="shared" si="8"/>
        <v>Luis Gutierrez</v>
      </c>
      <c r="U21">
        <f t="shared" si="9"/>
        <v>0</v>
      </c>
      <c r="V21">
        <f t="shared" si="10"/>
        <v>0</v>
      </c>
      <c r="W21">
        <f t="shared" si="11"/>
        <v>-21</v>
      </c>
      <c r="X21" t="str">
        <f t="shared" si="12"/>
        <v>Luis Gutierrez</v>
      </c>
      <c r="Y21">
        <f t="shared" si="13"/>
        <v>0</v>
      </c>
      <c r="Z21">
        <f t="shared" si="14"/>
        <v>0</v>
      </c>
      <c r="AA21">
        <f t="shared" si="15"/>
        <v>-21</v>
      </c>
      <c r="AB21" t="str">
        <f t="shared" si="16"/>
        <v>Luis Gutierrez</v>
      </c>
      <c r="AC21">
        <f t="shared" si="17"/>
        <v>0</v>
      </c>
      <c r="AD21">
        <f t="shared" si="18"/>
        <v>999999</v>
      </c>
      <c r="AE21">
        <f t="shared" si="19"/>
        <v>9999990021</v>
      </c>
      <c r="AF21" t="str">
        <f t="shared" si="20"/>
        <v>Luis Gutierrez</v>
      </c>
      <c r="AG21" s="2">
        <f t="shared" si="21"/>
        <v>0</v>
      </c>
      <c r="AH21" s="2">
        <f t="shared" si="22"/>
        <v>0</v>
      </c>
      <c r="AI21">
        <f t="shared" si="23"/>
        <v>-21</v>
      </c>
    </row>
    <row r="22" spans="1:35" x14ac:dyDescent="0.3">
      <c r="A22" s="9" t="str">
        <f>equipo1!A85</f>
        <v>Luis Castillo</v>
      </c>
      <c r="B22" s="9" t="str">
        <f>equipo1!$A$6</f>
        <v>Equipo 1</v>
      </c>
      <c r="C22" s="9">
        <f>equipo1!CP85</f>
        <v>2</v>
      </c>
      <c r="D22" s="9">
        <f>equipo1!CQ85</f>
        <v>1</v>
      </c>
      <c r="E22" s="9">
        <f>equipo1!CR85</f>
        <v>1</v>
      </c>
      <c r="F22" s="15">
        <f>equipo1!CT85</f>
        <v>4.1000000000000005</v>
      </c>
      <c r="G22" s="9">
        <f>equipo1!CU85</f>
        <v>0</v>
      </c>
      <c r="H22" s="9">
        <f>equipo1!CV85</f>
        <v>7</v>
      </c>
      <c r="I22" s="9">
        <f>equipo1!CW85</f>
        <v>9</v>
      </c>
      <c r="J22" s="14">
        <f>equipo1!CX85</f>
        <v>0</v>
      </c>
      <c r="K22" s="14">
        <f>equipo1!CY85</f>
        <v>0</v>
      </c>
      <c r="L22" t="str">
        <f t="shared" si="0"/>
        <v>Luis Castillo</v>
      </c>
      <c r="M22">
        <f t="shared" si="1"/>
        <v>0</v>
      </c>
      <c r="N22">
        <f t="shared" si="2"/>
        <v>999999</v>
      </c>
      <c r="O22">
        <f t="shared" si="3"/>
        <v>9999990022</v>
      </c>
      <c r="P22" t="str">
        <f t="shared" si="4"/>
        <v>Luis Castillo</v>
      </c>
      <c r="Q22">
        <f t="shared" si="5"/>
        <v>1</v>
      </c>
      <c r="R22">
        <f t="shared" si="6"/>
        <v>1</v>
      </c>
      <c r="S22">
        <f t="shared" si="7"/>
        <v>9978</v>
      </c>
      <c r="T22" t="str">
        <f t="shared" si="8"/>
        <v>Luis Castillo</v>
      </c>
      <c r="U22">
        <f t="shared" si="9"/>
        <v>7</v>
      </c>
      <c r="V22">
        <f t="shared" si="10"/>
        <v>7</v>
      </c>
      <c r="W22">
        <f t="shared" si="11"/>
        <v>69978</v>
      </c>
      <c r="X22" t="str">
        <f t="shared" si="12"/>
        <v>Luis Castillo</v>
      </c>
      <c r="Y22">
        <f t="shared" si="13"/>
        <v>4.1000000000000005</v>
      </c>
      <c r="Z22">
        <f t="shared" si="14"/>
        <v>4.1000000000000005</v>
      </c>
      <c r="AA22">
        <f t="shared" si="15"/>
        <v>40978.000000000007</v>
      </c>
      <c r="AB22" t="str">
        <f t="shared" si="16"/>
        <v>Luis Castillo</v>
      </c>
      <c r="AC22">
        <f t="shared" si="17"/>
        <v>9</v>
      </c>
      <c r="AD22">
        <f t="shared" si="18"/>
        <v>9</v>
      </c>
      <c r="AE22">
        <f t="shared" si="19"/>
        <v>90022</v>
      </c>
      <c r="AF22" t="str">
        <f t="shared" si="20"/>
        <v>Luis Castillo</v>
      </c>
      <c r="AG22" s="2">
        <f t="shared" si="21"/>
        <v>0</v>
      </c>
      <c r="AH22" s="2">
        <f t="shared" si="22"/>
        <v>0</v>
      </c>
      <c r="AI22">
        <f t="shared" si="23"/>
        <v>-22</v>
      </c>
    </row>
    <row r="23" spans="1:35" x14ac:dyDescent="0.3">
      <c r="A23" s="9" t="str">
        <f>equipo1!A86</f>
        <v>Carlos Garcia</v>
      </c>
      <c r="B23" s="9" t="str">
        <f>equipo1!$A$6</f>
        <v>Equipo 1</v>
      </c>
      <c r="C23" s="9">
        <f>equipo1!CP86</f>
        <v>1</v>
      </c>
      <c r="D23" s="9">
        <f>equipo1!CQ86</f>
        <v>1</v>
      </c>
      <c r="E23" s="9">
        <f>equipo1!CR86</f>
        <v>0</v>
      </c>
      <c r="F23" s="15">
        <f>equipo1!CT86</f>
        <v>1</v>
      </c>
      <c r="G23" s="9">
        <f>equipo1!CU86</f>
        <v>2</v>
      </c>
      <c r="H23" s="9">
        <f>equipo1!CV86</f>
        <v>5</v>
      </c>
      <c r="I23" s="9">
        <f>equipo1!CW86</f>
        <v>4</v>
      </c>
      <c r="J23" s="14">
        <f>equipo1!CX86</f>
        <v>18</v>
      </c>
      <c r="K23" s="14">
        <f>equipo1!CY86</f>
        <v>0</v>
      </c>
      <c r="L23" t="str">
        <f t="shared" si="0"/>
        <v>Carlos Garcia</v>
      </c>
      <c r="M23">
        <f t="shared" si="1"/>
        <v>18</v>
      </c>
      <c r="N23">
        <f t="shared" si="2"/>
        <v>18</v>
      </c>
      <c r="O23">
        <f t="shared" si="3"/>
        <v>180023</v>
      </c>
      <c r="P23" t="str">
        <f t="shared" si="4"/>
        <v>Carlos Garcia</v>
      </c>
      <c r="Q23">
        <f t="shared" si="5"/>
        <v>1</v>
      </c>
      <c r="R23">
        <f t="shared" si="6"/>
        <v>1</v>
      </c>
      <c r="S23">
        <f t="shared" si="7"/>
        <v>9977</v>
      </c>
      <c r="T23" t="str">
        <f t="shared" si="8"/>
        <v>Carlos Garcia</v>
      </c>
      <c r="U23">
        <f t="shared" si="9"/>
        <v>5</v>
      </c>
      <c r="V23">
        <f t="shared" si="10"/>
        <v>5</v>
      </c>
      <c r="W23">
        <f t="shared" si="11"/>
        <v>49977</v>
      </c>
      <c r="X23" t="str">
        <f t="shared" si="12"/>
        <v>Carlos Garcia</v>
      </c>
      <c r="Y23">
        <f t="shared" si="13"/>
        <v>1</v>
      </c>
      <c r="Z23">
        <f t="shared" si="14"/>
        <v>1</v>
      </c>
      <c r="AA23">
        <f t="shared" si="15"/>
        <v>9977</v>
      </c>
      <c r="AB23" t="str">
        <f t="shared" si="16"/>
        <v>Carlos Garcia</v>
      </c>
      <c r="AC23">
        <f t="shared" si="17"/>
        <v>4</v>
      </c>
      <c r="AD23">
        <f t="shared" si="18"/>
        <v>4</v>
      </c>
      <c r="AE23">
        <f t="shared" si="19"/>
        <v>40023</v>
      </c>
      <c r="AF23" t="str">
        <f t="shared" si="20"/>
        <v>Carlos Garcia</v>
      </c>
      <c r="AG23" s="2">
        <f t="shared" si="21"/>
        <v>0</v>
      </c>
      <c r="AH23" s="2">
        <f t="shared" si="22"/>
        <v>0</v>
      </c>
      <c r="AI23">
        <f t="shared" si="23"/>
        <v>-23</v>
      </c>
    </row>
    <row r="24" spans="1:35" x14ac:dyDescent="0.3">
      <c r="A24" s="9" t="str">
        <f>equipo1!A87</f>
        <v>Carlos Rodriguez</v>
      </c>
      <c r="B24" s="9" t="str">
        <f>equipo1!$A$6</f>
        <v>Equipo 1</v>
      </c>
      <c r="C24" s="9">
        <f>equipo1!CP87</f>
        <v>1</v>
      </c>
      <c r="D24" s="9">
        <f>equipo1!CQ87</f>
        <v>0</v>
      </c>
      <c r="E24" s="9">
        <f>equipo1!CR87</f>
        <v>1</v>
      </c>
      <c r="F24" s="15">
        <f>equipo1!CT87</f>
        <v>2.1</v>
      </c>
      <c r="G24" s="9">
        <f>equipo1!CU87</f>
        <v>4</v>
      </c>
      <c r="H24" s="9">
        <f>equipo1!CV87</f>
        <v>4</v>
      </c>
      <c r="I24" s="9">
        <f>equipo1!CW87</f>
        <v>4</v>
      </c>
      <c r="J24" s="14">
        <f>equipo1!CX87</f>
        <v>15.428571428571427</v>
      </c>
      <c r="K24" s="14">
        <f>equipo1!CY87</f>
        <v>0</v>
      </c>
      <c r="L24" t="str">
        <f t="shared" si="0"/>
        <v>Carlos Rodriguez</v>
      </c>
      <c r="M24">
        <f t="shared" si="1"/>
        <v>15.428571428571427</v>
      </c>
      <c r="N24">
        <f t="shared" si="2"/>
        <v>15.428571428571427</v>
      </c>
      <c r="O24">
        <f t="shared" si="3"/>
        <v>154309.71428571426</v>
      </c>
      <c r="P24" t="str">
        <f t="shared" si="4"/>
        <v>Carlos Rodriguez</v>
      </c>
      <c r="Q24">
        <f t="shared" si="5"/>
        <v>0</v>
      </c>
      <c r="R24">
        <f t="shared" si="6"/>
        <v>0</v>
      </c>
      <c r="S24">
        <f t="shared" si="7"/>
        <v>-24</v>
      </c>
      <c r="T24" t="str">
        <f t="shared" si="8"/>
        <v>Carlos Rodriguez</v>
      </c>
      <c r="U24">
        <f t="shared" si="9"/>
        <v>4</v>
      </c>
      <c r="V24">
        <f t="shared" si="10"/>
        <v>4</v>
      </c>
      <c r="W24">
        <f t="shared" si="11"/>
        <v>39976</v>
      </c>
      <c r="X24" t="str">
        <f t="shared" si="12"/>
        <v>Carlos Rodriguez</v>
      </c>
      <c r="Y24">
        <f t="shared" si="13"/>
        <v>2.1</v>
      </c>
      <c r="Z24">
        <f t="shared" si="14"/>
        <v>2.1</v>
      </c>
      <c r="AA24">
        <f t="shared" si="15"/>
        <v>20976</v>
      </c>
      <c r="AB24" t="str">
        <f t="shared" si="16"/>
        <v>Carlos Rodriguez</v>
      </c>
      <c r="AC24">
        <f t="shared" si="17"/>
        <v>4</v>
      </c>
      <c r="AD24">
        <f t="shared" si="18"/>
        <v>4</v>
      </c>
      <c r="AE24">
        <f t="shared" si="19"/>
        <v>40024</v>
      </c>
      <c r="AF24" t="str">
        <f t="shared" si="20"/>
        <v>Carlos Rodriguez</v>
      </c>
      <c r="AG24" s="2">
        <f t="shared" si="21"/>
        <v>0</v>
      </c>
      <c r="AH24" s="2">
        <f t="shared" si="22"/>
        <v>0</v>
      </c>
      <c r="AI24">
        <f t="shared" si="23"/>
        <v>-24</v>
      </c>
    </row>
    <row r="25" spans="1:35" x14ac:dyDescent="0.3">
      <c r="A25" s="9" t="str">
        <f>equipo1!A88</f>
        <v>Carlos Martinez</v>
      </c>
      <c r="B25" s="9" t="str">
        <f>equipo1!$A$6</f>
        <v>Equipo 1</v>
      </c>
      <c r="C25" s="9">
        <f>equipo1!CP88</f>
        <v>2</v>
      </c>
      <c r="D25" s="9">
        <f>equipo1!CQ88</f>
        <v>0</v>
      </c>
      <c r="E25" s="9">
        <f>equipo1!CR88</f>
        <v>2</v>
      </c>
      <c r="F25" s="15">
        <f>equipo1!CT88</f>
        <v>3.1</v>
      </c>
      <c r="G25" s="9">
        <f>equipo1!CU88</f>
        <v>4</v>
      </c>
      <c r="H25" s="9">
        <f>equipo1!CV88</f>
        <v>6</v>
      </c>
      <c r="I25" s="9">
        <f>equipo1!CW88</f>
        <v>4</v>
      </c>
      <c r="J25" s="14">
        <f>equipo1!CX88</f>
        <v>10.8</v>
      </c>
      <c r="K25" s="14">
        <f>equipo1!CY88</f>
        <v>0</v>
      </c>
      <c r="L25" t="str">
        <f t="shared" si="0"/>
        <v>Carlos Martinez</v>
      </c>
      <c r="M25">
        <f t="shared" si="1"/>
        <v>10.8</v>
      </c>
      <c r="N25">
        <f t="shared" si="2"/>
        <v>10.8</v>
      </c>
      <c r="O25">
        <f t="shared" si="3"/>
        <v>108025</v>
      </c>
      <c r="P25" t="str">
        <f t="shared" si="4"/>
        <v>Carlos Martinez</v>
      </c>
      <c r="Q25">
        <f t="shared" si="5"/>
        <v>0</v>
      </c>
      <c r="R25">
        <f t="shared" si="6"/>
        <v>0</v>
      </c>
      <c r="S25">
        <f t="shared" si="7"/>
        <v>-25</v>
      </c>
      <c r="T25" t="str">
        <f t="shared" si="8"/>
        <v>Carlos Martinez</v>
      </c>
      <c r="U25">
        <f t="shared" si="9"/>
        <v>6</v>
      </c>
      <c r="V25">
        <f t="shared" si="10"/>
        <v>6</v>
      </c>
      <c r="W25">
        <f t="shared" si="11"/>
        <v>59975</v>
      </c>
      <c r="X25" t="str">
        <f t="shared" si="12"/>
        <v>Carlos Martinez</v>
      </c>
      <c r="Y25">
        <f t="shared" si="13"/>
        <v>3.1</v>
      </c>
      <c r="Z25">
        <f t="shared" si="14"/>
        <v>3.1</v>
      </c>
      <c r="AA25">
        <f t="shared" si="15"/>
        <v>30975</v>
      </c>
      <c r="AB25" t="str">
        <f t="shared" si="16"/>
        <v>Carlos Martinez</v>
      </c>
      <c r="AC25">
        <f t="shared" si="17"/>
        <v>4</v>
      </c>
      <c r="AD25">
        <f t="shared" si="18"/>
        <v>4</v>
      </c>
      <c r="AE25">
        <f t="shared" si="19"/>
        <v>40025</v>
      </c>
      <c r="AF25" t="str">
        <f t="shared" si="20"/>
        <v>Carlos Martinez</v>
      </c>
      <c r="AG25" s="2">
        <f t="shared" si="21"/>
        <v>0</v>
      </c>
      <c r="AH25" s="2">
        <f t="shared" si="22"/>
        <v>0</v>
      </c>
      <c r="AI25">
        <f t="shared" si="23"/>
        <v>-25</v>
      </c>
    </row>
    <row r="26" spans="1:35" x14ac:dyDescent="0.3">
      <c r="A26" s="9" t="str">
        <f>equipo1!A89</f>
        <v>Carlos Hernandez</v>
      </c>
      <c r="B26" s="9" t="str">
        <f>equipo1!$A$6</f>
        <v>Equipo 1</v>
      </c>
      <c r="C26" s="9">
        <f>equipo1!CP89</f>
        <v>0</v>
      </c>
      <c r="D26" s="9">
        <f>equipo1!CQ89</f>
        <v>0</v>
      </c>
      <c r="E26" s="9">
        <f>equipo1!CR89</f>
        <v>0</v>
      </c>
      <c r="F26" s="15">
        <f>equipo1!CT89</f>
        <v>0</v>
      </c>
      <c r="G26" s="9">
        <f>equipo1!CU89</f>
        <v>0</v>
      </c>
      <c r="H26" s="9">
        <f>equipo1!CV89</f>
        <v>0</v>
      </c>
      <c r="I26" s="9">
        <f>equipo1!CW89</f>
        <v>0</v>
      </c>
      <c r="J26" s="14">
        <f>equipo1!CX89</f>
        <v>0</v>
      </c>
      <c r="K26" s="14">
        <f>equipo1!CY89</f>
        <v>0</v>
      </c>
      <c r="L26" t="str">
        <f t="shared" si="0"/>
        <v>Carlos Hernandez</v>
      </c>
      <c r="M26">
        <f t="shared" si="1"/>
        <v>0</v>
      </c>
      <c r="N26">
        <f t="shared" si="2"/>
        <v>999999</v>
      </c>
      <c r="O26">
        <f t="shared" si="3"/>
        <v>9999990026</v>
      </c>
      <c r="P26" t="str">
        <f t="shared" si="4"/>
        <v>Carlos Hernandez</v>
      </c>
      <c r="Q26">
        <f t="shared" si="5"/>
        <v>0</v>
      </c>
      <c r="R26">
        <f t="shared" si="6"/>
        <v>0</v>
      </c>
      <c r="S26">
        <f t="shared" si="7"/>
        <v>-26</v>
      </c>
      <c r="T26" t="str">
        <f t="shared" si="8"/>
        <v>Carlos Hernandez</v>
      </c>
      <c r="U26">
        <f t="shared" si="9"/>
        <v>0</v>
      </c>
      <c r="V26">
        <f t="shared" si="10"/>
        <v>0</v>
      </c>
      <c r="W26">
        <f t="shared" si="11"/>
        <v>-26</v>
      </c>
      <c r="X26" t="str">
        <f t="shared" si="12"/>
        <v>Carlos Hernandez</v>
      </c>
      <c r="Y26">
        <f t="shared" si="13"/>
        <v>0</v>
      </c>
      <c r="Z26">
        <f t="shared" si="14"/>
        <v>0</v>
      </c>
      <c r="AA26">
        <f t="shared" si="15"/>
        <v>-26</v>
      </c>
      <c r="AB26" t="str">
        <f t="shared" si="16"/>
        <v>Carlos Hernandez</v>
      </c>
      <c r="AC26">
        <f t="shared" si="17"/>
        <v>0</v>
      </c>
      <c r="AD26">
        <f t="shared" si="18"/>
        <v>999999</v>
      </c>
      <c r="AE26">
        <f t="shared" si="19"/>
        <v>9999990026</v>
      </c>
      <c r="AF26" t="str">
        <f t="shared" si="20"/>
        <v>Carlos Hernandez</v>
      </c>
      <c r="AG26" s="2">
        <f t="shared" si="21"/>
        <v>0</v>
      </c>
      <c r="AH26" s="2">
        <f t="shared" si="22"/>
        <v>0</v>
      </c>
      <c r="AI26">
        <f t="shared" si="23"/>
        <v>-26</v>
      </c>
    </row>
    <row r="27" spans="1:35" x14ac:dyDescent="0.3">
      <c r="A27" s="9" t="str">
        <f>equipo1!A90</f>
        <v>Carlos Lopez</v>
      </c>
      <c r="B27" s="9" t="str">
        <f>equipo1!$A$6</f>
        <v>Equipo 1</v>
      </c>
      <c r="C27" s="9">
        <f>equipo1!CP90</f>
        <v>1</v>
      </c>
      <c r="D27" s="9">
        <f>equipo1!CQ90</f>
        <v>0</v>
      </c>
      <c r="E27" s="9">
        <f>equipo1!CR90</f>
        <v>1</v>
      </c>
      <c r="F27" s="15">
        <f>equipo1!CT90</f>
        <v>1.2</v>
      </c>
      <c r="G27" s="9">
        <f>equipo1!CU90</f>
        <v>0</v>
      </c>
      <c r="H27" s="9">
        <f>equipo1!CV90</f>
        <v>6</v>
      </c>
      <c r="I27" s="9">
        <f>equipo1!CW90</f>
        <v>5</v>
      </c>
      <c r="J27" s="14">
        <f>equipo1!CX90</f>
        <v>0</v>
      </c>
      <c r="K27" s="14">
        <f>equipo1!CY90</f>
        <v>0</v>
      </c>
      <c r="L27" t="str">
        <f t="shared" si="0"/>
        <v>Carlos Lopez</v>
      </c>
      <c r="M27">
        <f t="shared" si="1"/>
        <v>0</v>
      </c>
      <c r="N27">
        <f t="shared" si="2"/>
        <v>999999</v>
      </c>
      <c r="O27">
        <f t="shared" si="3"/>
        <v>9999990027</v>
      </c>
      <c r="P27" t="str">
        <f t="shared" si="4"/>
        <v>Carlos Lopez</v>
      </c>
      <c r="Q27">
        <f t="shared" si="5"/>
        <v>0</v>
      </c>
      <c r="R27">
        <f t="shared" si="6"/>
        <v>0</v>
      </c>
      <c r="S27">
        <f t="shared" si="7"/>
        <v>-27</v>
      </c>
      <c r="T27" t="str">
        <f t="shared" si="8"/>
        <v>Carlos Lopez</v>
      </c>
      <c r="U27">
        <f t="shared" si="9"/>
        <v>6</v>
      </c>
      <c r="V27">
        <f t="shared" si="10"/>
        <v>6</v>
      </c>
      <c r="W27">
        <f t="shared" si="11"/>
        <v>59973</v>
      </c>
      <c r="X27" t="str">
        <f t="shared" si="12"/>
        <v>Carlos Lopez</v>
      </c>
      <c r="Y27">
        <f t="shared" si="13"/>
        <v>1.2</v>
      </c>
      <c r="Z27">
        <f t="shared" si="14"/>
        <v>1.2</v>
      </c>
      <c r="AA27">
        <f t="shared" si="15"/>
        <v>11973</v>
      </c>
      <c r="AB27" t="str">
        <f t="shared" si="16"/>
        <v>Carlos Lopez</v>
      </c>
      <c r="AC27">
        <f t="shared" si="17"/>
        <v>5</v>
      </c>
      <c r="AD27">
        <f t="shared" si="18"/>
        <v>5</v>
      </c>
      <c r="AE27">
        <f t="shared" si="19"/>
        <v>50027</v>
      </c>
      <c r="AF27" t="str">
        <f t="shared" si="20"/>
        <v>Carlos Lopez</v>
      </c>
      <c r="AG27" s="2">
        <f t="shared" si="21"/>
        <v>0</v>
      </c>
      <c r="AH27" s="2">
        <f t="shared" si="22"/>
        <v>0</v>
      </c>
      <c r="AI27">
        <f t="shared" si="23"/>
        <v>-27</v>
      </c>
    </row>
    <row r="28" spans="1:35" x14ac:dyDescent="0.3">
      <c r="A28" s="9" t="str">
        <f>equipo2!A66</f>
        <v>Carlos Gonzalez</v>
      </c>
      <c r="B28" s="9" t="str">
        <f>equipo2!$A$6</f>
        <v>Equipo 2</v>
      </c>
      <c r="C28" s="9">
        <f>equipo2!CP66</f>
        <v>2</v>
      </c>
      <c r="D28" s="9">
        <f>equipo2!CQ66</f>
        <v>2</v>
      </c>
      <c r="E28" s="9">
        <f>equipo2!CR66</f>
        <v>0</v>
      </c>
      <c r="F28" s="15">
        <f>equipo2!CT66</f>
        <v>4.2</v>
      </c>
      <c r="G28" s="9">
        <f>equipo2!CU66</f>
        <v>4</v>
      </c>
      <c r="H28" s="9">
        <f>equipo2!CV66</f>
        <v>5</v>
      </c>
      <c r="I28" s="9">
        <f>equipo2!CW66</f>
        <v>3</v>
      </c>
      <c r="J28" s="14">
        <f>equipo2!CX66</f>
        <v>7.7142857142857135</v>
      </c>
      <c r="K28" s="14">
        <f>equipo2!CY66</f>
        <v>0</v>
      </c>
      <c r="L28" t="str">
        <f t="shared" si="0"/>
        <v>Carlos Gonzalez</v>
      </c>
      <c r="M28">
        <f t="shared" si="1"/>
        <v>7.7142857142857135</v>
      </c>
      <c r="N28">
        <f t="shared" si="2"/>
        <v>7.7142857142857135</v>
      </c>
      <c r="O28">
        <f t="shared" si="3"/>
        <v>77170.85714285713</v>
      </c>
      <c r="P28" t="str">
        <f t="shared" si="4"/>
        <v>Carlos Gonzalez</v>
      </c>
      <c r="Q28">
        <f t="shared" si="5"/>
        <v>2</v>
      </c>
      <c r="R28">
        <f t="shared" si="6"/>
        <v>2</v>
      </c>
      <c r="S28">
        <f t="shared" si="7"/>
        <v>19972</v>
      </c>
      <c r="T28" t="str">
        <f t="shared" si="8"/>
        <v>Carlos Gonzalez</v>
      </c>
      <c r="U28">
        <f t="shared" si="9"/>
        <v>5</v>
      </c>
      <c r="V28">
        <f t="shared" si="10"/>
        <v>5</v>
      </c>
      <c r="W28">
        <f t="shared" si="11"/>
        <v>49972</v>
      </c>
      <c r="X28" t="str">
        <f t="shared" si="12"/>
        <v>Carlos Gonzalez</v>
      </c>
      <c r="Y28">
        <f t="shared" si="13"/>
        <v>4.2</v>
      </c>
      <c r="Z28">
        <f t="shared" si="14"/>
        <v>4.2</v>
      </c>
      <c r="AA28">
        <f t="shared" si="15"/>
        <v>41972</v>
      </c>
      <c r="AB28" t="str">
        <f t="shared" si="16"/>
        <v>Carlos Gonzalez</v>
      </c>
      <c r="AC28">
        <f t="shared" si="17"/>
        <v>3</v>
      </c>
      <c r="AD28">
        <f t="shared" si="18"/>
        <v>3</v>
      </c>
      <c r="AE28">
        <f t="shared" si="19"/>
        <v>30028</v>
      </c>
      <c r="AF28" t="str">
        <f t="shared" si="20"/>
        <v>Carlos Gonzalez</v>
      </c>
      <c r="AG28" s="2">
        <f t="shared" si="21"/>
        <v>0</v>
      </c>
      <c r="AH28" s="2">
        <f t="shared" si="22"/>
        <v>0</v>
      </c>
      <c r="AI28">
        <f t="shared" si="23"/>
        <v>-28</v>
      </c>
    </row>
    <row r="29" spans="1:35" x14ac:dyDescent="0.3">
      <c r="A29" s="9" t="str">
        <f>equipo2!A67</f>
        <v>Carlos Perez</v>
      </c>
      <c r="B29" s="9" t="str">
        <f>equipo2!$A$6</f>
        <v>Equipo 2</v>
      </c>
      <c r="C29" s="9">
        <f>equipo2!CP67</f>
        <v>1</v>
      </c>
      <c r="D29" s="9">
        <f>equipo2!CQ67</f>
        <v>1</v>
      </c>
      <c r="E29" s="9">
        <f>equipo2!CR67</f>
        <v>0</v>
      </c>
      <c r="F29" s="15">
        <f>equipo2!CT67</f>
        <v>1</v>
      </c>
      <c r="G29" s="9">
        <f>equipo2!CU67</f>
        <v>2</v>
      </c>
      <c r="H29" s="9">
        <f>equipo2!CV67</f>
        <v>5</v>
      </c>
      <c r="I29" s="9">
        <f>equipo2!CW67</f>
        <v>2</v>
      </c>
      <c r="J29" s="14">
        <f>equipo2!CX67</f>
        <v>18</v>
      </c>
      <c r="K29" s="14">
        <f>equipo2!CY67</f>
        <v>0</v>
      </c>
      <c r="L29" t="str">
        <f t="shared" si="0"/>
        <v>Carlos Perez</v>
      </c>
      <c r="M29">
        <f t="shared" si="1"/>
        <v>18</v>
      </c>
      <c r="N29">
        <f t="shared" si="2"/>
        <v>18</v>
      </c>
      <c r="O29">
        <f t="shared" si="3"/>
        <v>180029</v>
      </c>
      <c r="P29" t="str">
        <f t="shared" si="4"/>
        <v>Carlos Perez</v>
      </c>
      <c r="Q29">
        <f t="shared" si="5"/>
        <v>1</v>
      </c>
      <c r="R29">
        <f t="shared" si="6"/>
        <v>1</v>
      </c>
      <c r="S29">
        <f t="shared" si="7"/>
        <v>9971</v>
      </c>
      <c r="T29" t="str">
        <f t="shared" si="8"/>
        <v>Carlos Perez</v>
      </c>
      <c r="U29">
        <f t="shared" si="9"/>
        <v>5</v>
      </c>
      <c r="V29">
        <f t="shared" si="10"/>
        <v>5</v>
      </c>
      <c r="W29">
        <f t="shared" si="11"/>
        <v>49971</v>
      </c>
      <c r="X29" t="str">
        <f t="shared" si="12"/>
        <v>Carlos Perez</v>
      </c>
      <c r="Y29">
        <f t="shared" si="13"/>
        <v>1</v>
      </c>
      <c r="Z29">
        <f t="shared" si="14"/>
        <v>1</v>
      </c>
      <c r="AA29">
        <f t="shared" si="15"/>
        <v>9971</v>
      </c>
      <c r="AB29" t="str">
        <f t="shared" si="16"/>
        <v>Carlos Perez</v>
      </c>
      <c r="AC29">
        <f t="shared" si="17"/>
        <v>2</v>
      </c>
      <c r="AD29">
        <f t="shared" si="18"/>
        <v>2</v>
      </c>
      <c r="AE29">
        <f t="shared" si="19"/>
        <v>20029</v>
      </c>
      <c r="AF29" t="str">
        <f t="shared" si="20"/>
        <v>Carlos Perez</v>
      </c>
      <c r="AG29" s="2">
        <f t="shared" si="21"/>
        <v>0</v>
      </c>
      <c r="AH29" s="2">
        <f t="shared" si="22"/>
        <v>0</v>
      </c>
      <c r="AI29">
        <f t="shared" si="23"/>
        <v>-29</v>
      </c>
    </row>
    <row r="30" spans="1:35" x14ac:dyDescent="0.3">
      <c r="A30" s="9" t="str">
        <f>equipo2!A68</f>
        <v>Carlos Sanchez</v>
      </c>
      <c r="B30" s="9" t="str">
        <f>equipo2!$A$6</f>
        <v>Equipo 2</v>
      </c>
      <c r="C30" s="9">
        <f>equipo2!CP68</f>
        <v>1</v>
      </c>
      <c r="D30" s="9">
        <f>equipo2!CQ68</f>
        <v>1</v>
      </c>
      <c r="E30" s="9">
        <f>equipo2!CR68</f>
        <v>0</v>
      </c>
      <c r="F30" s="15">
        <f>equipo2!CT68</f>
        <v>1</v>
      </c>
      <c r="G30" s="9">
        <f>equipo2!CU68</f>
        <v>0</v>
      </c>
      <c r="H30" s="9">
        <f>equipo2!CV68</f>
        <v>5</v>
      </c>
      <c r="I30" s="9">
        <f>equipo2!CW68</f>
        <v>4</v>
      </c>
      <c r="J30" s="14">
        <f>equipo2!CX68</f>
        <v>0</v>
      </c>
      <c r="K30" s="14">
        <f>equipo2!CY68</f>
        <v>0</v>
      </c>
      <c r="L30" t="str">
        <f t="shared" si="0"/>
        <v>Carlos Sanchez</v>
      </c>
      <c r="M30">
        <f t="shared" si="1"/>
        <v>0</v>
      </c>
      <c r="N30">
        <f t="shared" si="2"/>
        <v>999999</v>
      </c>
      <c r="O30">
        <f t="shared" si="3"/>
        <v>9999990030</v>
      </c>
      <c r="P30" t="str">
        <f t="shared" si="4"/>
        <v>Carlos Sanchez</v>
      </c>
      <c r="Q30">
        <f t="shared" si="5"/>
        <v>1</v>
      </c>
      <c r="R30">
        <f t="shared" si="6"/>
        <v>1</v>
      </c>
      <c r="S30">
        <f t="shared" si="7"/>
        <v>9970</v>
      </c>
      <c r="T30" t="str">
        <f t="shared" si="8"/>
        <v>Carlos Sanchez</v>
      </c>
      <c r="U30">
        <f t="shared" si="9"/>
        <v>5</v>
      </c>
      <c r="V30">
        <f t="shared" si="10"/>
        <v>5</v>
      </c>
      <c r="W30">
        <f t="shared" si="11"/>
        <v>49970</v>
      </c>
      <c r="X30" t="str">
        <f t="shared" si="12"/>
        <v>Carlos Sanchez</v>
      </c>
      <c r="Y30">
        <f t="shared" si="13"/>
        <v>1</v>
      </c>
      <c r="Z30">
        <f t="shared" si="14"/>
        <v>1</v>
      </c>
      <c r="AA30">
        <f t="shared" si="15"/>
        <v>9970</v>
      </c>
      <c r="AB30" t="str">
        <f t="shared" si="16"/>
        <v>Carlos Sanchez</v>
      </c>
      <c r="AC30">
        <f t="shared" si="17"/>
        <v>4</v>
      </c>
      <c r="AD30">
        <f t="shared" si="18"/>
        <v>4</v>
      </c>
      <c r="AE30">
        <f t="shared" si="19"/>
        <v>40030</v>
      </c>
      <c r="AF30" t="str">
        <f t="shared" si="20"/>
        <v>Carlos Sanchez</v>
      </c>
      <c r="AG30" s="2">
        <f t="shared" si="21"/>
        <v>0</v>
      </c>
      <c r="AH30" s="2">
        <f t="shared" si="22"/>
        <v>0</v>
      </c>
      <c r="AI30">
        <f t="shared" si="23"/>
        <v>-30</v>
      </c>
    </row>
    <row r="31" spans="1:35" x14ac:dyDescent="0.3">
      <c r="A31" s="9" t="str">
        <f>equipo2!A69</f>
        <v>Carlos Ramirez</v>
      </c>
      <c r="B31" s="9" t="str">
        <f>equipo2!$A$6</f>
        <v>Equipo 2</v>
      </c>
      <c r="C31" s="9">
        <f>equipo2!CP69</f>
        <v>2</v>
      </c>
      <c r="D31" s="9">
        <f>equipo2!CQ69</f>
        <v>1</v>
      </c>
      <c r="E31" s="9">
        <f>equipo2!CR69</f>
        <v>1</v>
      </c>
      <c r="F31" s="15">
        <f>equipo2!CT69</f>
        <v>4.2</v>
      </c>
      <c r="G31" s="9">
        <f>equipo2!CU69</f>
        <v>0</v>
      </c>
      <c r="H31" s="9">
        <f>equipo2!CV69</f>
        <v>9</v>
      </c>
      <c r="I31" s="9">
        <f>equipo2!CW69</f>
        <v>4</v>
      </c>
      <c r="J31" s="14">
        <f>equipo2!CX69</f>
        <v>0</v>
      </c>
      <c r="K31" s="14">
        <f>equipo2!CY69</f>
        <v>0</v>
      </c>
      <c r="L31" t="str">
        <f t="shared" si="0"/>
        <v>Carlos Ramirez</v>
      </c>
      <c r="M31">
        <f t="shared" si="1"/>
        <v>0</v>
      </c>
      <c r="N31">
        <f t="shared" si="2"/>
        <v>999999</v>
      </c>
      <c r="O31">
        <f t="shared" si="3"/>
        <v>9999990031</v>
      </c>
      <c r="P31" t="str">
        <f t="shared" si="4"/>
        <v>Carlos Ramirez</v>
      </c>
      <c r="Q31">
        <f t="shared" si="5"/>
        <v>1</v>
      </c>
      <c r="R31">
        <f t="shared" si="6"/>
        <v>1</v>
      </c>
      <c r="S31">
        <f t="shared" si="7"/>
        <v>9969</v>
      </c>
      <c r="T31" t="str">
        <f t="shared" si="8"/>
        <v>Carlos Ramirez</v>
      </c>
      <c r="U31">
        <f t="shared" si="9"/>
        <v>9</v>
      </c>
      <c r="V31">
        <f t="shared" si="10"/>
        <v>9</v>
      </c>
      <c r="W31">
        <f t="shared" si="11"/>
        <v>89969</v>
      </c>
      <c r="X31" t="str">
        <f t="shared" si="12"/>
        <v>Carlos Ramirez</v>
      </c>
      <c r="Y31">
        <f t="shared" si="13"/>
        <v>4.2</v>
      </c>
      <c r="Z31">
        <f t="shared" si="14"/>
        <v>4.2</v>
      </c>
      <c r="AA31">
        <f t="shared" si="15"/>
        <v>41969</v>
      </c>
      <c r="AB31" t="str">
        <f t="shared" si="16"/>
        <v>Carlos Ramirez</v>
      </c>
      <c r="AC31">
        <f t="shared" si="17"/>
        <v>4</v>
      </c>
      <c r="AD31">
        <f t="shared" si="18"/>
        <v>4</v>
      </c>
      <c r="AE31">
        <f t="shared" si="19"/>
        <v>40031</v>
      </c>
      <c r="AF31" t="str">
        <f t="shared" si="20"/>
        <v>Carlos Ramirez</v>
      </c>
      <c r="AG31" s="2">
        <f t="shared" si="21"/>
        <v>0</v>
      </c>
      <c r="AH31" s="2">
        <f t="shared" si="22"/>
        <v>0</v>
      </c>
      <c r="AI31">
        <f t="shared" si="23"/>
        <v>-31</v>
      </c>
    </row>
    <row r="32" spans="1:35" x14ac:dyDescent="0.3">
      <c r="A32" s="9" t="str">
        <f>equipo2!A70</f>
        <v>Carlos Torres</v>
      </c>
      <c r="B32" s="9" t="str">
        <f>equipo2!$A$6</f>
        <v>Equipo 2</v>
      </c>
      <c r="C32" s="9">
        <f>equipo2!CP70</f>
        <v>1</v>
      </c>
      <c r="D32" s="9">
        <f>equipo2!CQ70</f>
        <v>0</v>
      </c>
      <c r="E32" s="9">
        <f>equipo2!CR70</f>
        <v>1</v>
      </c>
      <c r="F32" s="15">
        <f>equipo2!CT70</f>
        <v>3</v>
      </c>
      <c r="G32" s="9">
        <f>equipo2!CU70</f>
        <v>1</v>
      </c>
      <c r="H32" s="9">
        <f>equipo2!CV70</f>
        <v>6</v>
      </c>
      <c r="I32" s="9">
        <f>equipo2!CW70</f>
        <v>2</v>
      </c>
      <c r="J32" s="14">
        <f>equipo2!CX70</f>
        <v>3</v>
      </c>
      <c r="K32" s="14">
        <f>equipo2!CY70</f>
        <v>0</v>
      </c>
      <c r="L32" t="str">
        <f t="shared" si="0"/>
        <v>Carlos Torres</v>
      </c>
      <c r="M32">
        <f t="shared" si="1"/>
        <v>3</v>
      </c>
      <c r="N32">
        <f t="shared" si="2"/>
        <v>3</v>
      </c>
      <c r="O32">
        <f t="shared" si="3"/>
        <v>30032</v>
      </c>
      <c r="P32" t="str">
        <f t="shared" si="4"/>
        <v>Carlos Torres</v>
      </c>
      <c r="Q32">
        <f t="shared" si="5"/>
        <v>0</v>
      </c>
      <c r="R32">
        <f t="shared" si="6"/>
        <v>0</v>
      </c>
      <c r="S32">
        <f t="shared" si="7"/>
        <v>-32</v>
      </c>
      <c r="T32" t="str">
        <f t="shared" si="8"/>
        <v>Carlos Torres</v>
      </c>
      <c r="U32">
        <f t="shared" si="9"/>
        <v>6</v>
      </c>
      <c r="V32">
        <f t="shared" si="10"/>
        <v>6</v>
      </c>
      <c r="W32">
        <f t="shared" si="11"/>
        <v>59968</v>
      </c>
      <c r="X32" t="str">
        <f t="shared" si="12"/>
        <v>Carlos Torres</v>
      </c>
      <c r="Y32">
        <f t="shared" si="13"/>
        <v>3</v>
      </c>
      <c r="Z32">
        <f t="shared" si="14"/>
        <v>3</v>
      </c>
      <c r="AA32">
        <f t="shared" si="15"/>
        <v>29968</v>
      </c>
      <c r="AB32" t="str">
        <f t="shared" si="16"/>
        <v>Carlos Torres</v>
      </c>
      <c r="AC32">
        <f t="shared" si="17"/>
        <v>2</v>
      </c>
      <c r="AD32">
        <f t="shared" si="18"/>
        <v>2</v>
      </c>
      <c r="AE32">
        <f t="shared" si="19"/>
        <v>20032</v>
      </c>
      <c r="AF32" t="str">
        <f t="shared" si="20"/>
        <v>Carlos Torres</v>
      </c>
      <c r="AG32" s="2">
        <f t="shared" si="21"/>
        <v>0</v>
      </c>
      <c r="AH32" s="2">
        <f t="shared" si="22"/>
        <v>0</v>
      </c>
      <c r="AI32">
        <f t="shared" si="23"/>
        <v>-32</v>
      </c>
    </row>
    <row r="33" spans="1:35" x14ac:dyDescent="0.3">
      <c r="A33" s="9" t="str">
        <f>equipo2!A71</f>
        <v>Carlos Flores</v>
      </c>
      <c r="B33" s="9" t="str">
        <f>equipo2!$A$6</f>
        <v>Equipo 2</v>
      </c>
      <c r="C33" s="9">
        <f>equipo2!CP71</f>
        <v>0</v>
      </c>
      <c r="D33" s="9">
        <f>equipo2!CQ71</f>
        <v>0</v>
      </c>
      <c r="E33" s="9">
        <f>equipo2!CR71</f>
        <v>0</v>
      </c>
      <c r="F33" s="15">
        <f>equipo2!CT71</f>
        <v>0</v>
      </c>
      <c r="G33" s="9">
        <f>equipo2!CU71</f>
        <v>0</v>
      </c>
      <c r="H33" s="9">
        <f>equipo2!CV71</f>
        <v>0</v>
      </c>
      <c r="I33" s="9">
        <f>equipo2!CW71</f>
        <v>0</v>
      </c>
      <c r="J33" s="14">
        <f>equipo2!CX71</f>
        <v>0</v>
      </c>
      <c r="K33" s="14">
        <f>equipo2!CY71</f>
        <v>0</v>
      </c>
      <c r="L33" t="str">
        <f t="shared" si="0"/>
        <v>Carlos Flores</v>
      </c>
      <c r="M33">
        <f t="shared" si="1"/>
        <v>0</v>
      </c>
      <c r="N33">
        <f t="shared" si="2"/>
        <v>999999</v>
      </c>
      <c r="O33">
        <f t="shared" si="3"/>
        <v>9999990033</v>
      </c>
      <c r="P33" t="str">
        <f t="shared" si="4"/>
        <v>Carlos Flores</v>
      </c>
      <c r="Q33">
        <f t="shared" si="5"/>
        <v>0</v>
      </c>
      <c r="R33">
        <f t="shared" si="6"/>
        <v>0</v>
      </c>
      <c r="S33">
        <f t="shared" si="7"/>
        <v>-33</v>
      </c>
      <c r="T33" t="str">
        <f t="shared" si="8"/>
        <v>Carlos Flores</v>
      </c>
      <c r="U33">
        <f t="shared" si="9"/>
        <v>0</v>
      </c>
      <c r="V33">
        <f t="shared" si="10"/>
        <v>0</v>
      </c>
      <c r="W33">
        <f t="shared" si="11"/>
        <v>-33</v>
      </c>
      <c r="X33" t="str">
        <f t="shared" si="12"/>
        <v>Carlos Flores</v>
      </c>
      <c r="Y33">
        <f t="shared" si="13"/>
        <v>0</v>
      </c>
      <c r="Z33">
        <f t="shared" si="14"/>
        <v>0</v>
      </c>
      <c r="AA33">
        <f t="shared" si="15"/>
        <v>-33</v>
      </c>
      <c r="AB33" t="str">
        <f t="shared" si="16"/>
        <v>Carlos Flores</v>
      </c>
      <c r="AC33">
        <f t="shared" si="17"/>
        <v>0</v>
      </c>
      <c r="AD33">
        <f t="shared" si="18"/>
        <v>999999</v>
      </c>
      <c r="AE33">
        <f t="shared" si="19"/>
        <v>9999990033</v>
      </c>
      <c r="AF33" t="str">
        <f t="shared" si="20"/>
        <v>Carlos Flores</v>
      </c>
      <c r="AG33" s="2">
        <f t="shared" si="21"/>
        <v>0</v>
      </c>
      <c r="AH33" s="2">
        <f t="shared" si="22"/>
        <v>0</v>
      </c>
      <c r="AI33">
        <f t="shared" si="23"/>
        <v>-33</v>
      </c>
    </row>
    <row r="34" spans="1:35" x14ac:dyDescent="0.3">
      <c r="A34" s="9" t="str">
        <f>equipo2!A72</f>
        <v>Carlos Rivera</v>
      </c>
      <c r="B34" s="9" t="str">
        <f>equipo2!$A$6</f>
        <v>Equipo 2</v>
      </c>
      <c r="C34" s="9">
        <f>equipo2!CP72</f>
        <v>2</v>
      </c>
      <c r="D34" s="9">
        <f>equipo2!CQ72</f>
        <v>1</v>
      </c>
      <c r="E34" s="9">
        <f>equipo2!CR72</f>
        <v>1</v>
      </c>
      <c r="F34" s="15">
        <f>equipo2!CT72</f>
        <v>2</v>
      </c>
      <c r="G34" s="9">
        <f>equipo2!CU72</f>
        <v>6</v>
      </c>
      <c r="H34" s="9">
        <f>equipo2!CV72</f>
        <v>6</v>
      </c>
      <c r="I34" s="9">
        <f>equipo2!CW72</f>
        <v>2</v>
      </c>
      <c r="J34" s="14">
        <f>equipo2!CX72</f>
        <v>27</v>
      </c>
      <c r="K34" s="14">
        <f>equipo2!CY72</f>
        <v>0</v>
      </c>
      <c r="L34" t="str">
        <f t="shared" si="0"/>
        <v>Carlos Rivera</v>
      </c>
      <c r="M34">
        <f t="shared" si="1"/>
        <v>27</v>
      </c>
      <c r="N34">
        <f t="shared" si="2"/>
        <v>27</v>
      </c>
      <c r="O34">
        <f t="shared" si="3"/>
        <v>270034</v>
      </c>
      <c r="P34" t="str">
        <f t="shared" si="4"/>
        <v>Carlos Rivera</v>
      </c>
      <c r="Q34">
        <f t="shared" si="5"/>
        <v>1</v>
      </c>
      <c r="R34">
        <f t="shared" si="6"/>
        <v>1</v>
      </c>
      <c r="S34">
        <f t="shared" si="7"/>
        <v>9966</v>
      </c>
      <c r="T34" t="str">
        <f t="shared" si="8"/>
        <v>Carlos Rivera</v>
      </c>
      <c r="U34">
        <f t="shared" si="9"/>
        <v>6</v>
      </c>
      <c r="V34">
        <f t="shared" si="10"/>
        <v>6</v>
      </c>
      <c r="W34">
        <f t="shared" si="11"/>
        <v>59966</v>
      </c>
      <c r="X34" t="str">
        <f t="shared" si="12"/>
        <v>Carlos Rivera</v>
      </c>
      <c r="Y34">
        <f t="shared" si="13"/>
        <v>2</v>
      </c>
      <c r="Z34">
        <f t="shared" si="14"/>
        <v>2</v>
      </c>
      <c r="AA34">
        <f t="shared" si="15"/>
        <v>19966</v>
      </c>
      <c r="AB34" t="str">
        <f t="shared" si="16"/>
        <v>Carlos Rivera</v>
      </c>
      <c r="AC34">
        <f t="shared" si="17"/>
        <v>2</v>
      </c>
      <c r="AD34">
        <f t="shared" si="18"/>
        <v>2</v>
      </c>
      <c r="AE34">
        <f t="shared" si="19"/>
        <v>20034</v>
      </c>
      <c r="AF34" t="str">
        <f t="shared" si="20"/>
        <v>Carlos Rivera</v>
      </c>
      <c r="AG34" s="2">
        <f t="shared" si="21"/>
        <v>0</v>
      </c>
      <c r="AH34" s="2">
        <f t="shared" si="22"/>
        <v>0</v>
      </c>
      <c r="AI34">
        <f t="shared" si="23"/>
        <v>-34</v>
      </c>
    </row>
    <row r="35" spans="1:35" x14ac:dyDescent="0.3">
      <c r="A35" s="9" t="str">
        <f>equipo2!A73</f>
        <v>Carlos Gomez</v>
      </c>
      <c r="B35" s="9" t="str">
        <f>equipo2!$A$6</f>
        <v>Equipo 2</v>
      </c>
      <c r="C35" s="9">
        <f>equipo2!CP73</f>
        <v>2</v>
      </c>
      <c r="D35" s="9">
        <f>equipo2!CQ73</f>
        <v>1</v>
      </c>
      <c r="E35" s="9">
        <f>equipo2!CR73</f>
        <v>1</v>
      </c>
      <c r="F35" s="15">
        <f>equipo2!CT73</f>
        <v>4.2</v>
      </c>
      <c r="G35" s="9">
        <f>equipo2!CU73</f>
        <v>4</v>
      </c>
      <c r="H35" s="9">
        <f>equipo2!CV73</f>
        <v>4</v>
      </c>
      <c r="I35" s="9">
        <f>equipo2!CW73</f>
        <v>6</v>
      </c>
      <c r="J35" s="14">
        <f>equipo2!CX73</f>
        <v>7.7142857142857135</v>
      </c>
      <c r="K35" s="14">
        <f>equipo2!CY73</f>
        <v>0</v>
      </c>
      <c r="L35" t="str">
        <f t="shared" si="0"/>
        <v>Carlos Gomez</v>
      </c>
      <c r="M35">
        <f t="shared" si="1"/>
        <v>7.7142857142857135</v>
      </c>
      <c r="N35">
        <f t="shared" si="2"/>
        <v>7.7142857142857135</v>
      </c>
      <c r="O35">
        <f t="shared" si="3"/>
        <v>77177.85714285713</v>
      </c>
      <c r="P35" t="str">
        <f t="shared" si="4"/>
        <v>Carlos Gomez</v>
      </c>
      <c r="Q35">
        <f t="shared" si="5"/>
        <v>1</v>
      </c>
      <c r="R35">
        <f t="shared" si="6"/>
        <v>1</v>
      </c>
      <c r="S35">
        <f t="shared" si="7"/>
        <v>9965</v>
      </c>
      <c r="T35" t="str">
        <f t="shared" si="8"/>
        <v>Carlos Gomez</v>
      </c>
      <c r="U35">
        <f t="shared" si="9"/>
        <v>4</v>
      </c>
      <c r="V35">
        <f t="shared" si="10"/>
        <v>4</v>
      </c>
      <c r="W35">
        <f t="shared" si="11"/>
        <v>39965</v>
      </c>
      <c r="X35" t="str">
        <f t="shared" si="12"/>
        <v>Carlos Gomez</v>
      </c>
      <c r="Y35">
        <f t="shared" si="13"/>
        <v>4.2</v>
      </c>
      <c r="Z35">
        <f t="shared" si="14"/>
        <v>4.2</v>
      </c>
      <c r="AA35">
        <f t="shared" si="15"/>
        <v>41965</v>
      </c>
      <c r="AB35" t="str">
        <f t="shared" si="16"/>
        <v>Carlos Gomez</v>
      </c>
      <c r="AC35">
        <f t="shared" si="17"/>
        <v>6</v>
      </c>
      <c r="AD35">
        <f t="shared" si="18"/>
        <v>6</v>
      </c>
      <c r="AE35">
        <f t="shared" si="19"/>
        <v>60035</v>
      </c>
      <c r="AF35" t="str">
        <f t="shared" si="20"/>
        <v>Carlos Gomez</v>
      </c>
      <c r="AG35" s="2">
        <f t="shared" si="21"/>
        <v>0</v>
      </c>
      <c r="AH35" s="2">
        <f t="shared" si="22"/>
        <v>0</v>
      </c>
      <c r="AI35">
        <f t="shared" si="23"/>
        <v>-35</v>
      </c>
    </row>
    <row r="36" spans="1:35" x14ac:dyDescent="0.3">
      <c r="A36" s="9" t="str">
        <f>equipo2!A74</f>
        <v>Carlos Diaz</v>
      </c>
      <c r="B36" s="9" t="str">
        <f>equipo2!$A$6</f>
        <v>Equipo 2</v>
      </c>
      <c r="C36" s="9">
        <f>equipo2!CP74</f>
        <v>1</v>
      </c>
      <c r="D36" s="9">
        <f>equipo2!CQ74</f>
        <v>1</v>
      </c>
      <c r="E36" s="9">
        <f>equipo2!CR74</f>
        <v>0</v>
      </c>
      <c r="F36" s="15">
        <f>equipo2!CT74</f>
        <v>2.2000000000000002</v>
      </c>
      <c r="G36" s="9">
        <f>equipo2!CU74</f>
        <v>2</v>
      </c>
      <c r="H36" s="9">
        <f>equipo2!CV74</f>
        <v>2</v>
      </c>
      <c r="I36" s="9">
        <f>equipo2!CW74</f>
        <v>1</v>
      </c>
      <c r="J36" s="14">
        <f>equipo2!CX74</f>
        <v>6.7499999999999982</v>
      </c>
      <c r="K36" s="14">
        <f>equipo2!CY74</f>
        <v>0</v>
      </c>
      <c r="L36" t="str">
        <f t="shared" si="0"/>
        <v>Carlos Diaz</v>
      </c>
      <c r="M36">
        <f t="shared" si="1"/>
        <v>6.7499999999999982</v>
      </c>
      <c r="N36">
        <f t="shared" si="2"/>
        <v>6.7499999999999982</v>
      </c>
      <c r="O36">
        <f t="shared" si="3"/>
        <v>67535.999999999985</v>
      </c>
      <c r="P36" t="str">
        <f t="shared" si="4"/>
        <v>Carlos Diaz</v>
      </c>
      <c r="Q36">
        <f t="shared" si="5"/>
        <v>1</v>
      </c>
      <c r="R36">
        <f t="shared" si="6"/>
        <v>1</v>
      </c>
      <c r="S36">
        <f t="shared" si="7"/>
        <v>9964</v>
      </c>
      <c r="T36" t="str">
        <f t="shared" si="8"/>
        <v>Carlos Diaz</v>
      </c>
      <c r="U36">
        <f t="shared" si="9"/>
        <v>2</v>
      </c>
      <c r="V36">
        <f t="shared" si="10"/>
        <v>2</v>
      </c>
      <c r="W36">
        <f t="shared" si="11"/>
        <v>19964</v>
      </c>
      <c r="X36" t="str">
        <f t="shared" si="12"/>
        <v>Carlos Diaz</v>
      </c>
      <c r="Y36">
        <f t="shared" si="13"/>
        <v>2.2000000000000002</v>
      </c>
      <c r="Z36">
        <f t="shared" si="14"/>
        <v>2.2000000000000002</v>
      </c>
      <c r="AA36">
        <f t="shared" si="15"/>
        <v>21964</v>
      </c>
      <c r="AB36" t="str">
        <f t="shared" si="16"/>
        <v>Carlos Diaz</v>
      </c>
      <c r="AC36">
        <f t="shared" si="17"/>
        <v>1</v>
      </c>
      <c r="AD36">
        <f t="shared" si="18"/>
        <v>1</v>
      </c>
      <c r="AE36">
        <f t="shared" si="19"/>
        <v>10036</v>
      </c>
      <c r="AF36" t="str">
        <f t="shared" si="20"/>
        <v>Carlos Diaz</v>
      </c>
      <c r="AG36" s="2">
        <f t="shared" si="21"/>
        <v>0</v>
      </c>
      <c r="AH36" s="2">
        <f t="shared" si="22"/>
        <v>0</v>
      </c>
      <c r="AI36">
        <f t="shared" si="23"/>
        <v>-36</v>
      </c>
    </row>
    <row r="37" spans="1:35" x14ac:dyDescent="0.3">
      <c r="A37" s="9" t="str">
        <f>equipo2!A75</f>
        <v>Carlos Reyes</v>
      </c>
      <c r="B37" s="9" t="str">
        <f>equipo2!$A$6</f>
        <v>Equipo 2</v>
      </c>
      <c r="C37" s="9">
        <f>equipo2!CP75</f>
        <v>2</v>
      </c>
      <c r="D37" s="9">
        <f>equipo2!CQ75</f>
        <v>2</v>
      </c>
      <c r="E37" s="9">
        <f>equipo2!CR75</f>
        <v>0</v>
      </c>
      <c r="F37" s="15">
        <f>equipo2!CT75</f>
        <v>3</v>
      </c>
      <c r="G37" s="9">
        <f>equipo2!CU75</f>
        <v>3</v>
      </c>
      <c r="H37" s="9">
        <f>equipo2!CV75</f>
        <v>7</v>
      </c>
      <c r="I37" s="9">
        <f>equipo2!CW75</f>
        <v>0</v>
      </c>
      <c r="J37" s="14">
        <f>equipo2!CX75</f>
        <v>9</v>
      </c>
      <c r="K37" s="14">
        <f>equipo2!CY75</f>
        <v>0</v>
      </c>
      <c r="L37" t="str">
        <f t="shared" si="0"/>
        <v>Carlos Reyes</v>
      </c>
      <c r="M37">
        <f t="shared" si="1"/>
        <v>9</v>
      </c>
      <c r="N37">
        <f t="shared" si="2"/>
        <v>9</v>
      </c>
      <c r="O37">
        <f t="shared" si="3"/>
        <v>90037</v>
      </c>
      <c r="P37" t="str">
        <f t="shared" si="4"/>
        <v>Carlos Reyes</v>
      </c>
      <c r="Q37">
        <f t="shared" si="5"/>
        <v>2</v>
      </c>
      <c r="R37">
        <f t="shared" si="6"/>
        <v>2</v>
      </c>
      <c r="S37">
        <f t="shared" si="7"/>
        <v>19963</v>
      </c>
      <c r="T37" t="str">
        <f t="shared" si="8"/>
        <v>Carlos Reyes</v>
      </c>
      <c r="U37">
        <f t="shared" si="9"/>
        <v>7</v>
      </c>
      <c r="V37">
        <f t="shared" si="10"/>
        <v>7</v>
      </c>
      <c r="W37">
        <f t="shared" si="11"/>
        <v>69963</v>
      </c>
      <c r="X37" t="str">
        <f t="shared" si="12"/>
        <v>Carlos Reyes</v>
      </c>
      <c r="Y37">
        <f t="shared" si="13"/>
        <v>3</v>
      </c>
      <c r="Z37">
        <f t="shared" si="14"/>
        <v>3</v>
      </c>
      <c r="AA37">
        <f t="shared" si="15"/>
        <v>29963</v>
      </c>
      <c r="AB37" t="str">
        <f t="shared" si="16"/>
        <v>Carlos Reyes</v>
      </c>
      <c r="AC37">
        <f t="shared" si="17"/>
        <v>0</v>
      </c>
      <c r="AD37">
        <f t="shared" si="18"/>
        <v>999999</v>
      </c>
      <c r="AE37">
        <f t="shared" si="19"/>
        <v>9999990037</v>
      </c>
      <c r="AF37" t="str">
        <f t="shared" si="20"/>
        <v>Carlos Reyes</v>
      </c>
      <c r="AG37" s="2">
        <f t="shared" si="21"/>
        <v>0</v>
      </c>
      <c r="AH37" s="2">
        <f t="shared" si="22"/>
        <v>0</v>
      </c>
      <c r="AI37">
        <f t="shared" si="23"/>
        <v>-37</v>
      </c>
    </row>
    <row r="38" spans="1:35" x14ac:dyDescent="0.3">
      <c r="A38" s="9" t="str">
        <f>equipo2!A76</f>
        <v>Carlos Morales</v>
      </c>
      <c r="B38" s="9" t="str">
        <f>equipo2!$A$6</f>
        <v>Equipo 2</v>
      </c>
      <c r="C38" s="9">
        <f>equipo2!CP76</f>
        <v>1</v>
      </c>
      <c r="D38" s="9">
        <f>equipo2!CQ76</f>
        <v>1</v>
      </c>
      <c r="E38" s="9">
        <f>equipo2!CR76</f>
        <v>0</v>
      </c>
      <c r="F38" s="15">
        <f>equipo2!CT76</f>
        <v>2.1</v>
      </c>
      <c r="G38" s="9">
        <f>equipo2!CU76</f>
        <v>0</v>
      </c>
      <c r="H38" s="9">
        <f>equipo2!CV76</f>
        <v>2</v>
      </c>
      <c r="I38" s="9">
        <f>equipo2!CW76</f>
        <v>2</v>
      </c>
      <c r="J38" s="14">
        <f>equipo2!CX76</f>
        <v>0</v>
      </c>
      <c r="K38" s="14">
        <f>equipo2!CY76</f>
        <v>0</v>
      </c>
      <c r="L38" t="str">
        <f t="shared" si="0"/>
        <v>Carlos Morales</v>
      </c>
      <c r="M38">
        <f t="shared" si="1"/>
        <v>0</v>
      </c>
      <c r="N38">
        <f t="shared" si="2"/>
        <v>999999</v>
      </c>
      <c r="O38">
        <f t="shared" si="3"/>
        <v>9999990038</v>
      </c>
      <c r="P38" t="str">
        <f t="shared" si="4"/>
        <v>Carlos Morales</v>
      </c>
      <c r="Q38">
        <f t="shared" si="5"/>
        <v>1</v>
      </c>
      <c r="R38">
        <f t="shared" si="6"/>
        <v>1</v>
      </c>
      <c r="S38">
        <f t="shared" si="7"/>
        <v>9962</v>
      </c>
      <c r="T38" t="str">
        <f t="shared" si="8"/>
        <v>Carlos Morales</v>
      </c>
      <c r="U38">
        <f t="shared" si="9"/>
        <v>2</v>
      </c>
      <c r="V38">
        <f t="shared" si="10"/>
        <v>2</v>
      </c>
      <c r="W38">
        <f t="shared" si="11"/>
        <v>19962</v>
      </c>
      <c r="X38" t="str">
        <f t="shared" si="12"/>
        <v>Carlos Morales</v>
      </c>
      <c r="Y38">
        <f t="shared" si="13"/>
        <v>2.1</v>
      </c>
      <c r="Z38">
        <f t="shared" si="14"/>
        <v>2.1</v>
      </c>
      <c r="AA38">
        <f t="shared" si="15"/>
        <v>20962</v>
      </c>
      <c r="AB38" t="str">
        <f t="shared" si="16"/>
        <v>Carlos Morales</v>
      </c>
      <c r="AC38">
        <f t="shared" si="17"/>
        <v>2</v>
      </c>
      <c r="AD38">
        <f t="shared" si="18"/>
        <v>2</v>
      </c>
      <c r="AE38">
        <f t="shared" si="19"/>
        <v>20038</v>
      </c>
      <c r="AF38" t="str">
        <f t="shared" si="20"/>
        <v>Carlos Morales</v>
      </c>
      <c r="AG38" s="2">
        <f t="shared" si="21"/>
        <v>0</v>
      </c>
      <c r="AH38" s="2">
        <f t="shared" si="22"/>
        <v>0</v>
      </c>
      <c r="AI38">
        <f t="shared" si="23"/>
        <v>-38</v>
      </c>
    </row>
    <row r="39" spans="1:35" x14ac:dyDescent="0.3">
      <c r="A39" s="9" t="str">
        <f>equipo2!A77</f>
        <v>Carlos Cruz</v>
      </c>
      <c r="B39" s="9" t="str">
        <f>equipo2!$A$6</f>
        <v>Equipo 2</v>
      </c>
      <c r="C39" s="9">
        <f>equipo2!CP77</f>
        <v>1</v>
      </c>
      <c r="D39" s="9">
        <f>equipo2!CQ77</f>
        <v>0</v>
      </c>
      <c r="E39" s="9">
        <f>equipo2!CR77</f>
        <v>1</v>
      </c>
      <c r="F39" s="15">
        <f>equipo2!CT77</f>
        <v>2.1</v>
      </c>
      <c r="G39" s="9">
        <f>equipo2!CU77</f>
        <v>2</v>
      </c>
      <c r="H39" s="9">
        <f>equipo2!CV77</f>
        <v>5</v>
      </c>
      <c r="I39" s="9">
        <f>equipo2!CW77</f>
        <v>2</v>
      </c>
      <c r="J39" s="14">
        <f>equipo2!CX77</f>
        <v>7.7142857142857135</v>
      </c>
      <c r="K39" s="14">
        <f>equipo2!CY77</f>
        <v>0</v>
      </c>
      <c r="L39" t="str">
        <f t="shared" si="0"/>
        <v>Carlos Cruz</v>
      </c>
      <c r="M39">
        <f t="shared" si="1"/>
        <v>7.7142857142857135</v>
      </c>
      <c r="N39">
        <f t="shared" si="2"/>
        <v>7.7142857142857135</v>
      </c>
      <c r="O39">
        <f t="shared" si="3"/>
        <v>77181.85714285713</v>
      </c>
      <c r="P39" t="str">
        <f t="shared" si="4"/>
        <v>Carlos Cruz</v>
      </c>
      <c r="Q39">
        <f t="shared" si="5"/>
        <v>0</v>
      </c>
      <c r="R39">
        <f t="shared" si="6"/>
        <v>0</v>
      </c>
      <c r="S39">
        <f t="shared" si="7"/>
        <v>-39</v>
      </c>
      <c r="T39" t="str">
        <f t="shared" si="8"/>
        <v>Carlos Cruz</v>
      </c>
      <c r="U39">
        <f t="shared" si="9"/>
        <v>5</v>
      </c>
      <c r="V39">
        <f t="shared" si="10"/>
        <v>5</v>
      </c>
      <c r="W39">
        <f t="shared" si="11"/>
        <v>49961</v>
      </c>
      <c r="X39" t="str">
        <f t="shared" si="12"/>
        <v>Carlos Cruz</v>
      </c>
      <c r="Y39">
        <f t="shared" si="13"/>
        <v>2.1</v>
      </c>
      <c r="Z39">
        <f t="shared" si="14"/>
        <v>2.1</v>
      </c>
      <c r="AA39">
        <f t="shared" si="15"/>
        <v>20961</v>
      </c>
      <c r="AB39" t="str">
        <f t="shared" si="16"/>
        <v>Carlos Cruz</v>
      </c>
      <c r="AC39">
        <f t="shared" si="17"/>
        <v>2</v>
      </c>
      <c r="AD39">
        <f t="shared" si="18"/>
        <v>2</v>
      </c>
      <c r="AE39">
        <f t="shared" si="19"/>
        <v>20039</v>
      </c>
      <c r="AF39" t="str">
        <f t="shared" si="20"/>
        <v>Carlos Cruz</v>
      </c>
      <c r="AG39" s="2">
        <f t="shared" si="21"/>
        <v>0</v>
      </c>
      <c r="AH39" s="2">
        <f t="shared" si="22"/>
        <v>0</v>
      </c>
      <c r="AI39">
        <f t="shared" si="23"/>
        <v>-39</v>
      </c>
    </row>
    <row r="40" spans="1:35" x14ac:dyDescent="0.3">
      <c r="A40" s="9" t="str">
        <f>equipo2!A78</f>
        <v>Carlos Ortiz</v>
      </c>
      <c r="B40" s="9" t="str">
        <f>equipo2!$A$6</f>
        <v>Equipo 2</v>
      </c>
      <c r="C40" s="9">
        <f>equipo2!CP78</f>
        <v>0</v>
      </c>
      <c r="D40" s="9">
        <f>equipo2!CQ78</f>
        <v>0</v>
      </c>
      <c r="E40" s="9">
        <f>equipo2!CR78</f>
        <v>0</v>
      </c>
      <c r="F40" s="15">
        <f>equipo2!CT78</f>
        <v>0</v>
      </c>
      <c r="G40" s="9">
        <f>equipo2!CU78</f>
        <v>0</v>
      </c>
      <c r="H40" s="9">
        <f>equipo2!CV78</f>
        <v>0</v>
      </c>
      <c r="I40" s="9">
        <f>equipo2!CW78</f>
        <v>0</v>
      </c>
      <c r="J40" s="14">
        <f>equipo2!CX78</f>
        <v>0</v>
      </c>
      <c r="K40" s="14">
        <f>equipo2!CY78</f>
        <v>0</v>
      </c>
      <c r="L40" t="str">
        <f t="shared" si="0"/>
        <v>Carlos Ortiz</v>
      </c>
      <c r="M40">
        <f t="shared" si="1"/>
        <v>0</v>
      </c>
      <c r="N40">
        <f t="shared" si="2"/>
        <v>999999</v>
      </c>
      <c r="O40">
        <f t="shared" si="3"/>
        <v>9999990040</v>
      </c>
      <c r="P40" t="str">
        <f t="shared" si="4"/>
        <v>Carlos Ortiz</v>
      </c>
      <c r="Q40">
        <f t="shared" si="5"/>
        <v>0</v>
      </c>
      <c r="R40">
        <f t="shared" si="6"/>
        <v>0</v>
      </c>
      <c r="S40">
        <f t="shared" si="7"/>
        <v>-40</v>
      </c>
      <c r="T40" t="str">
        <f t="shared" si="8"/>
        <v>Carlos Ortiz</v>
      </c>
      <c r="U40">
        <f t="shared" si="9"/>
        <v>0</v>
      </c>
      <c r="V40">
        <f t="shared" si="10"/>
        <v>0</v>
      </c>
      <c r="W40">
        <f t="shared" si="11"/>
        <v>-40</v>
      </c>
      <c r="X40" t="str">
        <f t="shared" si="12"/>
        <v>Carlos Ortiz</v>
      </c>
      <c r="Y40">
        <f t="shared" si="13"/>
        <v>0</v>
      </c>
      <c r="Z40">
        <f t="shared" si="14"/>
        <v>0</v>
      </c>
      <c r="AA40">
        <f t="shared" si="15"/>
        <v>-40</v>
      </c>
      <c r="AB40" t="str">
        <f t="shared" si="16"/>
        <v>Carlos Ortiz</v>
      </c>
      <c r="AC40">
        <f t="shared" si="17"/>
        <v>0</v>
      </c>
      <c r="AD40">
        <f t="shared" si="18"/>
        <v>999999</v>
      </c>
      <c r="AE40">
        <f t="shared" si="19"/>
        <v>9999990040</v>
      </c>
      <c r="AF40" t="str">
        <f t="shared" si="20"/>
        <v>Carlos Ortiz</v>
      </c>
      <c r="AG40" s="2">
        <f t="shared" si="21"/>
        <v>0</v>
      </c>
      <c r="AH40" s="2">
        <f t="shared" si="22"/>
        <v>0</v>
      </c>
      <c r="AI40">
        <f t="shared" si="23"/>
        <v>-40</v>
      </c>
    </row>
    <row r="41" spans="1:35" x14ac:dyDescent="0.3">
      <c r="A41" s="9" t="str">
        <f>equipo2!A79</f>
        <v>Carlos Gutierrez</v>
      </c>
      <c r="B41" s="9" t="str">
        <f>equipo2!$A$6</f>
        <v>Equipo 2</v>
      </c>
      <c r="C41" s="9">
        <f>equipo2!CP79</f>
        <v>1</v>
      </c>
      <c r="D41" s="9">
        <f>equipo2!CQ79</f>
        <v>0</v>
      </c>
      <c r="E41" s="9">
        <f>equipo2!CR79</f>
        <v>1</v>
      </c>
      <c r="F41" s="15">
        <f>equipo2!CT79</f>
        <v>2.2000000000000002</v>
      </c>
      <c r="G41" s="9">
        <f>equipo2!CU79</f>
        <v>3</v>
      </c>
      <c r="H41" s="9">
        <f>equipo2!CV79</f>
        <v>2</v>
      </c>
      <c r="I41" s="9">
        <f>equipo2!CW79</f>
        <v>3</v>
      </c>
      <c r="J41" s="14">
        <f>equipo2!CX79</f>
        <v>10.124999999999998</v>
      </c>
      <c r="K41" s="14">
        <f>equipo2!CY79</f>
        <v>0</v>
      </c>
      <c r="L41" t="str">
        <f t="shared" si="0"/>
        <v>Carlos Gutierrez</v>
      </c>
      <c r="M41">
        <f t="shared" si="1"/>
        <v>10.124999999999998</v>
      </c>
      <c r="N41">
        <f t="shared" si="2"/>
        <v>10.124999999999998</v>
      </c>
      <c r="O41">
        <f t="shared" si="3"/>
        <v>101290.99999999999</v>
      </c>
      <c r="P41" t="str">
        <f t="shared" si="4"/>
        <v>Carlos Gutierrez</v>
      </c>
      <c r="Q41">
        <f t="shared" si="5"/>
        <v>0</v>
      </c>
      <c r="R41">
        <f t="shared" si="6"/>
        <v>0</v>
      </c>
      <c r="S41">
        <f t="shared" si="7"/>
        <v>-41</v>
      </c>
      <c r="T41" t="str">
        <f t="shared" si="8"/>
        <v>Carlos Gutierrez</v>
      </c>
      <c r="U41">
        <f t="shared" si="9"/>
        <v>2</v>
      </c>
      <c r="V41">
        <f t="shared" si="10"/>
        <v>2</v>
      </c>
      <c r="W41">
        <f t="shared" si="11"/>
        <v>19959</v>
      </c>
      <c r="X41" t="str">
        <f t="shared" si="12"/>
        <v>Carlos Gutierrez</v>
      </c>
      <c r="Y41">
        <f t="shared" si="13"/>
        <v>2.2000000000000002</v>
      </c>
      <c r="Z41">
        <f t="shared" si="14"/>
        <v>2.2000000000000002</v>
      </c>
      <c r="AA41">
        <f t="shared" si="15"/>
        <v>21959</v>
      </c>
      <c r="AB41" t="str">
        <f t="shared" si="16"/>
        <v>Carlos Gutierrez</v>
      </c>
      <c r="AC41">
        <f t="shared" si="17"/>
        <v>3</v>
      </c>
      <c r="AD41">
        <f t="shared" si="18"/>
        <v>3</v>
      </c>
      <c r="AE41">
        <f t="shared" si="19"/>
        <v>30041</v>
      </c>
      <c r="AF41" t="str">
        <f t="shared" si="20"/>
        <v>Carlos Gutierrez</v>
      </c>
      <c r="AG41" s="2">
        <f t="shared" si="21"/>
        <v>0</v>
      </c>
      <c r="AH41" s="2">
        <f t="shared" si="22"/>
        <v>0</v>
      </c>
      <c r="AI41">
        <f t="shared" si="23"/>
        <v>-41</v>
      </c>
    </row>
    <row r="42" spans="1:35" x14ac:dyDescent="0.3">
      <c r="A42" s="9" t="str">
        <f>equipo2!A80</f>
        <v>Carlos Castillo</v>
      </c>
      <c r="B42" s="9" t="str">
        <f>equipo2!$A$6</f>
        <v>Equipo 2</v>
      </c>
      <c r="C42" s="9">
        <f>equipo2!CP80</f>
        <v>1</v>
      </c>
      <c r="D42" s="9">
        <f>equipo2!CQ80</f>
        <v>0</v>
      </c>
      <c r="E42" s="9">
        <f>equipo2!CR80</f>
        <v>1</v>
      </c>
      <c r="F42" s="15">
        <f>equipo2!CT80</f>
        <v>2.1</v>
      </c>
      <c r="G42" s="9">
        <f>equipo2!CU80</f>
        <v>2</v>
      </c>
      <c r="H42" s="9">
        <f>equipo2!CV80</f>
        <v>5</v>
      </c>
      <c r="I42" s="9">
        <f>equipo2!CW80</f>
        <v>5</v>
      </c>
      <c r="J42" s="14">
        <f>equipo2!CX80</f>
        <v>7.7142857142857135</v>
      </c>
      <c r="K42" s="14">
        <f>equipo2!CY80</f>
        <v>0</v>
      </c>
      <c r="L42" t="str">
        <f t="shared" si="0"/>
        <v>Carlos Castillo</v>
      </c>
      <c r="M42">
        <f t="shared" si="1"/>
        <v>7.7142857142857135</v>
      </c>
      <c r="N42">
        <f t="shared" si="2"/>
        <v>7.7142857142857135</v>
      </c>
      <c r="O42">
        <f t="shared" si="3"/>
        <v>77184.85714285713</v>
      </c>
      <c r="P42" t="str">
        <f t="shared" si="4"/>
        <v>Carlos Castillo</v>
      </c>
      <c r="Q42">
        <f t="shared" si="5"/>
        <v>0</v>
      </c>
      <c r="R42">
        <f t="shared" si="6"/>
        <v>0</v>
      </c>
      <c r="S42">
        <f t="shared" si="7"/>
        <v>-42</v>
      </c>
      <c r="T42" t="str">
        <f t="shared" si="8"/>
        <v>Carlos Castillo</v>
      </c>
      <c r="U42">
        <f t="shared" si="9"/>
        <v>5</v>
      </c>
      <c r="V42">
        <f t="shared" si="10"/>
        <v>5</v>
      </c>
      <c r="W42">
        <f t="shared" si="11"/>
        <v>49958</v>
      </c>
      <c r="X42" t="str">
        <f t="shared" si="12"/>
        <v>Carlos Castillo</v>
      </c>
      <c r="Y42">
        <f t="shared" si="13"/>
        <v>2.1</v>
      </c>
      <c r="Z42">
        <f t="shared" si="14"/>
        <v>2.1</v>
      </c>
      <c r="AA42">
        <f t="shared" si="15"/>
        <v>20958</v>
      </c>
      <c r="AB42" t="str">
        <f t="shared" si="16"/>
        <v>Carlos Castillo</v>
      </c>
      <c r="AC42">
        <f t="shared" si="17"/>
        <v>5</v>
      </c>
      <c r="AD42">
        <f t="shared" si="18"/>
        <v>5</v>
      </c>
      <c r="AE42">
        <f t="shared" si="19"/>
        <v>50042</v>
      </c>
      <c r="AF42" t="str">
        <f t="shared" si="20"/>
        <v>Carlos Castillo</v>
      </c>
      <c r="AG42" s="2">
        <f t="shared" si="21"/>
        <v>0</v>
      </c>
      <c r="AH42" s="2">
        <f t="shared" si="22"/>
        <v>0</v>
      </c>
      <c r="AI42">
        <f t="shared" si="23"/>
        <v>-42</v>
      </c>
    </row>
    <row r="43" spans="1:35" x14ac:dyDescent="0.3">
      <c r="A43" s="9" t="str">
        <f>equipo2!A81</f>
        <v>Jose Garcia</v>
      </c>
      <c r="B43" s="9" t="str">
        <f>equipo2!$A$6</f>
        <v>Equipo 2</v>
      </c>
      <c r="C43" s="9">
        <f>equipo2!CP81</f>
        <v>1</v>
      </c>
      <c r="D43" s="9">
        <f>equipo2!CQ81</f>
        <v>0</v>
      </c>
      <c r="E43" s="9">
        <f>equipo2!CR81</f>
        <v>1</v>
      </c>
      <c r="F43" s="15">
        <f>equipo2!CT81</f>
        <v>2</v>
      </c>
      <c r="G43" s="9">
        <f>equipo2!CU81</f>
        <v>4</v>
      </c>
      <c r="H43" s="9">
        <f>equipo2!CV81</f>
        <v>4</v>
      </c>
      <c r="I43" s="9">
        <f>equipo2!CW81</f>
        <v>5</v>
      </c>
      <c r="J43" s="14">
        <f>equipo2!CX81</f>
        <v>18</v>
      </c>
      <c r="K43" s="14">
        <f>equipo2!CY81</f>
        <v>0</v>
      </c>
      <c r="L43" t="str">
        <f t="shared" si="0"/>
        <v>Jose Garcia</v>
      </c>
      <c r="M43">
        <f t="shared" si="1"/>
        <v>18</v>
      </c>
      <c r="N43">
        <f t="shared" si="2"/>
        <v>18</v>
      </c>
      <c r="O43">
        <f t="shared" si="3"/>
        <v>180043</v>
      </c>
      <c r="P43" t="str">
        <f t="shared" si="4"/>
        <v>Jose Garcia</v>
      </c>
      <c r="Q43">
        <f t="shared" si="5"/>
        <v>0</v>
      </c>
      <c r="R43">
        <f t="shared" si="6"/>
        <v>0</v>
      </c>
      <c r="S43">
        <f t="shared" si="7"/>
        <v>-43</v>
      </c>
      <c r="T43" t="str">
        <f t="shared" si="8"/>
        <v>Jose Garcia</v>
      </c>
      <c r="U43">
        <f t="shared" si="9"/>
        <v>4</v>
      </c>
      <c r="V43">
        <f t="shared" si="10"/>
        <v>4</v>
      </c>
      <c r="W43">
        <f t="shared" si="11"/>
        <v>39957</v>
      </c>
      <c r="X43" t="str">
        <f t="shared" si="12"/>
        <v>Jose Garcia</v>
      </c>
      <c r="Y43">
        <f t="shared" si="13"/>
        <v>2</v>
      </c>
      <c r="Z43">
        <f t="shared" si="14"/>
        <v>2</v>
      </c>
      <c r="AA43">
        <f t="shared" si="15"/>
        <v>19957</v>
      </c>
      <c r="AB43" t="str">
        <f t="shared" si="16"/>
        <v>Jose Garcia</v>
      </c>
      <c r="AC43">
        <f t="shared" si="17"/>
        <v>5</v>
      </c>
      <c r="AD43">
        <f t="shared" si="18"/>
        <v>5</v>
      </c>
      <c r="AE43">
        <f t="shared" si="19"/>
        <v>50043</v>
      </c>
      <c r="AF43" t="str">
        <f t="shared" si="20"/>
        <v>Jose Garcia</v>
      </c>
      <c r="AG43" s="2">
        <f t="shared" si="21"/>
        <v>0</v>
      </c>
      <c r="AH43" s="2">
        <f t="shared" si="22"/>
        <v>0</v>
      </c>
      <c r="AI43">
        <f t="shared" si="23"/>
        <v>-43</v>
      </c>
    </row>
    <row r="44" spans="1:35" x14ac:dyDescent="0.3">
      <c r="A44" s="9" t="str">
        <f>equipo2!A82</f>
        <v>Jose Rodriguez</v>
      </c>
      <c r="B44" s="9" t="str">
        <f>equipo2!$A$6</f>
        <v>Equipo 2</v>
      </c>
      <c r="C44" s="9">
        <f>equipo2!CP82</f>
        <v>0</v>
      </c>
      <c r="D44" s="9">
        <f>equipo2!CQ82</f>
        <v>0</v>
      </c>
      <c r="E44" s="9">
        <f>equipo2!CR82</f>
        <v>0</v>
      </c>
      <c r="F44" s="15">
        <f>equipo2!CT82</f>
        <v>0</v>
      </c>
      <c r="G44" s="9">
        <f>equipo2!CU82</f>
        <v>0</v>
      </c>
      <c r="H44" s="9">
        <f>equipo2!CV82</f>
        <v>0</v>
      </c>
      <c r="I44" s="9">
        <f>equipo2!CW82</f>
        <v>0</v>
      </c>
      <c r="J44" s="14">
        <f>equipo2!CX82</f>
        <v>0</v>
      </c>
      <c r="K44" s="14">
        <f>equipo2!CY82</f>
        <v>0</v>
      </c>
      <c r="L44" t="str">
        <f t="shared" si="0"/>
        <v>Jose Rodriguez</v>
      </c>
      <c r="M44">
        <f t="shared" si="1"/>
        <v>0</v>
      </c>
      <c r="N44">
        <f t="shared" si="2"/>
        <v>999999</v>
      </c>
      <c r="O44">
        <f t="shared" si="3"/>
        <v>9999990044</v>
      </c>
      <c r="P44" t="str">
        <f t="shared" si="4"/>
        <v>Jose Rodriguez</v>
      </c>
      <c r="Q44">
        <f t="shared" si="5"/>
        <v>0</v>
      </c>
      <c r="R44">
        <f t="shared" si="6"/>
        <v>0</v>
      </c>
      <c r="S44">
        <f t="shared" si="7"/>
        <v>-44</v>
      </c>
      <c r="T44" t="str">
        <f t="shared" si="8"/>
        <v>Jose Rodriguez</v>
      </c>
      <c r="U44">
        <f t="shared" si="9"/>
        <v>0</v>
      </c>
      <c r="V44">
        <f t="shared" si="10"/>
        <v>0</v>
      </c>
      <c r="W44">
        <f t="shared" si="11"/>
        <v>-44</v>
      </c>
      <c r="X44" t="str">
        <f t="shared" si="12"/>
        <v>Jose Rodriguez</v>
      </c>
      <c r="Y44">
        <f t="shared" si="13"/>
        <v>0</v>
      </c>
      <c r="Z44">
        <f t="shared" si="14"/>
        <v>0</v>
      </c>
      <c r="AA44">
        <f t="shared" si="15"/>
        <v>-44</v>
      </c>
      <c r="AB44" t="str">
        <f t="shared" si="16"/>
        <v>Jose Rodriguez</v>
      </c>
      <c r="AC44">
        <f t="shared" si="17"/>
        <v>0</v>
      </c>
      <c r="AD44">
        <f t="shared" si="18"/>
        <v>999999</v>
      </c>
      <c r="AE44">
        <f t="shared" si="19"/>
        <v>9999990044</v>
      </c>
      <c r="AF44" t="str">
        <f t="shared" si="20"/>
        <v>Jose Rodriguez</v>
      </c>
      <c r="AG44" s="2">
        <f t="shared" si="21"/>
        <v>0</v>
      </c>
      <c r="AH44" s="2">
        <f t="shared" si="22"/>
        <v>0</v>
      </c>
      <c r="AI44">
        <f t="shared" si="23"/>
        <v>-44</v>
      </c>
    </row>
    <row r="45" spans="1:35" x14ac:dyDescent="0.3">
      <c r="A45" s="9" t="str">
        <f>equipo2!A83</f>
        <v>Jose Martinez</v>
      </c>
      <c r="B45" s="9" t="str">
        <f>equipo2!$A$6</f>
        <v>Equipo 2</v>
      </c>
      <c r="C45" s="9">
        <f>equipo2!CP83</f>
        <v>0</v>
      </c>
      <c r="D45" s="9">
        <f>equipo2!CQ83</f>
        <v>0</v>
      </c>
      <c r="E45" s="9">
        <f>equipo2!CR83</f>
        <v>0</v>
      </c>
      <c r="F45" s="15">
        <f>equipo2!CT83</f>
        <v>0</v>
      </c>
      <c r="G45" s="9">
        <f>equipo2!CU83</f>
        <v>0</v>
      </c>
      <c r="H45" s="9">
        <f>equipo2!CV83</f>
        <v>0</v>
      </c>
      <c r="I45" s="9">
        <f>equipo2!CW83</f>
        <v>0</v>
      </c>
      <c r="J45" s="14">
        <f>equipo2!CX83</f>
        <v>0</v>
      </c>
      <c r="K45" s="14">
        <f>equipo2!CY83</f>
        <v>0</v>
      </c>
      <c r="L45" t="str">
        <f t="shared" si="0"/>
        <v>Jose Martinez</v>
      </c>
      <c r="M45">
        <f t="shared" si="1"/>
        <v>0</v>
      </c>
      <c r="N45">
        <f t="shared" si="2"/>
        <v>999999</v>
      </c>
      <c r="O45">
        <f t="shared" si="3"/>
        <v>9999990045</v>
      </c>
      <c r="P45" t="str">
        <f t="shared" si="4"/>
        <v>Jose Martinez</v>
      </c>
      <c r="Q45">
        <f t="shared" si="5"/>
        <v>0</v>
      </c>
      <c r="R45">
        <f t="shared" si="6"/>
        <v>0</v>
      </c>
      <c r="S45">
        <f t="shared" si="7"/>
        <v>-45</v>
      </c>
      <c r="T45" t="str">
        <f t="shared" si="8"/>
        <v>Jose Martinez</v>
      </c>
      <c r="U45">
        <f t="shared" si="9"/>
        <v>0</v>
      </c>
      <c r="V45">
        <f t="shared" si="10"/>
        <v>0</v>
      </c>
      <c r="W45">
        <f t="shared" si="11"/>
        <v>-45</v>
      </c>
      <c r="X45" t="str">
        <f t="shared" si="12"/>
        <v>Jose Martinez</v>
      </c>
      <c r="Y45">
        <f t="shared" si="13"/>
        <v>0</v>
      </c>
      <c r="Z45">
        <f t="shared" si="14"/>
        <v>0</v>
      </c>
      <c r="AA45">
        <f t="shared" si="15"/>
        <v>-45</v>
      </c>
      <c r="AB45" t="str">
        <f t="shared" si="16"/>
        <v>Jose Martinez</v>
      </c>
      <c r="AC45">
        <f t="shared" si="17"/>
        <v>0</v>
      </c>
      <c r="AD45">
        <f t="shared" si="18"/>
        <v>999999</v>
      </c>
      <c r="AE45">
        <f t="shared" si="19"/>
        <v>9999990045</v>
      </c>
      <c r="AF45" t="str">
        <f t="shared" si="20"/>
        <v>Jose Martinez</v>
      </c>
      <c r="AG45" s="2">
        <f t="shared" si="21"/>
        <v>0</v>
      </c>
      <c r="AH45" s="2">
        <f t="shared" si="22"/>
        <v>0</v>
      </c>
      <c r="AI45">
        <f t="shared" si="23"/>
        <v>-45</v>
      </c>
    </row>
    <row r="46" spans="1:35" x14ac:dyDescent="0.3">
      <c r="A46" s="9" t="str">
        <f>equipo2!A84</f>
        <v>Jose Hernandez</v>
      </c>
      <c r="B46" s="9" t="str">
        <f>equipo2!$A$6</f>
        <v>Equipo 2</v>
      </c>
      <c r="C46" s="9">
        <f>equipo2!CP84</f>
        <v>2</v>
      </c>
      <c r="D46" s="9">
        <f>equipo2!CQ84</f>
        <v>0</v>
      </c>
      <c r="E46" s="9">
        <f>equipo2!CR84</f>
        <v>2</v>
      </c>
      <c r="F46" s="15">
        <f>equipo2!CT84</f>
        <v>3.1</v>
      </c>
      <c r="G46" s="9">
        <f>equipo2!CU84</f>
        <v>4</v>
      </c>
      <c r="H46" s="9">
        <f>equipo2!CV84</f>
        <v>7</v>
      </c>
      <c r="I46" s="9">
        <f>equipo2!CW84</f>
        <v>5</v>
      </c>
      <c r="J46" s="14">
        <f>equipo2!CX84</f>
        <v>10.8</v>
      </c>
      <c r="K46" s="14">
        <f>equipo2!CY84</f>
        <v>0</v>
      </c>
      <c r="L46" t="str">
        <f t="shared" si="0"/>
        <v>Jose Hernandez</v>
      </c>
      <c r="M46">
        <f t="shared" si="1"/>
        <v>10.8</v>
      </c>
      <c r="N46">
        <f t="shared" si="2"/>
        <v>10.8</v>
      </c>
      <c r="O46">
        <f t="shared" si="3"/>
        <v>108046</v>
      </c>
      <c r="P46" t="str">
        <f t="shared" si="4"/>
        <v>Jose Hernandez</v>
      </c>
      <c r="Q46">
        <f t="shared" si="5"/>
        <v>0</v>
      </c>
      <c r="R46">
        <f t="shared" si="6"/>
        <v>0</v>
      </c>
      <c r="S46">
        <f t="shared" si="7"/>
        <v>-46</v>
      </c>
      <c r="T46" t="str">
        <f t="shared" si="8"/>
        <v>Jose Hernandez</v>
      </c>
      <c r="U46">
        <f t="shared" si="9"/>
        <v>7</v>
      </c>
      <c r="V46">
        <f t="shared" si="10"/>
        <v>7</v>
      </c>
      <c r="W46">
        <f t="shared" si="11"/>
        <v>69954</v>
      </c>
      <c r="X46" t="str">
        <f t="shared" si="12"/>
        <v>Jose Hernandez</v>
      </c>
      <c r="Y46">
        <f t="shared" si="13"/>
        <v>3.1</v>
      </c>
      <c r="Z46">
        <f t="shared" si="14"/>
        <v>3.1</v>
      </c>
      <c r="AA46">
        <f t="shared" si="15"/>
        <v>30954</v>
      </c>
      <c r="AB46" t="str">
        <f t="shared" si="16"/>
        <v>Jose Hernandez</v>
      </c>
      <c r="AC46">
        <f t="shared" si="17"/>
        <v>5</v>
      </c>
      <c r="AD46">
        <f t="shared" si="18"/>
        <v>5</v>
      </c>
      <c r="AE46">
        <f t="shared" si="19"/>
        <v>50046</v>
      </c>
      <c r="AF46" t="str">
        <f t="shared" si="20"/>
        <v>Jose Hernandez</v>
      </c>
      <c r="AG46" s="2">
        <f t="shared" si="21"/>
        <v>0</v>
      </c>
      <c r="AH46" s="2">
        <f t="shared" si="22"/>
        <v>0</v>
      </c>
      <c r="AI46">
        <f t="shared" si="23"/>
        <v>-46</v>
      </c>
    </row>
    <row r="47" spans="1:35" x14ac:dyDescent="0.3">
      <c r="A47" s="9" t="str">
        <f>equipo2!A85</f>
        <v>Jose Lopez</v>
      </c>
      <c r="B47" s="9" t="str">
        <f>equipo2!$A$6</f>
        <v>Equipo 2</v>
      </c>
      <c r="C47" s="9">
        <f>equipo2!CP85</f>
        <v>2</v>
      </c>
      <c r="D47" s="9">
        <f>equipo2!CQ85</f>
        <v>0</v>
      </c>
      <c r="E47" s="9">
        <f>equipo2!CR85</f>
        <v>2</v>
      </c>
      <c r="F47" s="15">
        <f>equipo2!CT85</f>
        <v>4.2</v>
      </c>
      <c r="G47" s="9">
        <f>equipo2!CU85</f>
        <v>7</v>
      </c>
      <c r="H47" s="9">
        <f>equipo2!CV85</f>
        <v>7</v>
      </c>
      <c r="I47" s="9">
        <f>equipo2!CW85</f>
        <v>10</v>
      </c>
      <c r="J47" s="14">
        <f>equipo2!CX85</f>
        <v>13.5</v>
      </c>
      <c r="K47" s="14">
        <f>equipo2!CY85</f>
        <v>0</v>
      </c>
      <c r="L47" t="str">
        <f t="shared" si="0"/>
        <v>Jose Lopez</v>
      </c>
      <c r="M47">
        <f t="shared" si="1"/>
        <v>13.5</v>
      </c>
      <c r="N47">
        <f t="shared" si="2"/>
        <v>13.5</v>
      </c>
      <c r="O47">
        <f t="shared" si="3"/>
        <v>135047</v>
      </c>
      <c r="P47" t="str">
        <f t="shared" si="4"/>
        <v>Jose Lopez</v>
      </c>
      <c r="Q47">
        <f t="shared" si="5"/>
        <v>0</v>
      </c>
      <c r="R47">
        <f t="shared" si="6"/>
        <v>0</v>
      </c>
      <c r="S47">
        <f t="shared" si="7"/>
        <v>-47</v>
      </c>
      <c r="T47" t="str">
        <f t="shared" si="8"/>
        <v>Jose Lopez</v>
      </c>
      <c r="U47">
        <f t="shared" si="9"/>
        <v>7</v>
      </c>
      <c r="V47">
        <f t="shared" si="10"/>
        <v>7</v>
      </c>
      <c r="W47">
        <f t="shared" si="11"/>
        <v>69953</v>
      </c>
      <c r="X47" t="str">
        <f t="shared" si="12"/>
        <v>Jose Lopez</v>
      </c>
      <c r="Y47">
        <f t="shared" si="13"/>
        <v>4.2</v>
      </c>
      <c r="Z47">
        <f t="shared" si="14"/>
        <v>4.2</v>
      </c>
      <c r="AA47">
        <f t="shared" si="15"/>
        <v>41953</v>
      </c>
      <c r="AB47" t="str">
        <f t="shared" si="16"/>
        <v>Jose Lopez</v>
      </c>
      <c r="AC47">
        <f t="shared" si="17"/>
        <v>10</v>
      </c>
      <c r="AD47">
        <f t="shared" si="18"/>
        <v>10</v>
      </c>
      <c r="AE47">
        <f t="shared" si="19"/>
        <v>100047</v>
      </c>
      <c r="AF47" t="str">
        <f t="shared" si="20"/>
        <v>Jose Lopez</v>
      </c>
      <c r="AG47" s="2">
        <f t="shared" si="21"/>
        <v>0</v>
      </c>
      <c r="AH47" s="2">
        <f t="shared" si="22"/>
        <v>0</v>
      </c>
      <c r="AI47">
        <f t="shared" si="23"/>
        <v>-47</v>
      </c>
    </row>
    <row r="48" spans="1:35" x14ac:dyDescent="0.3">
      <c r="A48" s="9" t="str">
        <f>equipo2!A86</f>
        <v>Jose Gonzalez</v>
      </c>
      <c r="B48" s="9" t="str">
        <f>equipo2!$A$6</f>
        <v>Equipo 2</v>
      </c>
      <c r="C48" s="9">
        <f>equipo2!CP86</f>
        <v>1</v>
      </c>
      <c r="D48" s="9">
        <f>equipo2!CQ86</f>
        <v>1</v>
      </c>
      <c r="E48" s="9">
        <f>equipo2!CR86</f>
        <v>0</v>
      </c>
      <c r="F48" s="15">
        <f>equipo2!CT86</f>
        <v>1.1000000000000001</v>
      </c>
      <c r="G48" s="9">
        <f>equipo2!CU86</f>
        <v>4</v>
      </c>
      <c r="H48" s="9">
        <f>equipo2!CV86</f>
        <v>1</v>
      </c>
      <c r="I48" s="9">
        <f>equipo2!CW86</f>
        <v>4</v>
      </c>
      <c r="J48" s="14">
        <f>equipo2!CX86</f>
        <v>26.999999999999993</v>
      </c>
      <c r="K48" s="14">
        <f>equipo2!CY86</f>
        <v>0</v>
      </c>
      <c r="L48" t="str">
        <f t="shared" si="0"/>
        <v>Jose Gonzalez</v>
      </c>
      <c r="M48">
        <f t="shared" si="1"/>
        <v>26.999999999999993</v>
      </c>
      <c r="N48">
        <f t="shared" si="2"/>
        <v>26.999999999999993</v>
      </c>
      <c r="O48">
        <f t="shared" si="3"/>
        <v>270047.99999999994</v>
      </c>
      <c r="P48" t="str">
        <f t="shared" si="4"/>
        <v>Jose Gonzalez</v>
      </c>
      <c r="Q48">
        <f t="shared" si="5"/>
        <v>1</v>
      </c>
      <c r="R48">
        <f t="shared" si="6"/>
        <v>1</v>
      </c>
      <c r="S48">
        <f t="shared" si="7"/>
        <v>9952</v>
      </c>
      <c r="T48" t="str">
        <f t="shared" si="8"/>
        <v>Jose Gonzalez</v>
      </c>
      <c r="U48">
        <f t="shared" si="9"/>
        <v>1</v>
      </c>
      <c r="V48">
        <f t="shared" si="10"/>
        <v>1</v>
      </c>
      <c r="W48">
        <f t="shared" si="11"/>
        <v>9952</v>
      </c>
      <c r="X48" t="str">
        <f t="shared" si="12"/>
        <v>Jose Gonzalez</v>
      </c>
      <c r="Y48">
        <f t="shared" si="13"/>
        <v>1.1000000000000001</v>
      </c>
      <c r="Z48">
        <f t="shared" si="14"/>
        <v>1.1000000000000001</v>
      </c>
      <c r="AA48">
        <f t="shared" si="15"/>
        <v>10952</v>
      </c>
      <c r="AB48" t="str">
        <f t="shared" si="16"/>
        <v>Jose Gonzalez</v>
      </c>
      <c r="AC48">
        <f t="shared" si="17"/>
        <v>4</v>
      </c>
      <c r="AD48">
        <f t="shared" si="18"/>
        <v>4</v>
      </c>
      <c r="AE48">
        <f t="shared" si="19"/>
        <v>40048</v>
      </c>
      <c r="AF48" t="str">
        <f t="shared" si="20"/>
        <v>Jose Gonzalez</v>
      </c>
      <c r="AG48" s="2">
        <f t="shared" si="21"/>
        <v>0</v>
      </c>
      <c r="AH48" s="2">
        <f t="shared" si="22"/>
        <v>0</v>
      </c>
      <c r="AI48">
        <f t="shared" si="23"/>
        <v>-48</v>
      </c>
    </row>
    <row r="49" spans="1:35" x14ac:dyDescent="0.3">
      <c r="A49" s="9" t="str">
        <f>equipo2!A87</f>
        <v>Jose Perez</v>
      </c>
      <c r="B49" s="9" t="str">
        <f>equipo2!$A$6</f>
        <v>Equipo 2</v>
      </c>
      <c r="C49" s="9">
        <f>equipo2!CP87</f>
        <v>1</v>
      </c>
      <c r="D49" s="9">
        <f>equipo2!CQ87</f>
        <v>1</v>
      </c>
      <c r="E49" s="9">
        <f>equipo2!CR87</f>
        <v>0</v>
      </c>
      <c r="F49" s="15">
        <f>equipo2!CT87</f>
        <v>2.1</v>
      </c>
      <c r="G49" s="9">
        <f>equipo2!CU87</f>
        <v>0</v>
      </c>
      <c r="H49" s="9">
        <f>equipo2!CV87</f>
        <v>4</v>
      </c>
      <c r="I49" s="9">
        <f>equipo2!CW87</f>
        <v>4</v>
      </c>
      <c r="J49" s="14">
        <f>equipo2!CX87</f>
        <v>0</v>
      </c>
      <c r="K49" s="14">
        <f>equipo2!CY87</f>
        <v>0</v>
      </c>
      <c r="L49" t="str">
        <f t="shared" si="0"/>
        <v>Jose Perez</v>
      </c>
      <c r="M49">
        <f t="shared" si="1"/>
        <v>0</v>
      </c>
      <c r="N49">
        <f t="shared" si="2"/>
        <v>999999</v>
      </c>
      <c r="O49">
        <f t="shared" si="3"/>
        <v>9999990049</v>
      </c>
      <c r="P49" t="str">
        <f t="shared" si="4"/>
        <v>Jose Perez</v>
      </c>
      <c r="Q49">
        <f t="shared" si="5"/>
        <v>1</v>
      </c>
      <c r="R49">
        <f t="shared" si="6"/>
        <v>1</v>
      </c>
      <c r="S49">
        <f t="shared" si="7"/>
        <v>9951</v>
      </c>
      <c r="T49" t="str">
        <f t="shared" si="8"/>
        <v>Jose Perez</v>
      </c>
      <c r="U49">
        <f t="shared" si="9"/>
        <v>4</v>
      </c>
      <c r="V49">
        <f t="shared" si="10"/>
        <v>4</v>
      </c>
      <c r="W49">
        <f t="shared" si="11"/>
        <v>39951</v>
      </c>
      <c r="X49" t="str">
        <f t="shared" si="12"/>
        <v>Jose Perez</v>
      </c>
      <c r="Y49">
        <f t="shared" si="13"/>
        <v>2.1</v>
      </c>
      <c r="Z49">
        <f t="shared" si="14"/>
        <v>2.1</v>
      </c>
      <c r="AA49">
        <f t="shared" si="15"/>
        <v>20951</v>
      </c>
      <c r="AB49" t="str">
        <f t="shared" si="16"/>
        <v>Jose Perez</v>
      </c>
      <c r="AC49">
        <f t="shared" si="17"/>
        <v>4</v>
      </c>
      <c r="AD49">
        <f t="shared" si="18"/>
        <v>4</v>
      </c>
      <c r="AE49">
        <f t="shared" si="19"/>
        <v>40049</v>
      </c>
      <c r="AF49" t="str">
        <f t="shared" si="20"/>
        <v>Jose Perez</v>
      </c>
      <c r="AG49" s="2">
        <f t="shared" si="21"/>
        <v>0</v>
      </c>
      <c r="AH49" s="2">
        <f t="shared" si="22"/>
        <v>0</v>
      </c>
      <c r="AI49">
        <f t="shared" si="23"/>
        <v>-49</v>
      </c>
    </row>
    <row r="50" spans="1:35" x14ac:dyDescent="0.3">
      <c r="A50" s="9" t="str">
        <f>equipo2!A88</f>
        <v>Jose Sanchez</v>
      </c>
      <c r="B50" s="9" t="str">
        <f>equipo2!$A$6</f>
        <v>Equipo 2</v>
      </c>
      <c r="C50" s="9">
        <f>equipo2!CP88</f>
        <v>1</v>
      </c>
      <c r="D50" s="9">
        <f>equipo2!CQ88</f>
        <v>0</v>
      </c>
      <c r="E50" s="9">
        <f>equipo2!CR88</f>
        <v>1</v>
      </c>
      <c r="F50" s="15">
        <f>equipo2!CT88</f>
        <v>1.2</v>
      </c>
      <c r="G50" s="9">
        <f>equipo2!CU88</f>
        <v>1</v>
      </c>
      <c r="H50" s="9">
        <f>equipo2!CV88</f>
        <v>5</v>
      </c>
      <c r="I50" s="9">
        <f>equipo2!CW88</f>
        <v>4</v>
      </c>
      <c r="J50" s="14">
        <f>equipo2!CX88</f>
        <v>5.4</v>
      </c>
      <c r="K50" s="14">
        <f>equipo2!CY88</f>
        <v>0</v>
      </c>
      <c r="L50" t="str">
        <f t="shared" si="0"/>
        <v>Jose Sanchez</v>
      </c>
      <c r="M50">
        <f t="shared" si="1"/>
        <v>5.4</v>
      </c>
      <c r="N50">
        <f t="shared" si="2"/>
        <v>5.4</v>
      </c>
      <c r="O50">
        <f t="shared" si="3"/>
        <v>54050</v>
      </c>
      <c r="P50" t="str">
        <f t="shared" si="4"/>
        <v>Jose Sanchez</v>
      </c>
      <c r="Q50">
        <f t="shared" si="5"/>
        <v>0</v>
      </c>
      <c r="R50">
        <f t="shared" si="6"/>
        <v>0</v>
      </c>
      <c r="S50">
        <f t="shared" si="7"/>
        <v>-50</v>
      </c>
      <c r="T50" t="str">
        <f t="shared" si="8"/>
        <v>Jose Sanchez</v>
      </c>
      <c r="U50">
        <f t="shared" si="9"/>
        <v>5</v>
      </c>
      <c r="V50">
        <f t="shared" si="10"/>
        <v>5</v>
      </c>
      <c r="W50">
        <f t="shared" si="11"/>
        <v>49950</v>
      </c>
      <c r="X50" t="str">
        <f t="shared" si="12"/>
        <v>Jose Sanchez</v>
      </c>
      <c r="Y50">
        <f t="shared" si="13"/>
        <v>1.2</v>
      </c>
      <c r="Z50">
        <f t="shared" si="14"/>
        <v>1.2</v>
      </c>
      <c r="AA50">
        <f t="shared" si="15"/>
        <v>11950</v>
      </c>
      <c r="AB50" t="str">
        <f t="shared" si="16"/>
        <v>Jose Sanchez</v>
      </c>
      <c r="AC50">
        <f t="shared" si="17"/>
        <v>4</v>
      </c>
      <c r="AD50">
        <f t="shared" si="18"/>
        <v>4</v>
      </c>
      <c r="AE50">
        <f t="shared" si="19"/>
        <v>40050</v>
      </c>
      <c r="AF50" t="str">
        <f t="shared" si="20"/>
        <v>Jose Sanchez</v>
      </c>
      <c r="AG50" s="2">
        <f t="shared" si="21"/>
        <v>0</v>
      </c>
      <c r="AH50" s="2">
        <f t="shared" si="22"/>
        <v>0</v>
      </c>
      <c r="AI50">
        <f t="shared" si="23"/>
        <v>-50</v>
      </c>
    </row>
    <row r="51" spans="1:35" x14ac:dyDescent="0.3">
      <c r="A51" s="9" t="str">
        <f>equipo2!A89</f>
        <v>Jose Ramirez</v>
      </c>
      <c r="B51" s="9" t="str">
        <f>equipo2!$A$6</f>
        <v>Equipo 2</v>
      </c>
      <c r="C51" s="9">
        <f>equipo2!CP89</f>
        <v>2</v>
      </c>
      <c r="D51" s="9">
        <f>equipo2!CQ89</f>
        <v>1</v>
      </c>
      <c r="E51" s="9">
        <f>equipo2!CR89</f>
        <v>1</v>
      </c>
      <c r="F51" s="15">
        <f>equipo2!CT89</f>
        <v>3</v>
      </c>
      <c r="G51" s="9">
        <f>equipo2!CU89</f>
        <v>4</v>
      </c>
      <c r="H51" s="9">
        <f>equipo2!CV89</f>
        <v>11</v>
      </c>
      <c r="I51" s="9">
        <f>equipo2!CW89</f>
        <v>9</v>
      </c>
      <c r="J51" s="14">
        <f>equipo2!CX89</f>
        <v>12</v>
      </c>
      <c r="K51" s="14">
        <f>equipo2!CY89</f>
        <v>0</v>
      </c>
      <c r="L51" t="str">
        <f t="shared" si="0"/>
        <v>Jose Ramirez</v>
      </c>
      <c r="M51">
        <f t="shared" si="1"/>
        <v>12</v>
      </c>
      <c r="N51">
        <f t="shared" si="2"/>
        <v>12</v>
      </c>
      <c r="O51">
        <f t="shared" si="3"/>
        <v>120051</v>
      </c>
      <c r="P51" t="str">
        <f t="shared" si="4"/>
        <v>Jose Ramirez</v>
      </c>
      <c r="Q51">
        <f t="shared" si="5"/>
        <v>1</v>
      </c>
      <c r="R51">
        <f t="shared" si="6"/>
        <v>1</v>
      </c>
      <c r="S51">
        <f t="shared" si="7"/>
        <v>9949</v>
      </c>
      <c r="T51" t="str">
        <f t="shared" si="8"/>
        <v>Jose Ramirez</v>
      </c>
      <c r="U51">
        <f t="shared" si="9"/>
        <v>11</v>
      </c>
      <c r="V51">
        <f t="shared" si="10"/>
        <v>11</v>
      </c>
      <c r="W51">
        <f t="shared" si="11"/>
        <v>109949</v>
      </c>
      <c r="X51" t="str">
        <f t="shared" si="12"/>
        <v>Jose Ramirez</v>
      </c>
      <c r="Y51">
        <f t="shared" si="13"/>
        <v>3</v>
      </c>
      <c r="Z51">
        <f t="shared" si="14"/>
        <v>3</v>
      </c>
      <c r="AA51">
        <f t="shared" si="15"/>
        <v>29949</v>
      </c>
      <c r="AB51" t="str">
        <f t="shared" si="16"/>
        <v>Jose Ramirez</v>
      </c>
      <c r="AC51">
        <f t="shared" si="17"/>
        <v>9</v>
      </c>
      <c r="AD51">
        <f t="shared" si="18"/>
        <v>9</v>
      </c>
      <c r="AE51">
        <f t="shared" si="19"/>
        <v>90051</v>
      </c>
      <c r="AF51" t="str">
        <f t="shared" si="20"/>
        <v>Jose Ramirez</v>
      </c>
      <c r="AG51" s="2">
        <f t="shared" si="21"/>
        <v>0</v>
      </c>
      <c r="AH51" s="2">
        <f t="shared" si="22"/>
        <v>0</v>
      </c>
      <c r="AI51">
        <f t="shared" si="23"/>
        <v>-51</v>
      </c>
    </row>
    <row r="52" spans="1:35" x14ac:dyDescent="0.3">
      <c r="A52" s="9" t="str">
        <f>equipo2!A90</f>
        <v>Jose Torres</v>
      </c>
      <c r="B52" s="9" t="str">
        <f>equipo2!$A$6</f>
        <v>Equipo 2</v>
      </c>
      <c r="C52" s="9">
        <f>equipo2!CP90</f>
        <v>0</v>
      </c>
      <c r="D52" s="9">
        <f>equipo2!CQ90</f>
        <v>0</v>
      </c>
      <c r="E52" s="9">
        <f>equipo2!CR90</f>
        <v>0</v>
      </c>
      <c r="F52" s="15">
        <f>equipo2!CT90</f>
        <v>0</v>
      </c>
      <c r="G52" s="9">
        <f>equipo2!CU90</f>
        <v>0</v>
      </c>
      <c r="H52" s="9">
        <f>equipo2!CV90</f>
        <v>0</v>
      </c>
      <c r="I52" s="9">
        <f>equipo2!CW90</f>
        <v>0</v>
      </c>
      <c r="J52" s="14">
        <f>equipo2!CX90</f>
        <v>0</v>
      </c>
      <c r="K52" s="14">
        <f>equipo2!CY90</f>
        <v>0</v>
      </c>
      <c r="L52" t="str">
        <f t="shared" si="0"/>
        <v>Jose Torres</v>
      </c>
      <c r="M52">
        <f t="shared" si="1"/>
        <v>0</v>
      </c>
      <c r="N52">
        <f t="shared" si="2"/>
        <v>999999</v>
      </c>
      <c r="O52">
        <f t="shared" si="3"/>
        <v>9999990052</v>
      </c>
      <c r="P52" t="str">
        <f t="shared" si="4"/>
        <v>Jose Torres</v>
      </c>
      <c r="Q52">
        <f t="shared" si="5"/>
        <v>0</v>
      </c>
      <c r="R52">
        <f t="shared" si="6"/>
        <v>0</v>
      </c>
      <c r="S52">
        <f t="shared" si="7"/>
        <v>-52</v>
      </c>
      <c r="T52" t="str">
        <f t="shared" si="8"/>
        <v>Jose Torres</v>
      </c>
      <c r="U52">
        <f t="shared" si="9"/>
        <v>0</v>
      </c>
      <c r="V52">
        <f t="shared" si="10"/>
        <v>0</v>
      </c>
      <c r="W52">
        <f t="shared" si="11"/>
        <v>-52</v>
      </c>
      <c r="X52" t="str">
        <f t="shared" si="12"/>
        <v>Jose Torres</v>
      </c>
      <c r="Y52">
        <f t="shared" si="13"/>
        <v>0</v>
      </c>
      <c r="Z52">
        <f t="shared" si="14"/>
        <v>0</v>
      </c>
      <c r="AA52">
        <f t="shared" si="15"/>
        <v>-52</v>
      </c>
      <c r="AB52" t="str">
        <f t="shared" si="16"/>
        <v>Jose Torres</v>
      </c>
      <c r="AC52">
        <f t="shared" si="17"/>
        <v>0</v>
      </c>
      <c r="AD52">
        <f t="shared" si="18"/>
        <v>999999</v>
      </c>
      <c r="AE52">
        <f t="shared" si="19"/>
        <v>9999990052</v>
      </c>
      <c r="AF52" t="str">
        <f t="shared" si="20"/>
        <v>Jose Torres</v>
      </c>
      <c r="AG52" s="2">
        <f t="shared" si="21"/>
        <v>0</v>
      </c>
      <c r="AH52" s="2">
        <f t="shared" si="22"/>
        <v>0</v>
      </c>
      <c r="AI52">
        <f t="shared" si="23"/>
        <v>-52</v>
      </c>
    </row>
    <row r="53" spans="1:35" x14ac:dyDescent="0.3">
      <c r="A53" s="9" t="str">
        <f>equipo3!A66</f>
        <v>Jose Flores</v>
      </c>
      <c r="B53" s="9" t="str">
        <f>equipo3!$A$6</f>
        <v>Equipo 3</v>
      </c>
      <c r="C53" s="9">
        <f>equipo3!CP66</f>
        <v>2</v>
      </c>
      <c r="D53" s="9">
        <f>equipo3!CQ66</f>
        <v>2</v>
      </c>
      <c r="E53" s="9">
        <f>equipo3!CR66</f>
        <v>0</v>
      </c>
      <c r="F53" s="15">
        <f>equipo3!CT66</f>
        <v>4.0999999999999996</v>
      </c>
      <c r="G53" s="9">
        <f>equipo3!CU66</f>
        <v>3</v>
      </c>
      <c r="H53" s="9">
        <f>equipo3!CV66</f>
        <v>7</v>
      </c>
      <c r="I53" s="9">
        <f>equipo3!CW66</f>
        <v>0</v>
      </c>
      <c r="J53" s="14">
        <f>equipo3!CX66</f>
        <v>6.2307692307692308</v>
      </c>
      <c r="K53" s="14">
        <f>equipo3!CY66</f>
        <v>0</v>
      </c>
      <c r="L53" t="str">
        <f t="shared" si="0"/>
        <v>Jose Flores</v>
      </c>
      <c r="M53">
        <f t="shared" si="1"/>
        <v>6.2307692307692308</v>
      </c>
      <c r="N53">
        <f t="shared" si="2"/>
        <v>6.2307692307692308</v>
      </c>
      <c r="O53">
        <f t="shared" si="3"/>
        <v>62360.692307692305</v>
      </c>
      <c r="P53" t="str">
        <f t="shared" si="4"/>
        <v>Jose Flores</v>
      </c>
      <c r="Q53">
        <f t="shared" si="5"/>
        <v>2</v>
      </c>
      <c r="R53">
        <f t="shared" si="6"/>
        <v>2</v>
      </c>
      <c r="S53">
        <f t="shared" si="7"/>
        <v>19947</v>
      </c>
      <c r="T53" t="str">
        <f t="shared" si="8"/>
        <v>Jose Flores</v>
      </c>
      <c r="U53">
        <f t="shared" si="9"/>
        <v>7</v>
      </c>
      <c r="V53">
        <f t="shared" si="10"/>
        <v>7</v>
      </c>
      <c r="W53">
        <f t="shared" si="11"/>
        <v>69947</v>
      </c>
      <c r="X53" t="str">
        <f t="shared" si="12"/>
        <v>Jose Flores</v>
      </c>
      <c r="Y53">
        <f t="shared" si="13"/>
        <v>4.0999999999999996</v>
      </c>
      <c r="Z53">
        <f t="shared" si="14"/>
        <v>4.0999999999999996</v>
      </c>
      <c r="AA53">
        <f t="shared" si="15"/>
        <v>40947</v>
      </c>
      <c r="AB53" t="str">
        <f t="shared" si="16"/>
        <v>Jose Flores</v>
      </c>
      <c r="AC53">
        <f t="shared" si="17"/>
        <v>0</v>
      </c>
      <c r="AD53">
        <f t="shared" si="18"/>
        <v>999999</v>
      </c>
      <c r="AE53">
        <f t="shared" si="19"/>
        <v>9999990053</v>
      </c>
      <c r="AF53" t="str">
        <f t="shared" si="20"/>
        <v>Jose Flores</v>
      </c>
      <c r="AG53" s="2">
        <f t="shared" si="21"/>
        <v>0</v>
      </c>
      <c r="AH53" s="2">
        <f t="shared" si="22"/>
        <v>0</v>
      </c>
      <c r="AI53">
        <f t="shared" si="23"/>
        <v>-53</v>
      </c>
    </row>
    <row r="54" spans="1:35" x14ac:dyDescent="0.3">
      <c r="A54" s="9" t="str">
        <f>equipo3!A67</f>
        <v>Jose Rivera</v>
      </c>
      <c r="B54" s="9" t="str">
        <f>equipo3!$A$6</f>
        <v>Equipo 3</v>
      </c>
      <c r="C54" s="9">
        <f>equipo3!CP67</f>
        <v>0</v>
      </c>
      <c r="D54" s="9">
        <f>equipo3!CQ67</f>
        <v>0</v>
      </c>
      <c r="E54" s="9">
        <f>equipo3!CR67</f>
        <v>0</v>
      </c>
      <c r="F54" s="15">
        <f>equipo3!CT67</f>
        <v>0</v>
      </c>
      <c r="G54" s="9">
        <f>equipo3!CU67</f>
        <v>0</v>
      </c>
      <c r="H54" s="9">
        <f>equipo3!CV67</f>
        <v>0</v>
      </c>
      <c r="I54" s="9">
        <f>equipo3!CW67</f>
        <v>0</v>
      </c>
      <c r="J54" s="14">
        <f>equipo3!CX67</f>
        <v>0</v>
      </c>
      <c r="K54" s="14">
        <f>equipo3!CY67</f>
        <v>0</v>
      </c>
      <c r="L54" t="str">
        <f t="shared" si="0"/>
        <v>Jose Rivera</v>
      </c>
      <c r="M54">
        <f t="shared" si="1"/>
        <v>0</v>
      </c>
      <c r="N54">
        <f t="shared" si="2"/>
        <v>999999</v>
      </c>
      <c r="O54">
        <f t="shared" si="3"/>
        <v>9999990054</v>
      </c>
      <c r="P54" t="str">
        <f t="shared" si="4"/>
        <v>Jose Rivera</v>
      </c>
      <c r="Q54">
        <f t="shared" si="5"/>
        <v>0</v>
      </c>
      <c r="R54">
        <f t="shared" si="6"/>
        <v>0</v>
      </c>
      <c r="S54">
        <f t="shared" si="7"/>
        <v>-54</v>
      </c>
      <c r="T54" t="str">
        <f t="shared" si="8"/>
        <v>Jose Rivera</v>
      </c>
      <c r="U54">
        <f t="shared" si="9"/>
        <v>0</v>
      </c>
      <c r="V54">
        <f t="shared" si="10"/>
        <v>0</v>
      </c>
      <c r="W54">
        <f t="shared" si="11"/>
        <v>-54</v>
      </c>
      <c r="X54" t="str">
        <f t="shared" si="12"/>
        <v>Jose Rivera</v>
      </c>
      <c r="Y54">
        <f t="shared" si="13"/>
        <v>0</v>
      </c>
      <c r="Z54">
        <f t="shared" si="14"/>
        <v>0</v>
      </c>
      <c r="AA54">
        <f t="shared" si="15"/>
        <v>-54</v>
      </c>
      <c r="AB54" t="str">
        <f t="shared" si="16"/>
        <v>Jose Rivera</v>
      </c>
      <c r="AC54">
        <f t="shared" si="17"/>
        <v>0</v>
      </c>
      <c r="AD54">
        <f t="shared" si="18"/>
        <v>999999</v>
      </c>
      <c r="AE54">
        <f t="shared" si="19"/>
        <v>9999990054</v>
      </c>
      <c r="AF54" t="str">
        <f t="shared" si="20"/>
        <v>Jose Rivera</v>
      </c>
      <c r="AG54" s="2">
        <f t="shared" si="21"/>
        <v>0</v>
      </c>
      <c r="AH54" s="2">
        <f t="shared" si="22"/>
        <v>0</v>
      </c>
      <c r="AI54">
        <f t="shared" si="23"/>
        <v>-54</v>
      </c>
    </row>
    <row r="55" spans="1:35" x14ac:dyDescent="0.3">
      <c r="A55" s="9" t="str">
        <f>equipo3!A68</f>
        <v>Jose Gomez</v>
      </c>
      <c r="B55" s="9" t="str">
        <f>equipo3!$A$6</f>
        <v>Equipo 3</v>
      </c>
      <c r="C55" s="9">
        <f>equipo3!CP68</f>
        <v>1</v>
      </c>
      <c r="D55" s="9">
        <f>equipo3!CQ68</f>
        <v>1</v>
      </c>
      <c r="E55" s="9">
        <f>equipo3!CR68</f>
        <v>0</v>
      </c>
      <c r="F55" s="15">
        <f>equipo3!CT68</f>
        <v>2.1</v>
      </c>
      <c r="G55" s="9">
        <f>equipo3!CU68</f>
        <v>2</v>
      </c>
      <c r="H55" s="9">
        <f>equipo3!CV68</f>
        <v>3</v>
      </c>
      <c r="I55" s="9">
        <f>equipo3!CW68</f>
        <v>1</v>
      </c>
      <c r="J55" s="14">
        <f>equipo3!CX68</f>
        <v>7.7142857142857135</v>
      </c>
      <c r="K55" s="14">
        <f>equipo3!CY68</f>
        <v>0</v>
      </c>
      <c r="L55" t="str">
        <f t="shared" si="0"/>
        <v>Jose Gomez</v>
      </c>
      <c r="M55">
        <f t="shared" si="1"/>
        <v>7.7142857142857135</v>
      </c>
      <c r="N55">
        <f t="shared" si="2"/>
        <v>7.7142857142857135</v>
      </c>
      <c r="O55">
        <f t="shared" si="3"/>
        <v>77197.85714285713</v>
      </c>
      <c r="P55" t="str">
        <f t="shared" si="4"/>
        <v>Jose Gomez</v>
      </c>
      <c r="Q55">
        <f t="shared" si="5"/>
        <v>1</v>
      </c>
      <c r="R55">
        <f t="shared" si="6"/>
        <v>1</v>
      </c>
      <c r="S55">
        <f t="shared" si="7"/>
        <v>9945</v>
      </c>
      <c r="T55" t="str">
        <f t="shared" si="8"/>
        <v>Jose Gomez</v>
      </c>
      <c r="U55">
        <f t="shared" si="9"/>
        <v>3</v>
      </c>
      <c r="V55">
        <f t="shared" si="10"/>
        <v>3</v>
      </c>
      <c r="W55">
        <f t="shared" si="11"/>
        <v>29945</v>
      </c>
      <c r="X55" t="str">
        <f t="shared" si="12"/>
        <v>Jose Gomez</v>
      </c>
      <c r="Y55">
        <f t="shared" si="13"/>
        <v>2.1</v>
      </c>
      <c r="Z55">
        <f t="shared" si="14"/>
        <v>2.1</v>
      </c>
      <c r="AA55">
        <f t="shared" si="15"/>
        <v>20945</v>
      </c>
      <c r="AB55" t="str">
        <f t="shared" si="16"/>
        <v>Jose Gomez</v>
      </c>
      <c r="AC55">
        <f t="shared" si="17"/>
        <v>1</v>
      </c>
      <c r="AD55">
        <f t="shared" si="18"/>
        <v>1</v>
      </c>
      <c r="AE55">
        <f t="shared" si="19"/>
        <v>10055</v>
      </c>
      <c r="AF55" t="str">
        <f t="shared" si="20"/>
        <v>Jose Gomez</v>
      </c>
      <c r="AG55" s="2">
        <f t="shared" si="21"/>
        <v>0</v>
      </c>
      <c r="AH55" s="2">
        <f t="shared" si="22"/>
        <v>0</v>
      </c>
      <c r="AI55">
        <f t="shared" si="23"/>
        <v>-55</v>
      </c>
    </row>
    <row r="56" spans="1:35" x14ac:dyDescent="0.3">
      <c r="A56" s="9" t="str">
        <f>equipo3!A69</f>
        <v>Jose Diaz</v>
      </c>
      <c r="B56" s="9" t="str">
        <f>equipo3!$A$6</f>
        <v>Equipo 3</v>
      </c>
      <c r="C56" s="9">
        <f>equipo3!CP69</f>
        <v>2</v>
      </c>
      <c r="D56" s="9">
        <f>equipo3!CQ69</f>
        <v>2</v>
      </c>
      <c r="E56" s="9">
        <f>equipo3!CR69</f>
        <v>0</v>
      </c>
      <c r="F56" s="15">
        <f>equipo3!CT69</f>
        <v>4.0999999999999996</v>
      </c>
      <c r="G56" s="9">
        <f>equipo3!CU69</f>
        <v>7</v>
      </c>
      <c r="H56" s="9">
        <f>equipo3!CV69</f>
        <v>11</v>
      </c>
      <c r="I56" s="9">
        <f>equipo3!CW69</f>
        <v>4</v>
      </c>
      <c r="J56" s="14">
        <f>equipo3!CX69</f>
        <v>14.538461538461538</v>
      </c>
      <c r="K56" s="14">
        <f>equipo3!CY69</f>
        <v>0</v>
      </c>
      <c r="L56" t="str">
        <f t="shared" si="0"/>
        <v>Jose Diaz</v>
      </c>
      <c r="M56">
        <f t="shared" si="1"/>
        <v>14.538461538461538</v>
      </c>
      <c r="N56">
        <f t="shared" si="2"/>
        <v>14.538461538461538</v>
      </c>
      <c r="O56">
        <f t="shared" si="3"/>
        <v>145440.61538461538</v>
      </c>
      <c r="P56" t="str">
        <f t="shared" si="4"/>
        <v>Jose Diaz</v>
      </c>
      <c r="Q56">
        <f t="shared" si="5"/>
        <v>2</v>
      </c>
      <c r="R56">
        <f t="shared" si="6"/>
        <v>2</v>
      </c>
      <c r="S56">
        <f t="shared" si="7"/>
        <v>19944</v>
      </c>
      <c r="T56" t="str">
        <f t="shared" si="8"/>
        <v>Jose Diaz</v>
      </c>
      <c r="U56">
        <f t="shared" si="9"/>
        <v>11</v>
      </c>
      <c r="V56">
        <f t="shared" si="10"/>
        <v>11</v>
      </c>
      <c r="W56">
        <f t="shared" si="11"/>
        <v>109944</v>
      </c>
      <c r="X56" t="str">
        <f t="shared" si="12"/>
        <v>Jose Diaz</v>
      </c>
      <c r="Y56">
        <f t="shared" si="13"/>
        <v>4.0999999999999996</v>
      </c>
      <c r="Z56">
        <f t="shared" si="14"/>
        <v>4.0999999999999996</v>
      </c>
      <c r="AA56">
        <f t="shared" si="15"/>
        <v>40944</v>
      </c>
      <c r="AB56" t="str">
        <f t="shared" si="16"/>
        <v>Jose Diaz</v>
      </c>
      <c r="AC56">
        <f t="shared" si="17"/>
        <v>4</v>
      </c>
      <c r="AD56">
        <f t="shared" si="18"/>
        <v>4</v>
      </c>
      <c r="AE56">
        <f t="shared" si="19"/>
        <v>40056</v>
      </c>
      <c r="AF56" t="str">
        <f t="shared" si="20"/>
        <v>Jose Diaz</v>
      </c>
      <c r="AG56" s="2">
        <f t="shared" si="21"/>
        <v>0</v>
      </c>
      <c r="AH56" s="2">
        <f t="shared" si="22"/>
        <v>0</v>
      </c>
      <c r="AI56">
        <f t="shared" si="23"/>
        <v>-56</v>
      </c>
    </row>
    <row r="57" spans="1:35" x14ac:dyDescent="0.3">
      <c r="A57" s="9" t="str">
        <f>equipo3!A70</f>
        <v>Jose Reyes</v>
      </c>
      <c r="B57" s="9" t="str">
        <f>equipo3!$A$6</f>
        <v>Equipo 3</v>
      </c>
      <c r="C57" s="9">
        <f>equipo3!CP70</f>
        <v>1</v>
      </c>
      <c r="D57" s="9">
        <f>equipo3!CQ70</f>
        <v>1</v>
      </c>
      <c r="E57" s="9">
        <f>equipo3!CR70</f>
        <v>0</v>
      </c>
      <c r="F57" s="15">
        <f>equipo3!CT70</f>
        <v>2</v>
      </c>
      <c r="G57" s="9">
        <f>equipo3!CU70</f>
        <v>4</v>
      </c>
      <c r="H57" s="9">
        <f>equipo3!CV70</f>
        <v>2</v>
      </c>
      <c r="I57" s="9">
        <f>equipo3!CW70</f>
        <v>4</v>
      </c>
      <c r="J57" s="14">
        <f>equipo3!CX70</f>
        <v>18</v>
      </c>
      <c r="K57" s="14">
        <f>equipo3!CY70</f>
        <v>0</v>
      </c>
      <c r="L57" t="str">
        <f t="shared" si="0"/>
        <v>Jose Reyes</v>
      </c>
      <c r="M57">
        <f t="shared" si="1"/>
        <v>18</v>
      </c>
      <c r="N57">
        <f t="shared" si="2"/>
        <v>18</v>
      </c>
      <c r="O57">
        <f t="shared" si="3"/>
        <v>180057</v>
      </c>
      <c r="P57" t="str">
        <f t="shared" si="4"/>
        <v>Jose Reyes</v>
      </c>
      <c r="Q57">
        <f t="shared" si="5"/>
        <v>1</v>
      </c>
      <c r="R57">
        <f t="shared" si="6"/>
        <v>1</v>
      </c>
      <c r="S57">
        <f t="shared" si="7"/>
        <v>9943</v>
      </c>
      <c r="T57" t="str">
        <f t="shared" si="8"/>
        <v>Jose Reyes</v>
      </c>
      <c r="U57">
        <f t="shared" si="9"/>
        <v>2</v>
      </c>
      <c r="V57">
        <f t="shared" si="10"/>
        <v>2</v>
      </c>
      <c r="W57">
        <f t="shared" si="11"/>
        <v>19943</v>
      </c>
      <c r="X57" t="str">
        <f t="shared" si="12"/>
        <v>Jose Reyes</v>
      </c>
      <c r="Y57">
        <f t="shared" si="13"/>
        <v>2</v>
      </c>
      <c r="Z57">
        <f t="shared" si="14"/>
        <v>2</v>
      </c>
      <c r="AA57">
        <f t="shared" si="15"/>
        <v>19943</v>
      </c>
      <c r="AB57" t="str">
        <f t="shared" si="16"/>
        <v>Jose Reyes</v>
      </c>
      <c r="AC57">
        <f t="shared" si="17"/>
        <v>4</v>
      </c>
      <c r="AD57">
        <f t="shared" si="18"/>
        <v>4</v>
      </c>
      <c r="AE57">
        <f t="shared" si="19"/>
        <v>40057</v>
      </c>
      <c r="AF57" t="str">
        <f t="shared" si="20"/>
        <v>Jose Reyes</v>
      </c>
      <c r="AG57" s="2">
        <f t="shared" si="21"/>
        <v>0</v>
      </c>
      <c r="AH57" s="2">
        <f t="shared" si="22"/>
        <v>0</v>
      </c>
      <c r="AI57">
        <f t="shared" si="23"/>
        <v>-57</v>
      </c>
    </row>
    <row r="58" spans="1:35" x14ac:dyDescent="0.3">
      <c r="A58" s="9" t="str">
        <f>equipo3!A71</f>
        <v>Jose Morales</v>
      </c>
      <c r="B58" s="9" t="str">
        <f>equipo3!$A$6</f>
        <v>Equipo 3</v>
      </c>
      <c r="C58" s="9">
        <f>equipo3!CP71</f>
        <v>1</v>
      </c>
      <c r="D58" s="9">
        <f>equipo3!CQ71</f>
        <v>1</v>
      </c>
      <c r="E58" s="9">
        <f>equipo3!CR71</f>
        <v>0</v>
      </c>
      <c r="F58" s="15">
        <f>equipo3!CT71</f>
        <v>3</v>
      </c>
      <c r="G58" s="9">
        <f>equipo3!CU71</f>
        <v>2</v>
      </c>
      <c r="H58" s="9">
        <f>equipo3!CV71</f>
        <v>2</v>
      </c>
      <c r="I58" s="9">
        <f>equipo3!CW71</f>
        <v>3</v>
      </c>
      <c r="J58" s="14">
        <f>equipo3!CX71</f>
        <v>6</v>
      </c>
      <c r="K58" s="14">
        <f>equipo3!CY71</f>
        <v>0</v>
      </c>
      <c r="L58" t="str">
        <f t="shared" si="0"/>
        <v>Jose Morales</v>
      </c>
      <c r="M58">
        <f t="shared" si="1"/>
        <v>6</v>
      </c>
      <c r="N58">
        <f t="shared" si="2"/>
        <v>6</v>
      </c>
      <c r="O58">
        <f t="shared" si="3"/>
        <v>60058</v>
      </c>
      <c r="P58" t="str">
        <f t="shared" si="4"/>
        <v>Jose Morales</v>
      </c>
      <c r="Q58">
        <f t="shared" si="5"/>
        <v>1</v>
      </c>
      <c r="R58">
        <f t="shared" si="6"/>
        <v>1</v>
      </c>
      <c r="S58">
        <f t="shared" si="7"/>
        <v>9942</v>
      </c>
      <c r="T58" t="str">
        <f t="shared" si="8"/>
        <v>Jose Morales</v>
      </c>
      <c r="U58">
        <f t="shared" si="9"/>
        <v>2</v>
      </c>
      <c r="V58">
        <f t="shared" si="10"/>
        <v>2</v>
      </c>
      <c r="W58">
        <f t="shared" si="11"/>
        <v>19942</v>
      </c>
      <c r="X58" t="str">
        <f t="shared" si="12"/>
        <v>Jose Morales</v>
      </c>
      <c r="Y58">
        <f t="shared" si="13"/>
        <v>3</v>
      </c>
      <c r="Z58">
        <f t="shared" si="14"/>
        <v>3</v>
      </c>
      <c r="AA58">
        <f t="shared" si="15"/>
        <v>29942</v>
      </c>
      <c r="AB58" t="str">
        <f t="shared" si="16"/>
        <v>Jose Morales</v>
      </c>
      <c r="AC58">
        <f t="shared" si="17"/>
        <v>3</v>
      </c>
      <c r="AD58">
        <f t="shared" si="18"/>
        <v>3</v>
      </c>
      <c r="AE58">
        <f t="shared" si="19"/>
        <v>30058</v>
      </c>
      <c r="AF58" t="str">
        <f t="shared" si="20"/>
        <v>Jose Morales</v>
      </c>
      <c r="AG58" s="2">
        <f t="shared" si="21"/>
        <v>0</v>
      </c>
      <c r="AH58" s="2">
        <f t="shared" si="22"/>
        <v>0</v>
      </c>
      <c r="AI58">
        <f t="shared" si="23"/>
        <v>-58</v>
      </c>
    </row>
    <row r="59" spans="1:35" x14ac:dyDescent="0.3">
      <c r="A59" s="9" t="str">
        <f>equipo3!A72</f>
        <v>Jose Cruz</v>
      </c>
      <c r="B59" s="9" t="str">
        <f>equipo3!$A$6</f>
        <v>Equipo 3</v>
      </c>
      <c r="C59" s="9">
        <f>equipo3!CP72</f>
        <v>1</v>
      </c>
      <c r="D59" s="9">
        <f>equipo3!CQ72</f>
        <v>1</v>
      </c>
      <c r="E59" s="9">
        <f>equipo3!CR72</f>
        <v>0</v>
      </c>
      <c r="F59" s="15">
        <f>equipo3!CT72</f>
        <v>3</v>
      </c>
      <c r="G59" s="9">
        <f>equipo3!CU72</f>
        <v>0</v>
      </c>
      <c r="H59" s="9">
        <f>equipo3!CV72</f>
        <v>6</v>
      </c>
      <c r="I59" s="9">
        <f>equipo3!CW72</f>
        <v>2</v>
      </c>
      <c r="J59" s="14">
        <f>equipo3!CX72</f>
        <v>0</v>
      </c>
      <c r="K59" s="14">
        <f>equipo3!CY72</f>
        <v>0</v>
      </c>
      <c r="L59" t="str">
        <f t="shared" si="0"/>
        <v>Jose Cruz</v>
      </c>
      <c r="M59">
        <f t="shared" si="1"/>
        <v>0</v>
      </c>
      <c r="N59">
        <f t="shared" si="2"/>
        <v>999999</v>
      </c>
      <c r="O59">
        <f t="shared" si="3"/>
        <v>9999990059</v>
      </c>
      <c r="P59" t="str">
        <f t="shared" si="4"/>
        <v>Jose Cruz</v>
      </c>
      <c r="Q59">
        <f t="shared" si="5"/>
        <v>1</v>
      </c>
      <c r="R59">
        <f t="shared" si="6"/>
        <v>1</v>
      </c>
      <c r="S59">
        <f t="shared" si="7"/>
        <v>9941</v>
      </c>
      <c r="T59" t="str">
        <f t="shared" si="8"/>
        <v>Jose Cruz</v>
      </c>
      <c r="U59">
        <f t="shared" si="9"/>
        <v>6</v>
      </c>
      <c r="V59">
        <f t="shared" si="10"/>
        <v>6</v>
      </c>
      <c r="W59">
        <f t="shared" si="11"/>
        <v>59941</v>
      </c>
      <c r="X59" t="str">
        <f t="shared" si="12"/>
        <v>Jose Cruz</v>
      </c>
      <c r="Y59">
        <f t="shared" si="13"/>
        <v>3</v>
      </c>
      <c r="Z59">
        <f t="shared" si="14"/>
        <v>3</v>
      </c>
      <c r="AA59">
        <f t="shared" si="15"/>
        <v>29941</v>
      </c>
      <c r="AB59" t="str">
        <f t="shared" si="16"/>
        <v>Jose Cruz</v>
      </c>
      <c r="AC59">
        <f t="shared" si="17"/>
        <v>2</v>
      </c>
      <c r="AD59">
        <f t="shared" si="18"/>
        <v>2</v>
      </c>
      <c r="AE59">
        <f t="shared" si="19"/>
        <v>20059</v>
      </c>
      <c r="AF59" t="str">
        <f t="shared" si="20"/>
        <v>Jose Cruz</v>
      </c>
      <c r="AG59" s="2">
        <f t="shared" si="21"/>
        <v>0</v>
      </c>
      <c r="AH59" s="2">
        <f t="shared" si="22"/>
        <v>0</v>
      </c>
      <c r="AI59">
        <f t="shared" si="23"/>
        <v>-59</v>
      </c>
    </row>
    <row r="60" spans="1:35" x14ac:dyDescent="0.3">
      <c r="A60" s="9" t="str">
        <f>equipo3!A73</f>
        <v>Jose Ortiz</v>
      </c>
      <c r="B60" s="9" t="str">
        <f>equipo3!$A$6</f>
        <v>Equipo 3</v>
      </c>
      <c r="C60" s="9">
        <f>equipo3!CP73</f>
        <v>1</v>
      </c>
      <c r="D60" s="9">
        <f>equipo3!CQ73</f>
        <v>1</v>
      </c>
      <c r="E60" s="9">
        <f>equipo3!CR73</f>
        <v>0</v>
      </c>
      <c r="F60" s="15">
        <f>equipo3!CT73</f>
        <v>2.2000000000000002</v>
      </c>
      <c r="G60" s="9">
        <f>equipo3!CU73</f>
        <v>2</v>
      </c>
      <c r="H60" s="9">
        <f>equipo3!CV73</f>
        <v>2</v>
      </c>
      <c r="I60" s="9">
        <f>equipo3!CW73</f>
        <v>4</v>
      </c>
      <c r="J60" s="14">
        <f>equipo3!CX73</f>
        <v>6.7499999999999982</v>
      </c>
      <c r="K60" s="14">
        <f>equipo3!CY73</f>
        <v>0</v>
      </c>
      <c r="L60" t="str">
        <f t="shared" si="0"/>
        <v>Jose Ortiz</v>
      </c>
      <c r="M60">
        <f t="shared" si="1"/>
        <v>6.7499999999999982</v>
      </c>
      <c r="N60">
        <f t="shared" si="2"/>
        <v>6.7499999999999982</v>
      </c>
      <c r="O60">
        <f t="shared" si="3"/>
        <v>67559.999999999985</v>
      </c>
      <c r="P60" t="str">
        <f t="shared" si="4"/>
        <v>Jose Ortiz</v>
      </c>
      <c r="Q60">
        <f t="shared" si="5"/>
        <v>1</v>
      </c>
      <c r="R60">
        <f t="shared" si="6"/>
        <v>1</v>
      </c>
      <c r="S60">
        <f t="shared" si="7"/>
        <v>9940</v>
      </c>
      <c r="T60" t="str">
        <f t="shared" si="8"/>
        <v>Jose Ortiz</v>
      </c>
      <c r="U60">
        <f t="shared" si="9"/>
        <v>2</v>
      </c>
      <c r="V60">
        <f t="shared" si="10"/>
        <v>2</v>
      </c>
      <c r="W60">
        <f t="shared" si="11"/>
        <v>19940</v>
      </c>
      <c r="X60" t="str">
        <f t="shared" si="12"/>
        <v>Jose Ortiz</v>
      </c>
      <c r="Y60">
        <f t="shared" si="13"/>
        <v>2.2000000000000002</v>
      </c>
      <c r="Z60">
        <f t="shared" si="14"/>
        <v>2.2000000000000002</v>
      </c>
      <c r="AA60">
        <f t="shared" si="15"/>
        <v>21940</v>
      </c>
      <c r="AB60" t="str">
        <f t="shared" si="16"/>
        <v>Jose Ortiz</v>
      </c>
      <c r="AC60">
        <f t="shared" si="17"/>
        <v>4</v>
      </c>
      <c r="AD60">
        <f t="shared" si="18"/>
        <v>4</v>
      </c>
      <c r="AE60">
        <f t="shared" si="19"/>
        <v>40060</v>
      </c>
      <c r="AF60" t="str">
        <f t="shared" si="20"/>
        <v>Jose Ortiz</v>
      </c>
      <c r="AG60" s="2">
        <f t="shared" si="21"/>
        <v>0</v>
      </c>
      <c r="AH60" s="2">
        <f t="shared" si="22"/>
        <v>0</v>
      </c>
      <c r="AI60">
        <f t="shared" si="23"/>
        <v>-60</v>
      </c>
    </row>
    <row r="61" spans="1:35" x14ac:dyDescent="0.3">
      <c r="A61" s="9" t="str">
        <f>equipo3!A74</f>
        <v>Jose Gutierrez</v>
      </c>
      <c r="B61" s="9" t="str">
        <f>equipo3!$A$6</f>
        <v>Equipo 3</v>
      </c>
      <c r="C61" s="9">
        <f>equipo3!CP74</f>
        <v>1</v>
      </c>
      <c r="D61" s="9">
        <f>equipo3!CQ74</f>
        <v>0</v>
      </c>
      <c r="E61" s="9">
        <f>equipo3!CR74</f>
        <v>1</v>
      </c>
      <c r="F61" s="15">
        <f>equipo3!CT74</f>
        <v>3</v>
      </c>
      <c r="G61" s="9">
        <f>equipo3!CU74</f>
        <v>1</v>
      </c>
      <c r="H61" s="9">
        <f>equipo3!CV74</f>
        <v>4</v>
      </c>
      <c r="I61" s="9">
        <f>equipo3!CW74</f>
        <v>2</v>
      </c>
      <c r="J61" s="14">
        <f>equipo3!CX74</f>
        <v>3</v>
      </c>
      <c r="K61" s="14">
        <f>equipo3!CY74</f>
        <v>0</v>
      </c>
      <c r="L61" t="str">
        <f t="shared" si="0"/>
        <v>Jose Gutierrez</v>
      </c>
      <c r="M61">
        <f t="shared" si="1"/>
        <v>3</v>
      </c>
      <c r="N61">
        <f t="shared" si="2"/>
        <v>3</v>
      </c>
      <c r="O61">
        <f t="shared" si="3"/>
        <v>30061</v>
      </c>
      <c r="P61" t="str">
        <f t="shared" si="4"/>
        <v>Jose Gutierrez</v>
      </c>
      <c r="Q61">
        <f t="shared" si="5"/>
        <v>0</v>
      </c>
      <c r="R61">
        <f t="shared" si="6"/>
        <v>0</v>
      </c>
      <c r="S61">
        <f t="shared" si="7"/>
        <v>-61</v>
      </c>
      <c r="T61" t="str">
        <f t="shared" si="8"/>
        <v>Jose Gutierrez</v>
      </c>
      <c r="U61">
        <f t="shared" si="9"/>
        <v>4</v>
      </c>
      <c r="V61">
        <f t="shared" si="10"/>
        <v>4</v>
      </c>
      <c r="W61">
        <f t="shared" si="11"/>
        <v>39939</v>
      </c>
      <c r="X61" t="str">
        <f t="shared" si="12"/>
        <v>Jose Gutierrez</v>
      </c>
      <c r="Y61">
        <f t="shared" si="13"/>
        <v>3</v>
      </c>
      <c r="Z61">
        <f t="shared" si="14"/>
        <v>3</v>
      </c>
      <c r="AA61">
        <f t="shared" si="15"/>
        <v>29939</v>
      </c>
      <c r="AB61" t="str">
        <f t="shared" si="16"/>
        <v>Jose Gutierrez</v>
      </c>
      <c r="AC61">
        <f t="shared" si="17"/>
        <v>2</v>
      </c>
      <c r="AD61">
        <f t="shared" si="18"/>
        <v>2</v>
      </c>
      <c r="AE61">
        <f t="shared" si="19"/>
        <v>20061</v>
      </c>
      <c r="AF61" t="str">
        <f t="shared" si="20"/>
        <v>Jose Gutierrez</v>
      </c>
      <c r="AG61" s="2">
        <f t="shared" si="21"/>
        <v>0</v>
      </c>
      <c r="AH61" s="2">
        <f t="shared" si="22"/>
        <v>0</v>
      </c>
      <c r="AI61">
        <f t="shared" si="23"/>
        <v>-61</v>
      </c>
    </row>
    <row r="62" spans="1:35" x14ac:dyDescent="0.3">
      <c r="A62" s="9" t="str">
        <f>equipo3!A75</f>
        <v>Jose Castillo</v>
      </c>
      <c r="B62" s="9" t="str">
        <f>equipo3!$A$6</f>
        <v>Equipo 3</v>
      </c>
      <c r="C62" s="9">
        <f>equipo3!CP75</f>
        <v>0</v>
      </c>
      <c r="D62" s="9">
        <f>equipo3!CQ75</f>
        <v>0</v>
      </c>
      <c r="E62" s="9">
        <f>equipo3!CR75</f>
        <v>0</v>
      </c>
      <c r="F62" s="15">
        <f>equipo3!CT75</f>
        <v>0</v>
      </c>
      <c r="G62" s="9">
        <f>equipo3!CU75</f>
        <v>0</v>
      </c>
      <c r="H62" s="9">
        <f>equipo3!CV75</f>
        <v>0</v>
      </c>
      <c r="I62" s="9">
        <f>equipo3!CW75</f>
        <v>0</v>
      </c>
      <c r="J62" s="14">
        <f>equipo3!CX75</f>
        <v>0</v>
      </c>
      <c r="K62" s="14">
        <f>equipo3!CY75</f>
        <v>0</v>
      </c>
      <c r="L62" t="str">
        <f t="shared" si="0"/>
        <v>Jose Castillo</v>
      </c>
      <c r="M62">
        <f t="shared" si="1"/>
        <v>0</v>
      </c>
      <c r="N62">
        <f t="shared" si="2"/>
        <v>999999</v>
      </c>
      <c r="O62">
        <f t="shared" si="3"/>
        <v>9999990062</v>
      </c>
      <c r="P62" t="str">
        <f t="shared" si="4"/>
        <v>Jose Castillo</v>
      </c>
      <c r="Q62">
        <f t="shared" si="5"/>
        <v>0</v>
      </c>
      <c r="R62">
        <f t="shared" si="6"/>
        <v>0</v>
      </c>
      <c r="S62">
        <f t="shared" si="7"/>
        <v>-62</v>
      </c>
      <c r="T62" t="str">
        <f t="shared" si="8"/>
        <v>Jose Castillo</v>
      </c>
      <c r="U62">
        <f t="shared" si="9"/>
        <v>0</v>
      </c>
      <c r="V62">
        <f t="shared" si="10"/>
        <v>0</v>
      </c>
      <c r="W62">
        <f t="shared" si="11"/>
        <v>-62</v>
      </c>
      <c r="X62" t="str">
        <f t="shared" si="12"/>
        <v>Jose Castillo</v>
      </c>
      <c r="Y62">
        <f t="shared" si="13"/>
        <v>0</v>
      </c>
      <c r="Z62">
        <f t="shared" si="14"/>
        <v>0</v>
      </c>
      <c r="AA62">
        <f t="shared" si="15"/>
        <v>-62</v>
      </c>
      <c r="AB62" t="str">
        <f t="shared" si="16"/>
        <v>Jose Castillo</v>
      </c>
      <c r="AC62">
        <f t="shared" si="17"/>
        <v>0</v>
      </c>
      <c r="AD62">
        <f t="shared" si="18"/>
        <v>999999</v>
      </c>
      <c r="AE62">
        <f t="shared" si="19"/>
        <v>9999990062</v>
      </c>
      <c r="AF62" t="str">
        <f t="shared" si="20"/>
        <v>Jose Castillo</v>
      </c>
      <c r="AG62" s="2">
        <f t="shared" si="21"/>
        <v>0</v>
      </c>
      <c r="AH62" s="2">
        <f t="shared" si="22"/>
        <v>0</v>
      </c>
      <c r="AI62">
        <f t="shared" si="23"/>
        <v>-62</v>
      </c>
    </row>
    <row r="63" spans="1:35" x14ac:dyDescent="0.3">
      <c r="A63" s="9" t="str">
        <f>equipo3!A76</f>
        <v>Miguel Garcia</v>
      </c>
      <c r="B63" s="9" t="str">
        <f>equipo3!$A$6</f>
        <v>Equipo 3</v>
      </c>
      <c r="C63" s="9">
        <f>equipo3!CP76</f>
        <v>2</v>
      </c>
      <c r="D63" s="9">
        <f>equipo3!CQ76</f>
        <v>2</v>
      </c>
      <c r="E63" s="9">
        <f>equipo3!CR76</f>
        <v>0</v>
      </c>
      <c r="F63" s="15">
        <f>equipo3!CT76</f>
        <v>4</v>
      </c>
      <c r="G63" s="9">
        <f>equipo3!CU76</f>
        <v>5</v>
      </c>
      <c r="H63" s="9">
        <f>equipo3!CV76</f>
        <v>8</v>
      </c>
      <c r="I63" s="9">
        <f>equipo3!CW76</f>
        <v>5</v>
      </c>
      <c r="J63" s="14">
        <f>equipo3!CX76</f>
        <v>11.249999999999996</v>
      </c>
      <c r="K63" s="14">
        <f>equipo3!CY76</f>
        <v>0</v>
      </c>
      <c r="L63" t="str">
        <f t="shared" si="0"/>
        <v>Miguel Garcia</v>
      </c>
      <c r="M63">
        <f t="shared" si="1"/>
        <v>11.249999999999996</v>
      </c>
      <c r="N63">
        <f t="shared" si="2"/>
        <v>11.249999999999996</v>
      </c>
      <c r="O63">
        <f t="shared" si="3"/>
        <v>112562.99999999997</v>
      </c>
      <c r="P63" t="str">
        <f t="shared" si="4"/>
        <v>Miguel Garcia</v>
      </c>
      <c r="Q63">
        <f t="shared" si="5"/>
        <v>2</v>
      </c>
      <c r="R63">
        <f t="shared" si="6"/>
        <v>2</v>
      </c>
      <c r="S63">
        <f t="shared" si="7"/>
        <v>19937</v>
      </c>
      <c r="T63" t="str">
        <f t="shared" si="8"/>
        <v>Miguel Garcia</v>
      </c>
      <c r="U63">
        <f t="shared" si="9"/>
        <v>8</v>
      </c>
      <c r="V63">
        <f t="shared" si="10"/>
        <v>8</v>
      </c>
      <c r="W63">
        <f t="shared" si="11"/>
        <v>79937</v>
      </c>
      <c r="X63" t="str">
        <f t="shared" si="12"/>
        <v>Miguel Garcia</v>
      </c>
      <c r="Y63">
        <f t="shared" si="13"/>
        <v>4</v>
      </c>
      <c r="Z63">
        <f t="shared" si="14"/>
        <v>4</v>
      </c>
      <c r="AA63">
        <f t="shared" si="15"/>
        <v>39937</v>
      </c>
      <c r="AB63" t="str">
        <f t="shared" si="16"/>
        <v>Miguel Garcia</v>
      </c>
      <c r="AC63">
        <f t="shared" si="17"/>
        <v>5</v>
      </c>
      <c r="AD63">
        <f t="shared" si="18"/>
        <v>5</v>
      </c>
      <c r="AE63">
        <f t="shared" si="19"/>
        <v>50063</v>
      </c>
      <c r="AF63" t="str">
        <f t="shared" si="20"/>
        <v>Miguel Garcia</v>
      </c>
      <c r="AG63" s="2">
        <f t="shared" si="21"/>
        <v>0</v>
      </c>
      <c r="AH63" s="2">
        <f t="shared" si="22"/>
        <v>0</v>
      </c>
      <c r="AI63">
        <f t="shared" si="23"/>
        <v>-63</v>
      </c>
    </row>
    <row r="64" spans="1:35" x14ac:dyDescent="0.3">
      <c r="A64" s="9" t="str">
        <f>equipo3!A77</f>
        <v>Miguel Rodriguez</v>
      </c>
      <c r="B64" s="9" t="str">
        <f>equipo3!$A$6</f>
        <v>Equipo 3</v>
      </c>
      <c r="C64" s="9">
        <f>equipo3!CP77</f>
        <v>0</v>
      </c>
      <c r="D64" s="9">
        <f>equipo3!CQ77</f>
        <v>0</v>
      </c>
      <c r="E64" s="9">
        <f>equipo3!CR77</f>
        <v>0</v>
      </c>
      <c r="F64" s="15">
        <f>equipo3!CT77</f>
        <v>0</v>
      </c>
      <c r="G64" s="9">
        <f>equipo3!CU77</f>
        <v>0</v>
      </c>
      <c r="H64" s="9">
        <f>equipo3!CV77</f>
        <v>0</v>
      </c>
      <c r="I64" s="9">
        <f>equipo3!CW77</f>
        <v>0</v>
      </c>
      <c r="J64" s="14">
        <f>equipo3!CX77</f>
        <v>0</v>
      </c>
      <c r="K64" s="14">
        <f>equipo3!CY77</f>
        <v>0</v>
      </c>
      <c r="L64" t="str">
        <f t="shared" si="0"/>
        <v>Miguel Rodriguez</v>
      </c>
      <c r="M64">
        <f t="shared" si="1"/>
        <v>0</v>
      </c>
      <c r="N64">
        <f t="shared" si="2"/>
        <v>999999</v>
      </c>
      <c r="O64">
        <f t="shared" si="3"/>
        <v>9999990064</v>
      </c>
      <c r="P64" t="str">
        <f t="shared" si="4"/>
        <v>Miguel Rodriguez</v>
      </c>
      <c r="Q64">
        <f t="shared" si="5"/>
        <v>0</v>
      </c>
      <c r="R64">
        <f t="shared" si="6"/>
        <v>0</v>
      </c>
      <c r="S64">
        <f t="shared" si="7"/>
        <v>-64</v>
      </c>
      <c r="T64" t="str">
        <f t="shared" si="8"/>
        <v>Miguel Rodriguez</v>
      </c>
      <c r="U64">
        <f t="shared" si="9"/>
        <v>0</v>
      </c>
      <c r="V64">
        <f t="shared" si="10"/>
        <v>0</v>
      </c>
      <c r="W64">
        <f t="shared" si="11"/>
        <v>-64</v>
      </c>
      <c r="X64" t="str">
        <f t="shared" si="12"/>
        <v>Miguel Rodriguez</v>
      </c>
      <c r="Y64">
        <f t="shared" si="13"/>
        <v>0</v>
      </c>
      <c r="Z64">
        <f t="shared" si="14"/>
        <v>0</v>
      </c>
      <c r="AA64">
        <f t="shared" si="15"/>
        <v>-64</v>
      </c>
      <c r="AB64" t="str">
        <f t="shared" si="16"/>
        <v>Miguel Rodriguez</v>
      </c>
      <c r="AC64">
        <f t="shared" si="17"/>
        <v>0</v>
      </c>
      <c r="AD64">
        <f t="shared" si="18"/>
        <v>999999</v>
      </c>
      <c r="AE64">
        <f t="shared" si="19"/>
        <v>9999990064</v>
      </c>
      <c r="AF64" t="str">
        <f t="shared" si="20"/>
        <v>Miguel Rodriguez</v>
      </c>
      <c r="AG64" s="2">
        <f t="shared" si="21"/>
        <v>0</v>
      </c>
      <c r="AH64" s="2">
        <f t="shared" si="22"/>
        <v>0</v>
      </c>
      <c r="AI64">
        <f t="shared" si="23"/>
        <v>-64</v>
      </c>
    </row>
    <row r="65" spans="1:35" x14ac:dyDescent="0.3">
      <c r="A65" s="9" t="str">
        <f>equipo3!A78</f>
        <v>Miguel Martinez</v>
      </c>
      <c r="B65" s="9" t="str">
        <f>equipo3!$A$6</f>
        <v>Equipo 3</v>
      </c>
      <c r="C65" s="9">
        <f>equipo3!CP78</f>
        <v>1</v>
      </c>
      <c r="D65" s="9">
        <f>equipo3!CQ78</f>
        <v>0</v>
      </c>
      <c r="E65" s="9">
        <f>equipo3!CR78</f>
        <v>1</v>
      </c>
      <c r="F65" s="15">
        <f>equipo3!CT78</f>
        <v>2.1</v>
      </c>
      <c r="G65" s="9">
        <f>equipo3!CU78</f>
        <v>4</v>
      </c>
      <c r="H65" s="9">
        <f>equipo3!CV78</f>
        <v>2</v>
      </c>
      <c r="I65" s="9">
        <f>equipo3!CW78</f>
        <v>0</v>
      </c>
      <c r="J65" s="14">
        <f>equipo3!CX78</f>
        <v>15.428571428571427</v>
      </c>
      <c r="K65" s="14">
        <f>equipo3!CY78</f>
        <v>0</v>
      </c>
      <c r="L65" t="str">
        <f t="shared" si="0"/>
        <v>Miguel Martinez</v>
      </c>
      <c r="M65">
        <f t="shared" si="1"/>
        <v>15.428571428571427</v>
      </c>
      <c r="N65">
        <f t="shared" si="2"/>
        <v>15.428571428571427</v>
      </c>
      <c r="O65">
        <f t="shared" si="3"/>
        <v>154350.71428571426</v>
      </c>
      <c r="P65" t="str">
        <f t="shared" si="4"/>
        <v>Miguel Martinez</v>
      </c>
      <c r="Q65">
        <f t="shared" si="5"/>
        <v>0</v>
      </c>
      <c r="R65">
        <f t="shared" si="6"/>
        <v>0</v>
      </c>
      <c r="S65">
        <f t="shared" si="7"/>
        <v>-65</v>
      </c>
      <c r="T65" t="str">
        <f t="shared" si="8"/>
        <v>Miguel Martinez</v>
      </c>
      <c r="U65">
        <f t="shared" si="9"/>
        <v>2</v>
      </c>
      <c r="V65">
        <f t="shared" si="10"/>
        <v>2</v>
      </c>
      <c r="W65">
        <f t="shared" si="11"/>
        <v>19935</v>
      </c>
      <c r="X65" t="str">
        <f t="shared" si="12"/>
        <v>Miguel Martinez</v>
      </c>
      <c r="Y65">
        <f t="shared" si="13"/>
        <v>2.1</v>
      </c>
      <c r="Z65">
        <f t="shared" si="14"/>
        <v>2.1</v>
      </c>
      <c r="AA65">
        <f t="shared" si="15"/>
        <v>20935</v>
      </c>
      <c r="AB65" t="str">
        <f t="shared" si="16"/>
        <v>Miguel Martinez</v>
      </c>
      <c r="AC65">
        <f t="shared" si="17"/>
        <v>0</v>
      </c>
      <c r="AD65">
        <f t="shared" si="18"/>
        <v>999999</v>
      </c>
      <c r="AE65">
        <f t="shared" si="19"/>
        <v>9999990065</v>
      </c>
      <c r="AF65" t="str">
        <f t="shared" si="20"/>
        <v>Miguel Martinez</v>
      </c>
      <c r="AG65" s="2">
        <f t="shared" si="21"/>
        <v>0</v>
      </c>
      <c r="AH65" s="2">
        <f t="shared" si="22"/>
        <v>0</v>
      </c>
      <c r="AI65">
        <f t="shared" si="23"/>
        <v>-65</v>
      </c>
    </row>
    <row r="66" spans="1:35" x14ac:dyDescent="0.3">
      <c r="A66" s="9" t="str">
        <f>equipo3!A79</f>
        <v>Miguel Hernandez</v>
      </c>
      <c r="B66" s="9" t="str">
        <f>equipo3!$A$6</f>
        <v>Equipo 3</v>
      </c>
      <c r="C66" s="9">
        <f>equipo3!CP79</f>
        <v>0</v>
      </c>
      <c r="D66" s="9">
        <f>equipo3!CQ79</f>
        <v>0</v>
      </c>
      <c r="E66" s="9">
        <f>equipo3!CR79</f>
        <v>0</v>
      </c>
      <c r="F66" s="15">
        <f>equipo3!CT79</f>
        <v>0</v>
      </c>
      <c r="G66" s="9">
        <f>equipo3!CU79</f>
        <v>0</v>
      </c>
      <c r="H66" s="9">
        <f>equipo3!CV79</f>
        <v>0</v>
      </c>
      <c r="I66" s="9">
        <f>equipo3!CW79</f>
        <v>0</v>
      </c>
      <c r="J66" s="14">
        <f>equipo3!CX79</f>
        <v>0</v>
      </c>
      <c r="K66" s="14">
        <f>equipo3!CY79</f>
        <v>0</v>
      </c>
      <c r="L66" t="str">
        <f t="shared" si="0"/>
        <v>Miguel Hernandez</v>
      </c>
      <c r="M66">
        <f t="shared" si="1"/>
        <v>0</v>
      </c>
      <c r="N66">
        <f t="shared" si="2"/>
        <v>999999</v>
      </c>
      <c r="O66">
        <f t="shared" si="3"/>
        <v>9999990066</v>
      </c>
      <c r="P66" t="str">
        <f t="shared" si="4"/>
        <v>Miguel Hernandez</v>
      </c>
      <c r="Q66">
        <f t="shared" si="5"/>
        <v>0</v>
      </c>
      <c r="R66">
        <f t="shared" si="6"/>
        <v>0</v>
      </c>
      <c r="S66">
        <f t="shared" si="7"/>
        <v>-66</v>
      </c>
      <c r="T66" t="str">
        <f t="shared" si="8"/>
        <v>Miguel Hernandez</v>
      </c>
      <c r="U66">
        <f t="shared" si="9"/>
        <v>0</v>
      </c>
      <c r="V66">
        <f t="shared" si="10"/>
        <v>0</v>
      </c>
      <c r="W66">
        <f t="shared" si="11"/>
        <v>-66</v>
      </c>
      <c r="X66" t="str">
        <f t="shared" si="12"/>
        <v>Miguel Hernandez</v>
      </c>
      <c r="Y66">
        <f t="shared" si="13"/>
        <v>0</v>
      </c>
      <c r="Z66">
        <f t="shared" si="14"/>
        <v>0</v>
      </c>
      <c r="AA66">
        <f t="shared" si="15"/>
        <v>-66</v>
      </c>
      <c r="AB66" t="str">
        <f t="shared" si="16"/>
        <v>Miguel Hernandez</v>
      </c>
      <c r="AC66">
        <f t="shared" si="17"/>
        <v>0</v>
      </c>
      <c r="AD66">
        <f t="shared" si="18"/>
        <v>999999</v>
      </c>
      <c r="AE66">
        <f t="shared" si="19"/>
        <v>9999990066</v>
      </c>
      <c r="AF66" t="str">
        <f t="shared" si="20"/>
        <v>Miguel Hernandez</v>
      </c>
      <c r="AG66" s="2">
        <f t="shared" si="21"/>
        <v>0</v>
      </c>
      <c r="AH66" s="2">
        <f t="shared" si="22"/>
        <v>0</v>
      </c>
      <c r="AI66">
        <f t="shared" si="23"/>
        <v>-66</v>
      </c>
    </row>
    <row r="67" spans="1:35" x14ac:dyDescent="0.3">
      <c r="A67" s="9" t="str">
        <f>equipo3!A80</f>
        <v>Miguel Lopez</v>
      </c>
      <c r="B67" s="9" t="str">
        <f>equipo3!$A$6</f>
        <v>Equipo 3</v>
      </c>
      <c r="C67" s="9">
        <f>equipo3!CP80</f>
        <v>0</v>
      </c>
      <c r="D67" s="9">
        <f>equipo3!CQ80</f>
        <v>0</v>
      </c>
      <c r="E67" s="9">
        <f>equipo3!CR80</f>
        <v>0</v>
      </c>
      <c r="F67" s="15">
        <f>equipo3!CT80</f>
        <v>0</v>
      </c>
      <c r="G67" s="9">
        <f>equipo3!CU80</f>
        <v>0</v>
      </c>
      <c r="H67" s="9">
        <f>equipo3!CV80</f>
        <v>0</v>
      </c>
      <c r="I67" s="9">
        <f>equipo3!CW80</f>
        <v>0</v>
      </c>
      <c r="J67" s="14">
        <f>equipo3!CX80</f>
        <v>0</v>
      </c>
      <c r="K67" s="14">
        <f>equipo3!CY80</f>
        <v>0</v>
      </c>
      <c r="L67" t="str">
        <f t="shared" ref="L67:L130" si="24">A67</f>
        <v>Miguel Lopez</v>
      </c>
      <c r="M67">
        <f t="shared" ref="M67:M130" si="25">J67</f>
        <v>0</v>
      </c>
      <c r="N67">
        <f t="shared" ref="N67:N130" si="26">IF(M67&gt;0,M67,999999)</f>
        <v>999999</v>
      </c>
      <c r="O67">
        <f t="shared" ref="O67:O130" si="27">N67*10000+ROW()</f>
        <v>9999990067</v>
      </c>
      <c r="P67" t="str">
        <f t="shared" ref="P67:P130" si="28">A67</f>
        <v>Miguel Lopez</v>
      </c>
      <c r="Q67">
        <f t="shared" ref="Q67:Q130" si="29">D67</f>
        <v>0</v>
      </c>
      <c r="R67">
        <f t="shared" ref="R67:R130" si="30">Q67</f>
        <v>0</v>
      </c>
      <c r="S67">
        <f t="shared" ref="S67:S130" si="31">R67*10000-ROW()</f>
        <v>-67</v>
      </c>
      <c r="T67" t="str">
        <f t="shared" ref="T67:T130" si="32">A67</f>
        <v>Miguel Lopez</v>
      </c>
      <c r="U67">
        <f t="shared" ref="U67:U130" si="33">H67</f>
        <v>0</v>
      </c>
      <c r="V67">
        <f t="shared" ref="V67:V130" si="34">U67</f>
        <v>0</v>
      </c>
      <c r="W67">
        <f t="shared" ref="W67:W130" si="35">V67*10000-ROW()</f>
        <v>-67</v>
      </c>
      <c r="X67" t="str">
        <f t="shared" ref="X67:X130" si="36">A67</f>
        <v>Miguel Lopez</v>
      </c>
      <c r="Y67">
        <f t="shared" ref="Y67:Y130" si="37">F67</f>
        <v>0</v>
      </c>
      <c r="Z67">
        <f t="shared" ref="Z67:Z130" si="38">Y67</f>
        <v>0</v>
      </c>
      <c r="AA67">
        <f t="shared" ref="AA67:AA130" si="39">Z67*10000-ROW()</f>
        <v>-67</v>
      </c>
      <c r="AB67" t="str">
        <f t="shared" ref="AB67:AB130" si="40">A67</f>
        <v>Miguel Lopez</v>
      </c>
      <c r="AC67">
        <f t="shared" ref="AC67:AC130" si="41">I67</f>
        <v>0</v>
      </c>
      <c r="AD67">
        <f t="shared" ref="AD67:AD130" si="42">IF(AC67&gt;0,AC67,999999)</f>
        <v>999999</v>
      </c>
      <c r="AE67">
        <f t="shared" ref="AE67:AE130" si="43">AD67*10000+ROW()</f>
        <v>9999990067</v>
      </c>
      <c r="AF67" t="str">
        <f t="shared" ref="AF67:AF130" si="44">A67</f>
        <v>Miguel Lopez</v>
      </c>
      <c r="AG67" s="2">
        <f t="shared" ref="AG67:AG130" si="45">K67</f>
        <v>0</v>
      </c>
      <c r="AH67" s="2">
        <f t="shared" ref="AH67:AH130" si="46">AG67</f>
        <v>0</v>
      </c>
      <c r="AI67">
        <f t="shared" ref="AI67:AI130" si="47">AH67*10000-ROW()</f>
        <v>-67</v>
      </c>
    </row>
    <row r="68" spans="1:35" x14ac:dyDescent="0.3">
      <c r="A68" s="9" t="str">
        <f>equipo3!A81</f>
        <v>Miguel Gonzalez</v>
      </c>
      <c r="B68" s="9" t="str">
        <f>equipo3!$A$6</f>
        <v>Equipo 3</v>
      </c>
      <c r="C68" s="9">
        <f>equipo3!CP81</f>
        <v>2</v>
      </c>
      <c r="D68" s="9">
        <f>equipo3!CQ81</f>
        <v>1</v>
      </c>
      <c r="E68" s="9">
        <f>equipo3!CR81</f>
        <v>1</v>
      </c>
      <c r="F68" s="15">
        <f>equipo3!CT81</f>
        <v>3</v>
      </c>
      <c r="G68" s="9">
        <f>equipo3!CU81</f>
        <v>3</v>
      </c>
      <c r="H68" s="9">
        <f>equipo3!CV81</f>
        <v>6</v>
      </c>
      <c r="I68" s="9">
        <f>equipo3!CW81</f>
        <v>6</v>
      </c>
      <c r="J68" s="14">
        <f>equipo3!CX81</f>
        <v>9</v>
      </c>
      <c r="K68" s="14">
        <f>equipo3!CY81</f>
        <v>0</v>
      </c>
      <c r="L68" t="str">
        <f t="shared" si="24"/>
        <v>Miguel Gonzalez</v>
      </c>
      <c r="M68">
        <f t="shared" si="25"/>
        <v>9</v>
      </c>
      <c r="N68">
        <f t="shared" si="26"/>
        <v>9</v>
      </c>
      <c r="O68">
        <f t="shared" si="27"/>
        <v>90068</v>
      </c>
      <c r="P68" t="str">
        <f t="shared" si="28"/>
        <v>Miguel Gonzalez</v>
      </c>
      <c r="Q68">
        <f t="shared" si="29"/>
        <v>1</v>
      </c>
      <c r="R68">
        <f t="shared" si="30"/>
        <v>1</v>
      </c>
      <c r="S68">
        <f t="shared" si="31"/>
        <v>9932</v>
      </c>
      <c r="T68" t="str">
        <f t="shared" si="32"/>
        <v>Miguel Gonzalez</v>
      </c>
      <c r="U68">
        <f t="shared" si="33"/>
        <v>6</v>
      </c>
      <c r="V68">
        <f t="shared" si="34"/>
        <v>6</v>
      </c>
      <c r="W68">
        <f t="shared" si="35"/>
        <v>59932</v>
      </c>
      <c r="X68" t="str">
        <f t="shared" si="36"/>
        <v>Miguel Gonzalez</v>
      </c>
      <c r="Y68">
        <f t="shared" si="37"/>
        <v>3</v>
      </c>
      <c r="Z68">
        <f t="shared" si="38"/>
        <v>3</v>
      </c>
      <c r="AA68">
        <f t="shared" si="39"/>
        <v>29932</v>
      </c>
      <c r="AB68" t="str">
        <f t="shared" si="40"/>
        <v>Miguel Gonzalez</v>
      </c>
      <c r="AC68">
        <f t="shared" si="41"/>
        <v>6</v>
      </c>
      <c r="AD68">
        <f t="shared" si="42"/>
        <v>6</v>
      </c>
      <c r="AE68">
        <f t="shared" si="43"/>
        <v>60068</v>
      </c>
      <c r="AF68" t="str">
        <f t="shared" si="44"/>
        <v>Miguel Gonzalez</v>
      </c>
      <c r="AG68" s="2">
        <f t="shared" si="45"/>
        <v>0</v>
      </c>
      <c r="AH68" s="2">
        <f t="shared" si="46"/>
        <v>0</v>
      </c>
      <c r="AI68">
        <f t="shared" si="47"/>
        <v>-68</v>
      </c>
    </row>
    <row r="69" spans="1:35" x14ac:dyDescent="0.3">
      <c r="A69" s="9" t="str">
        <f>equipo3!A82</f>
        <v>Miguel Perez</v>
      </c>
      <c r="B69" s="9" t="str">
        <f>equipo3!$A$6</f>
        <v>Equipo 3</v>
      </c>
      <c r="C69" s="9">
        <f>equipo3!CP82</f>
        <v>2</v>
      </c>
      <c r="D69" s="9">
        <f>equipo3!CQ82</f>
        <v>1</v>
      </c>
      <c r="E69" s="9">
        <f>equipo3!CR82</f>
        <v>1</v>
      </c>
      <c r="F69" s="15">
        <f>equipo3!CT82</f>
        <v>2.2000000000000002</v>
      </c>
      <c r="G69" s="9">
        <f>equipo3!CU82</f>
        <v>4</v>
      </c>
      <c r="H69" s="9">
        <f>equipo3!CV82</f>
        <v>2</v>
      </c>
      <c r="I69" s="9">
        <f>equipo3!CW82</f>
        <v>8</v>
      </c>
      <c r="J69" s="14">
        <f>equipo3!CX82</f>
        <v>13.499999999999996</v>
      </c>
      <c r="K69" s="14">
        <f>equipo3!CY82</f>
        <v>0</v>
      </c>
      <c r="L69" t="str">
        <f t="shared" si="24"/>
        <v>Miguel Perez</v>
      </c>
      <c r="M69">
        <f t="shared" si="25"/>
        <v>13.499999999999996</v>
      </c>
      <c r="N69">
        <f t="shared" si="26"/>
        <v>13.499999999999996</v>
      </c>
      <c r="O69">
        <f t="shared" si="27"/>
        <v>135068.99999999997</v>
      </c>
      <c r="P69" t="str">
        <f t="shared" si="28"/>
        <v>Miguel Perez</v>
      </c>
      <c r="Q69">
        <f t="shared" si="29"/>
        <v>1</v>
      </c>
      <c r="R69">
        <f t="shared" si="30"/>
        <v>1</v>
      </c>
      <c r="S69">
        <f t="shared" si="31"/>
        <v>9931</v>
      </c>
      <c r="T69" t="str">
        <f t="shared" si="32"/>
        <v>Miguel Perez</v>
      </c>
      <c r="U69">
        <f t="shared" si="33"/>
        <v>2</v>
      </c>
      <c r="V69">
        <f t="shared" si="34"/>
        <v>2</v>
      </c>
      <c r="W69">
        <f t="shared" si="35"/>
        <v>19931</v>
      </c>
      <c r="X69" t="str">
        <f t="shared" si="36"/>
        <v>Miguel Perez</v>
      </c>
      <c r="Y69">
        <f t="shared" si="37"/>
        <v>2.2000000000000002</v>
      </c>
      <c r="Z69">
        <f t="shared" si="38"/>
        <v>2.2000000000000002</v>
      </c>
      <c r="AA69">
        <f t="shared" si="39"/>
        <v>21931</v>
      </c>
      <c r="AB69" t="str">
        <f t="shared" si="40"/>
        <v>Miguel Perez</v>
      </c>
      <c r="AC69">
        <f t="shared" si="41"/>
        <v>8</v>
      </c>
      <c r="AD69">
        <f t="shared" si="42"/>
        <v>8</v>
      </c>
      <c r="AE69">
        <f t="shared" si="43"/>
        <v>80069</v>
      </c>
      <c r="AF69" t="str">
        <f t="shared" si="44"/>
        <v>Miguel Perez</v>
      </c>
      <c r="AG69" s="2">
        <f t="shared" si="45"/>
        <v>0</v>
      </c>
      <c r="AH69" s="2">
        <f t="shared" si="46"/>
        <v>0</v>
      </c>
      <c r="AI69">
        <f t="shared" si="47"/>
        <v>-69</v>
      </c>
    </row>
    <row r="70" spans="1:35" x14ac:dyDescent="0.3">
      <c r="A70" s="9" t="str">
        <f>equipo3!A83</f>
        <v>Miguel Sanchez</v>
      </c>
      <c r="B70" s="9" t="str">
        <f>equipo3!$A$6</f>
        <v>Equipo 3</v>
      </c>
      <c r="C70" s="9">
        <f>equipo3!CP83</f>
        <v>1</v>
      </c>
      <c r="D70" s="9">
        <f>equipo3!CQ83</f>
        <v>1</v>
      </c>
      <c r="E70" s="9">
        <f>equipo3!CR83</f>
        <v>0</v>
      </c>
      <c r="F70" s="15">
        <f>equipo3!CT83</f>
        <v>1</v>
      </c>
      <c r="G70" s="9">
        <f>equipo3!CU83</f>
        <v>4</v>
      </c>
      <c r="H70" s="9">
        <f>equipo3!CV83</f>
        <v>3</v>
      </c>
      <c r="I70" s="9">
        <f>equipo3!CW83</f>
        <v>5</v>
      </c>
      <c r="J70" s="14">
        <f>equipo3!CX83</f>
        <v>36</v>
      </c>
      <c r="K70" s="14">
        <f>equipo3!CY83</f>
        <v>0</v>
      </c>
      <c r="L70" t="str">
        <f t="shared" si="24"/>
        <v>Miguel Sanchez</v>
      </c>
      <c r="M70">
        <f t="shared" si="25"/>
        <v>36</v>
      </c>
      <c r="N70">
        <f t="shared" si="26"/>
        <v>36</v>
      </c>
      <c r="O70">
        <f t="shared" si="27"/>
        <v>360070</v>
      </c>
      <c r="P70" t="str">
        <f t="shared" si="28"/>
        <v>Miguel Sanchez</v>
      </c>
      <c r="Q70">
        <f t="shared" si="29"/>
        <v>1</v>
      </c>
      <c r="R70">
        <f t="shared" si="30"/>
        <v>1</v>
      </c>
      <c r="S70">
        <f t="shared" si="31"/>
        <v>9930</v>
      </c>
      <c r="T70" t="str">
        <f t="shared" si="32"/>
        <v>Miguel Sanchez</v>
      </c>
      <c r="U70">
        <f t="shared" si="33"/>
        <v>3</v>
      </c>
      <c r="V70">
        <f t="shared" si="34"/>
        <v>3</v>
      </c>
      <c r="W70">
        <f t="shared" si="35"/>
        <v>29930</v>
      </c>
      <c r="X70" t="str">
        <f t="shared" si="36"/>
        <v>Miguel Sanchez</v>
      </c>
      <c r="Y70">
        <f t="shared" si="37"/>
        <v>1</v>
      </c>
      <c r="Z70">
        <f t="shared" si="38"/>
        <v>1</v>
      </c>
      <c r="AA70">
        <f t="shared" si="39"/>
        <v>9930</v>
      </c>
      <c r="AB70" t="str">
        <f t="shared" si="40"/>
        <v>Miguel Sanchez</v>
      </c>
      <c r="AC70">
        <f t="shared" si="41"/>
        <v>5</v>
      </c>
      <c r="AD70">
        <f t="shared" si="42"/>
        <v>5</v>
      </c>
      <c r="AE70">
        <f t="shared" si="43"/>
        <v>50070</v>
      </c>
      <c r="AF70" t="str">
        <f t="shared" si="44"/>
        <v>Miguel Sanchez</v>
      </c>
      <c r="AG70" s="2">
        <f t="shared" si="45"/>
        <v>0</v>
      </c>
      <c r="AH70" s="2">
        <f t="shared" si="46"/>
        <v>0</v>
      </c>
      <c r="AI70">
        <f t="shared" si="47"/>
        <v>-70</v>
      </c>
    </row>
    <row r="71" spans="1:35" x14ac:dyDescent="0.3">
      <c r="A71" s="9" t="str">
        <f>equipo3!A84</f>
        <v>Miguel Ramirez</v>
      </c>
      <c r="B71" s="9" t="str">
        <f>equipo3!$A$6</f>
        <v>Equipo 3</v>
      </c>
      <c r="C71" s="9">
        <f>equipo3!CP84</f>
        <v>1</v>
      </c>
      <c r="D71" s="9">
        <f>equipo3!CQ84</f>
        <v>0</v>
      </c>
      <c r="E71" s="9">
        <f>equipo3!CR84</f>
        <v>1</v>
      </c>
      <c r="F71" s="15">
        <f>equipo3!CT84</f>
        <v>1.1000000000000001</v>
      </c>
      <c r="G71" s="9">
        <f>equipo3!CU84</f>
        <v>2</v>
      </c>
      <c r="H71" s="9">
        <f>equipo3!CV84</f>
        <v>2</v>
      </c>
      <c r="I71" s="9">
        <f>equipo3!CW84</f>
        <v>5</v>
      </c>
      <c r="J71" s="14">
        <f>equipo3!CX84</f>
        <v>13.499999999999996</v>
      </c>
      <c r="K71" s="14">
        <f>equipo3!CY84</f>
        <v>0</v>
      </c>
      <c r="L71" t="str">
        <f t="shared" si="24"/>
        <v>Miguel Ramirez</v>
      </c>
      <c r="M71">
        <f t="shared" si="25"/>
        <v>13.499999999999996</v>
      </c>
      <c r="N71">
        <f t="shared" si="26"/>
        <v>13.499999999999996</v>
      </c>
      <c r="O71">
        <f t="shared" si="27"/>
        <v>135070.99999999997</v>
      </c>
      <c r="P71" t="str">
        <f t="shared" si="28"/>
        <v>Miguel Ramirez</v>
      </c>
      <c r="Q71">
        <f t="shared" si="29"/>
        <v>0</v>
      </c>
      <c r="R71">
        <f t="shared" si="30"/>
        <v>0</v>
      </c>
      <c r="S71">
        <f t="shared" si="31"/>
        <v>-71</v>
      </c>
      <c r="T71" t="str">
        <f t="shared" si="32"/>
        <v>Miguel Ramirez</v>
      </c>
      <c r="U71">
        <f t="shared" si="33"/>
        <v>2</v>
      </c>
      <c r="V71">
        <f t="shared" si="34"/>
        <v>2</v>
      </c>
      <c r="W71">
        <f t="shared" si="35"/>
        <v>19929</v>
      </c>
      <c r="X71" t="str">
        <f t="shared" si="36"/>
        <v>Miguel Ramirez</v>
      </c>
      <c r="Y71">
        <f t="shared" si="37"/>
        <v>1.1000000000000001</v>
      </c>
      <c r="Z71">
        <f t="shared" si="38"/>
        <v>1.1000000000000001</v>
      </c>
      <c r="AA71">
        <f t="shared" si="39"/>
        <v>10929</v>
      </c>
      <c r="AB71" t="str">
        <f t="shared" si="40"/>
        <v>Miguel Ramirez</v>
      </c>
      <c r="AC71">
        <f t="shared" si="41"/>
        <v>5</v>
      </c>
      <c r="AD71">
        <f t="shared" si="42"/>
        <v>5</v>
      </c>
      <c r="AE71">
        <f t="shared" si="43"/>
        <v>50071</v>
      </c>
      <c r="AF71" t="str">
        <f t="shared" si="44"/>
        <v>Miguel Ramirez</v>
      </c>
      <c r="AG71" s="2">
        <f t="shared" si="45"/>
        <v>0</v>
      </c>
      <c r="AH71" s="2">
        <f t="shared" si="46"/>
        <v>0</v>
      </c>
      <c r="AI71">
        <f t="shared" si="47"/>
        <v>-71</v>
      </c>
    </row>
    <row r="72" spans="1:35" x14ac:dyDescent="0.3">
      <c r="A72" s="9" t="str">
        <f>equipo3!A85</f>
        <v>Miguel Torres</v>
      </c>
      <c r="B72" s="9" t="str">
        <f>equipo3!$A$6</f>
        <v>Equipo 3</v>
      </c>
      <c r="C72" s="9">
        <f>equipo3!CP85</f>
        <v>1</v>
      </c>
      <c r="D72" s="9">
        <f>equipo3!CQ85</f>
        <v>1</v>
      </c>
      <c r="E72" s="9">
        <f>equipo3!CR85</f>
        <v>0</v>
      </c>
      <c r="F72" s="15">
        <f>equipo3!CT85</f>
        <v>2.1</v>
      </c>
      <c r="G72" s="9">
        <f>equipo3!CU85</f>
        <v>3</v>
      </c>
      <c r="H72" s="9">
        <f>equipo3!CV85</f>
        <v>6</v>
      </c>
      <c r="I72" s="9">
        <f>equipo3!CW85</f>
        <v>3</v>
      </c>
      <c r="J72" s="14">
        <f>equipo3!CX85</f>
        <v>11.571428571428569</v>
      </c>
      <c r="K72" s="14">
        <f>equipo3!CY85</f>
        <v>0</v>
      </c>
      <c r="L72" t="str">
        <f t="shared" si="24"/>
        <v>Miguel Torres</v>
      </c>
      <c r="M72">
        <f t="shared" si="25"/>
        <v>11.571428571428569</v>
      </c>
      <c r="N72">
        <f t="shared" si="26"/>
        <v>11.571428571428569</v>
      </c>
      <c r="O72">
        <f t="shared" si="27"/>
        <v>115786.2857142857</v>
      </c>
      <c r="P72" t="str">
        <f t="shared" si="28"/>
        <v>Miguel Torres</v>
      </c>
      <c r="Q72">
        <f t="shared" si="29"/>
        <v>1</v>
      </c>
      <c r="R72">
        <f t="shared" si="30"/>
        <v>1</v>
      </c>
      <c r="S72">
        <f t="shared" si="31"/>
        <v>9928</v>
      </c>
      <c r="T72" t="str">
        <f t="shared" si="32"/>
        <v>Miguel Torres</v>
      </c>
      <c r="U72">
        <f t="shared" si="33"/>
        <v>6</v>
      </c>
      <c r="V72">
        <f t="shared" si="34"/>
        <v>6</v>
      </c>
      <c r="W72">
        <f t="shared" si="35"/>
        <v>59928</v>
      </c>
      <c r="X72" t="str">
        <f t="shared" si="36"/>
        <v>Miguel Torres</v>
      </c>
      <c r="Y72">
        <f t="shared" si="37"/>
        <v>2.1</v>
      </c>
      <c r="Z72">
        <f t="shared" si="38"/>
        <v>2.1</v>
      </c>
      <c r="AA72">
        <f t="shared" si="39"/>
        <v>20928</v>
      </c>
      <c r="AB72" t="str">
        <f t="shared" si="40"/>
        <v>Miguel Torres</v>
      </c>
      <c r="AC72">
        <f t="shared" si="41"/>
        <v>3</v>
      </c>
      <c r="AD72">
        <f t="shared" si="42"/>
        <v>3</v>
      </c>
      <c r="AE72">
        <f t="shared" si="43"/>
        <v>30072</v>
      </c>
      <c r="AF72" t="str">
        <f t="shared" si="44"/>
        <v>Miguel Torres</v>
      </c>
      <c r="AG72" s="2">
        <f t="shared" si="45"/>
        <v>0</v>
      </c>
      <c r="AH72" s="2">
        <f t="shared" si="46"/>
        <v>0</v>
      </c>
      <c r="AI72">
        <f t="shared" si="47"/>
        <v>-72</v>
      </c>
    </row>
    <row r="73" spans="1:35" x14ac:dyDescent="0.3">
      <c r="A73" s="9" t="str">
        <f>equipo3!A86</f>
        <v>Miguel Flores</v>
      </c>
      <c r="B73" s="9" t="str">
        <f>equipo3!$A$6</f>
        <v>Equipo 3</v>
      </c>
      <c r="C73" s="9">
        <f>equipo3!CP86</f>
        <v>2</v>
      </c>
      <c r="D73" s="9">
        <f>equipo3!CQ86</f>
        <v>1</v>
      </c>
      <c r="E73" s="9">
        <f>equipo3!CR86</f>
        <v>1</v>
      </c>
      <c r="F73" s="15">
        <f>equipo3!CT86</f>
        <v>4.2</v>
      </c>
      <c r="G73" s="9">
        <f>equipo3!CU86</f>
        <v>4</v>
      </c>
      <c r="H73" s="9">
        <f>equipo3!CV86</f>
        <v>8</v>
      </c>
      <c r="I73" s="9">
        <f>equipo3!CW86</f>
        <v>6</v>
      </c>
      <c r="J73" s="14">
        <f>equipo3!CX86</f>
        <v>7.7142857142857135</v>
      </c>
      <c r="K73" s="14">
        <f>equipo3!CY86</f>
        <v>0</v>
      </c>
      <c r="L73" t="str">
        <f t="shared" si="24"/>
        <v>Miguel Flores</v>
      </c>
      <c r="M73">
        <f t="shared" si="25"/>
        <v>7.7142857142857135</v>
      </c>
      <c r="N73">
        <f t="shared" si="26"/>
        <v>7.7142857142857135</v>
      </c>
      <c r="O73">
        <f t="shared" si="27"/>
        <v>77215.85714285713</v>
      </c>
      <c r="P73" t="str">
        <f t="shared" si="28"/>
        <v>Miguel Flores</v>
      </c>
      <c r="Q73">
        <f t="shared" si="29"/>
        <v>1</v>
      </c>
      <c r="R73">
        <f t="shared" si="30"/>
        <v>1</v>
      </c>
      <c r="S73">
        <f t="shared" si="31"/>
        <v>9927</v>
      </c>
      <c r="T73" t="str">
        <f t="shared" si="32"/>
        <v>Miguel Flores</v>
      </c>
      <c r="U73">
        <f t="shared" si="33"/>
        <v>8</v>
      </c>
      <c r="V73">
        <f t="shared" si="34"/>
        <v>8</v>
      </c>
      <c r="W73">
        <f t="shared" si="35"/>
        <v>79927</v>
      </c>
      <c r="X73" t="str">
        <f t="shared" si="36"/>
        <v>Miguel Flores</v>
      </c>
      <c r="Y73">
        <f t="shared" si="37"/>
        <v>4.2</v>
      </c>
      <c r="Z73">
        <f t="shared" si="38"/>
        <v>4.2</v>
      </c>
      <c r="AA73">
        <f t="shared" si="39"/>
        <v>41927</v>
      </c>
      <c r="AB73" t="str">
        <f t="shared" si="40"/>
        <v>Miguel Flores</v>
      </c>
      <c r="AC73">
        <f t="shared" si="41"/>
        <v>6</v>
      </c>
      <c r="AD73">
        <f t="shared" si="42"/>
        <v>6</v>
      </c>
      <c r="AE73">
        <f t="shared" si="43"/>
        <v>60073</v>
      </c>
      <c r="AF73" t="str">
        <f t="shared" si="44"/>
        <v>Miguel Flores</v>
      </c>
      <c r="AG73" s="2">
        <f t="shared" si="45"/>
        <v>0</v>
      </c>
      <c r="AH73" s="2">
        <f t="shared" si="46"/>
        <v>0</v>
      </c>
      <c r="AI73">
        <f t="shared" si="47"/>
        <v>-73</v>
      </c>
    </row>
    <row r="74" spans="1:35" x14ac:dyDescent="0.3">
      <c r="A74" s="9" t="str">
        <f>equipo3!A87</f>
        <v>Miguel Rivera</v>
      </c>
      <c r="B74" s="9" t="str">
        <f>equipo3!$A$6</f>
        <v>Equipo 3</v>
      </c>
      <c r="C74" s="9">
        <f>equipo3!CP87</f>
        <v>0</v>
      </c>
      <c r="D74" s="9">
        <f>equipo3!CQ87</f>
        <v>0</v>
      </c>
      <c r="E74" s="9">
        <f>equipo3!CR87</f>
        <v>0</v>
      </c>
      <c r="F74" s="15">
        <f>equipo3!CT87</f>
        <v>0</v>
      </c>
      <c r="G74" s="9">
        <f>equipo3!CU87</f>
        <v>0</v>
      </c>
      <c r="H74" s="9">
        <f>equipo3!CV87</f>
        <v>0</v>
      </c>
      <c r="I74" s="9">
        <f>equipo3!CW87</f>
        <v>0</v>
      </c>
      <c r="J74" s="14">
        <f>equipo3!CX87</f>
        <v>0</v>
      </c>
      <c r="K74" s="14">
        <f>equipo3!CY87</f>
        <v>0</v>
      </c>
      <c r="L74" t="str">
        <f t="shared" si="24"/>
        <v>Miguel Rivera</v>
      </c>
      <c r="M74">
        <f t="shared" si="25"/>
        <v>0</v>
      </c>
      <c r="N74">
        <f t="shared" si="26"/>
        <v>999999</v>
      </c>
      <c r="O74">
        <f t="shared" si="27"/>
        <v>9999990074</v>
      </c>
      <c r="P74" t="str">
        <f t="shared" si="28"/>
        <v>Miguel Rivera</v>
      </c>
      <c r="Q74">
        <f t="shared" si="29"/>
        <v>0</v>
      </c>
      <c r="R74">
        <f t="shared" si="30"/>
        <v>0</v>
      </c>
      <c r="S74">
        <f t="shared" si="31"/>
        <v>-74</v>
      </c>
      <c r="T74" t="str">
        <f t="shared" si="32"/>
        <v>Miguel Rivera</v>
      </c>
      <c r="U74">
        <f t="shared" si="33"/>
        <v>0</v>
      </c>
      <c r="V74">
        <f t="shared" si="34"/>
        <v>0</v>
      </c>
      <c r="W74">
        <f t="shared" si="35"/>
        <v>-74</v>
      </c>
      <c r="X74" t="str">
        <f t="shared" si="36"/>
        <v>Miguel Rivera</v>
      </c>
      <c r="Y74">
        <f t="shared" si="37"/>
        <v>0</v>
      </c>
      <c r="Z74">
        <f t="shared" si="38"/>
        <v>0</v>
      </c>
      <c r="AA74">
        <f t="shared" si="39"/>
        <v>-74</v>
      </c>
      <c r="AB74" t="str">
        <f t="shared" si="40"/>
        <v>Miguel Rivera</v>
      </c>
      <c r="AC74">
        <f t="shared" si="41"/>
        <v>0</v>
      </c>
      <c r="AD74">
        <f t="shared" si="42"/>
        <v>999999</v>
      </c>
      <c r="AE74">
        <f t="shared" si="43"/>
        <v>9999990074</v>
      </c>
      <c r="AF74" t="str">
        <f t="shared" si="44"/>
        <v>Miguel Rivera</v>
      </c>
      <c r="AG74" s="2">
        <f t="shared" si="45"/>
        <v>0</v>
      </c>
      <c r="AH74" s="2">
        <f t="shared" si="46"/>
        <v>0</v>
      </c>
      <c r="AI74">
        <f t="shared" si="47"/>
        <v>-74</v>
      </c>
    </row>
    <row r="75" spans="1:35" x14ac:dyDescent="0.3">
      <c r="A75" s="9" t="str">
        <f>equipo3!A88</f>
        <v>Miguel Gomez</v>
      </c>
      <c r="B75" s="9" t="str">
        <f>equipo3!$A$6</f>
        <v>Equipo 3</v>
      </c>
      <c r="C75" s="9">
        <f>equipo3!CP88</f>
        <v>2</v>
      </c>
      <c r="D75" s="9">
        <f>equipo3!CQ88</f>
        <v>0</v>
      </c>
      <c r="E75" s="9">
        <f>equipo3!CR88</f>
        <v>2</v>
      </c>
      <c r="F75" s="15">
        <f>equipo3!CT88</f>
        <v>2</v>
      </c>
      <c r="G75" s="9">
        <f>equipo3!CU88</f>
        <v>0</v>
      </c>
      <c r="H75" s="9">
        <f>equipo3!CV88</f>
        <v>10</v>
      </c>
      <c r="I75" s="9">
        <f>equipo3!CW88</f>
        <v>7</v>
      </c>
      <c r="J75" s="14">
        <f>equipo3!CX88</f>
        <v>0</v>
      </c>
      <c r="K75" s="14">
        <f>equipo3!CY88</f>
        <v>0</v>
      </c>
      <c r="L75" t="str">
        <f t="shared" si="24"/>
        <v>Miguel Gomez</v>
      </c>
      <c r="M75">
        <f t="shared" si="25"/>
        <v>0</v>
      </c>
      <c r="N75">
        <f t="shared" si="26"/>
        <v>999999</v>
      </c>
      <c r="O75">
        <f t="shared" si="27"/>
        <v>9999990075</v>
      </c>
      <c r="P75" t="str">
        <f t="shared" si="28"/>
        <v>Miguel Gomez</v>
      </c>
      <c r="Q75">
        <f t="shared" si="29"/>
        <v>0</v>
      </c>
      <c r="R75">
        <f t="shared" si="30"/>
        <v>0</v>
      </c>
      <c r="S75">
        <f t="shared" si="31"/>
        <v>-75</v>
      </c>
      <c r="T75" t="str">
        <f t="shared" si="32"/>
        <v>Miguel Gomez</v>
      </c>
      <c r="U75">
        <f t="shared" si="33"/>
        <v>10</v>
      </c>
      <c r="V75">
        <f t="shared" si="34"/>
        <v>10</v>
      </c>
      <c r="W75">
        <f t="shared" si="35"/>
        <v>99925</v>
      </c>
      <c r="X75" t="str">
        <f t="shared" si="36"/>
        <v>Miguel Gomez</v>
      </c>
      <c r="Y75">
        <f t="shared" si="37"/>
        <v>2</v>
      </c>
      <c r="Z75">
        <f t="shared" si="38"/>
        <v>2</v>
      </c>
      <c r="AA75">
        <f t="shared" si="39"/>
        <v>19925</v>
      </c>
      <c r="AB75" t="str">
        <f t="shared" si="40"/>
        <v>Miguel Gomez</v>
      </c>
      <c r="AC75">
        <f t="shared" si="41"/>
        <v>7</v>
      </c>
      <c r="AD75">
        <f t="shared" si="42"/>
        <v>7</v>
      </c>
      <c r="AE75">
        <f t="shared" si="43"/>
        <v>70075</v>
      </c>
      <c r="AF75" t="str">
        <f t="shared" si="44"/>
        <v>Miguel Gomez</v>
      </c>
      <c r="AG75" s="2">
        <f t="shared" si="45"/>
        <v>0</v>
      </c>
      <c r="AH75" s="2">
        <f t="shared" si="46"/>
        <v>0</v>
      </c>
      <c r="AI75">
        <f t="shared" si="47"/>
        <v>-75</v>
      </c>
    </row>
    <row r="76" spans="1:35" x14ac:dyDescent="0.3">
      <c r="A76" s="9" t="str">
        <f>equipo3!A89</f>
        <v>Miguel Diaz</v>
      </c>
      <c r="B76" s="9" t="str">
        <f>equipo3!$A$6</f>
        <v>Equipo 3</v>
      </c>
      <c r="C76" s="9">
        <f>equipo3!CP89</f>
        <v>1</v>
      </c>
      <c r="D76" s="9">
        <f>equipo3!CQ89</f>
        <v>0</v>
      </c>
      <c r="E76" s="9">
        <f>equipo3!CR89</f>
        <v>1</v>
      </c>
      <c r="F76" s="15">
        <f>equipo3!CT89</f>
        <v>1.2</v>
      </c>
      <c r="G76" s="9">
        <f>equipo3!CU89</f>
        <v>1</v>
      </c>
      <c r="H76" s="9">
        <f>equipo3!CV89</f>
        <v>5</v>
      </c>
      <c r="I76" s="9">
        <f>equipo3!CW89</f>
        <v>4</v>
      </c>
      <c r="J76" s="14">
        <f>equipo3!CX89</f>
        <v>5.4</v>
      </c>
      <c r="K76" s="14">
        <f>equipo3!CY89</f>
        <v>0</v>
      </c>
      <c r="L76" t="str">
        <f t="shared" si="24"/>
        <v>Miguel Diaz</v>
      </c>
      <c r="M76">
        <f t="shared" si="25"/>
        <v>5.4</v>
      </c>
      <c r="N76">
        <f t="shared" si="26"/>
        <v>5.4</v>
      </c>
      <c r="O76">
        <f t="shared" si="27"/>
        <v>54076</v>
      </c>
      <c r="P76" t="str">
        <f t="shared" si="28"/>
        <v>Miguel Diaz</v>
      </c>
      <c r="Q76">
        <f t="shared" si="29"/>
        <v>0</v>
      </c>
      <c r="R76">
        <f t="shared" si="30"/>
        <v>0</v>
      </c>
      <c r="S76">
        <f t="shared" si="31"/>
        <v>-76</v>
      </c>
      <c r="T76" t="str">
        <f t="shared" si="32"/>
        <v>Miguel Diaz</v>
      </c>
      <c r="U76">
        <f t="shared" si="33"/>
        <v>5</v>
      </c>
      <c r="V76">
        <f t="shared" si="34"/>
        <v>5</v>
      </c>
      <c r="W76">
        <f t="shared" si="35"/>
        <v>49924</v>
      </c>
      <c r="X76" t="str">
        <f t="shared" si="36"/>
        <v>Miguel Diaz</v>
      </c>
      <c r="Y76">
        <f t="shared" si="37"/>
        <v>1.2</v>
      </c>
      <c r="Z76">
        <f t="shared" si="38"/>
        <v>1.2</v>
      </c>
      <c r="AA76">
        <f t="shared" si="39"/>
        <v>11924</v>
      </c>
      <c r="AB76" t="str">
        <f t="shared" si="40"/>
        <v>Miguel Diaz</v>
      </c>
      <c r="AC76">
        <f t="shared" si="41"/>
        <v>4</v>
      </c>
      <c r="AD76">
        <f t="shared" si="42"/>
        <v>4</v>
      </c>
      <c r="AE76">
        <f t="shared" si="43"/>
        <v>40076</v>
      </c>
      <c r="AF76" t="str">
        <f t="shared" si="44"/>
        <v>Miguel Diaz</v>
      </c>
      <c r="AG76" s="2">
        <f t="shared" si="45"/>
        <v>0</v>
      </c>
      <c r="AH76" s="2">
        <f t="shared" si="46"/>
        <v>0</v>
      </c>
      <c r="AI76">
        <f t="shared" si="47"/>
        <v>-76</v>
      </c>
    </row>
    <row r="77" spans="1:35" x14ac:dyDescent="0.3">
      <c r="A77" s="9" t="str">
        <f>equipo3!A90</f>
        <v>Miguel Reyes</v>
      </c>
      <c r="B77" s="9" t="str">
        <f>equipo3!$A$6</f>
        <v>Equipo 3</v>
      </c>
      <c r="C77" s="9">
        <f>equipo3!CP90</f>
        <v>0</v>
      </c>
      <c r="D77" s="9">
        <f>equipo3!CQ90</f>
        <v>0</v>
      </c>
      <c r="E77" s="9">
        <f>equipo3!CR90</f>
        <v>0</v>
      </c>
      <c r="F77" s="15">
        <f>equipo3!CT90</f>
        <v>0</v>
      </c>
      <c r="G77" s="9">
        <f>equipo3!CU90</f>
        <v>0</v>
      </c>
      <c r="H77" s="9">
        <f>equipo3!CV90</f>
        <v>0</v>
      </c>
      <c r="I77" s="9">
        <f>equipo3!CW90</f>
        <v>0</v>
      </c>
      <c r="J77" s="14">
        <f>equipo3!CX90</f>
        <v>0</v>
      </c>
      <c r="K77" s="14">
        <f>equipo3!CY90</f>
        <v>0</v>
      </c>
      <c r="L77" t="str">
        <f t="shared" si="24"/>
        <v>Miguel Reyes</v>
      </c>
      <c r="M77">
        <f t="shared" si="25"/>
        <v>0</v>
      </c>
      <c r="N77">
        <f t="shared" si="26"/>
        <v>999999</v>
      </c>
      <c r="O77">
        <f t="shared" si="27"/>
        <v>9999990077</v>
      </c>
      <c r="P77" t="str">
        <f t="shared" si="28"/>
        <v>Miguel Reyes</v>
      </c>
      <c r="Q77">
        <f t="shared" si="29"/>
        <v>0</v>
      </c>
      <c r="R77">
        <f t="shared" si="30"/>
        <v>0</v>
      </c>
      <c r="S77">
        <f t="shared" si="31"/>
        <v>-77</v>
      </c>
      <c r="T77" t="str">
        <f t="shared" si="32"/>
        <v>Miguel Reyes</v>
      </c>
      <c r="U77">
        <f t="shared" si="33"/>
        <v>0</v>
      </c>
      <c r="V77">
        <f t="shared" si="34"/>
        <v>0</v>
      </c>
      <c r="W77">
        <f t="shared" si="35"/>
        <v>-77</v>
      </c>
      <c r="X77" t="str">
        <f t="shared" si="36"/>
        <v>Miguel Reyes</v>
      </c>
      <c r="Y77">
        <f t="shared" si="37"/>
        <v>0</v>
      </c>
      <c r="Z77">
        <f t="shared" si="38"/>
        <v>0</v>
      </c>
      <c r="AA77">
        <f t="shared" si="39"/>
        <v>-77</v>
      </c>
      <c r="AB77" t="str">
        <f t="shared" si="40"/>
        <v>Miguel Reyes</v>
      </c>
      <c r="AC77">
        <f t="shared" si="41"/>
        <v>0</v>
      </c>
      <c r="AD77">
        <f t="shared" si="42"/>
        <v>999999</v>
      </c>
      <c r="AE77">
        <f t="shared" si="43"/>
        <v>9999990077</v>
      </c>
      <c r="AF77" t="str">
        <f t="shared" si="44"/>
        <v>Miguel Reyes</v>
      </c>
      <c r="AG77" s="2">
        <f t="shared" si="45"/>
        <v>0</v>
      </c>
      <c r="AH77" s="2">
        <f t="shared" si="46"/>
        <v>0</v>
      </c>
      <c r="AI77">
        <f t="shared" si="47"/>
        <v>-77</v>
      </c>
    </row>
    <row r="78" spans="1:35" x14ac:dyDescent="0.3">
      <c r="A78" s="9" t="str">
        <f>equipo4!A66</f>
        <v>Miguel Morales</v>
      </c>
      <c r="B78" s="9" t="str">
        <f>equipo4!$A$6</f>
        <v>Equipo 4</v>
      </c>
      <c r="C78" s="9">
        <f>equipo4!CP66</f>
        <v>0</v>
      </c>
      <c r="D78" s="9">
        <f>equipo4!CQ66</f>
        <v>0</v>
      </c>
      <c r="E78" s="9">
        <f>equipo4!CR66</f>
        <v>0</v>
      </c>
      <c r="F78" s="15">
        <f>equipo4!CT66</f>
        <v>0</v>
      </c>
      <c r="G78" s="9">
        <f>equipo4!CU66</f>
        <v>0</v>
      </c>
      <c r="H78" s="9">
        <f>equipo4!CV66</f>
        <v>0</v>
      </c>
      <c r="I78" s="9">
        <f>equipo4!CW66</f>
        <v>0</v>
      </c>
      <c r="J78" s="14">
        <f>equipo4!CX66</f>
        <v>0</v>
      </c>
      <c r="K78" s="14">
        <f>equipo4!CY66</f>
        <v>0</v>
      </c>
      <c r="L78" t="str">
        <f t="shared" si="24"/>
        <v>Miguel Morales</v>
      </c>
      <c r="M78">
        <f t="shared" si="25"/>
        <v>0</v>
      </c>
      <c r="N78">
        <f t="shared" si="26"/>
        <v>999999</v>
      </c>
      <c r="O78">
        <f t="shared" si="27"/>
        <v>9999990078</v>
      </c>
      <c r="P78" t="str">
        <f t="shared" si="28"/>
        <v>Miguel Morales</v>
      </c>
      <c r="Q78">
        <f t="shared" si="29"/>
        <v>0</v>
      </c>
      <c r="R78">
        <f t="shared" si="30"/>
        <v>0</v>
      </c>
      <c r="S78">
        <f t="shared" si="31"/>
        <v>-78</v>
      </c>
      <c r="T78" t="str">
        <f t="shared" si="32"/>
        <v>Miguel Morales</v>
      </c>
      <c r="U78">
        <f t="shared" si="33"/>
        <v>0</v>
      </c>
      <c r="V78">
        <f t="shared" si="34"/>
        <v>0</v>
      </c>
      <c r="W78">
        <f t="shared" si="35"/>
        <v>-78</v>
      </c>
      <c r="X78" t="str">
        <f t="shared" si="36"/>
        <v>Miguel Morales</v>
      </c>
      <c r="Y78">
        <f t="shared" si="37"/>
        <v>0</v>
      </c>
      <c r="Z78">
        <f t="shared" si="38"/>
        <v>0</v>
      </c>
      <c r="AA78">
        <f t="shared" si="39"/>
        <v>-78</v>
      </c>
      <c r="AB78" t="str">
        <f t="shared" si="40"/>
        <v>Miguel Morales</v>
      </c>
      <c r="AC78">
        <f t="shared" si="41"/>
        <v>0</v>
      </c>
      <c r="AD78">
        <f t="shared" si="42"/>
        <v>999999</v>
      </c>
      <c r="AE78">
        <f t="shared" si="43"/>
        <v>9999990078</v>
      </c>
      <c r="AF78" t="str">
        <f t="shared" si="44"/>
        <v>Miguel Morales</v>
      </c>
      <c r="AG78" s="2">
        <f t="shared" si="45"/>
        <v>0</v>
      </c>
      <c r="AH78" s="2">
        <f t="shared" si="46"/>
        <v>0</v>
      </c>
      <c r="AI78">
        <f t="shared" si="47"/>
        <v>-78</v>
      </c>
    </row>
    <row r="79" spans="1:35" x14ac:dyDescent="0.3">
      <c r="A79" s="9" t="str">
        <f>equipo4!A67</f>
        <v>Miguel Cruz</v>
      </c>
      <c r="B79" s="9" t="str">
        <f>equipo4!$A$6</f>
        <v>Equipo 4</v>
      </c>
      <c r="C79" s="9">
        <f>equipo4!CP67</f>
        <v>1</v>
      </c>
      <c r="D79" s="9">
        <f>equipo4!CQ67</f>
        <v>1</v>
      </c>
      <c r="E79" s="9">
        <f>equipo4!CR67</f>
        <v>0</v>
      </c>
      <c r="F79" s="15">
        <f>equipo4!CT67</f>
        <v>1</v>
      </c>
      <c r="G79" s="9">
        <f>equipo4!CU67</f>
        <v>1</v>
      </c>
      <c r="H79" s="9">
        <f>equipo4!CV67</f>
        <v>3</v>
      </c>
      <c r="I79" s="9">
        <f>equipo4!CW67</f>
        <v>3</v>
      </c>
      <c r="J79" s="14">
        <f>equipo4!CX67</f>
        <v>9</v>
      </c>
      <c r="K79" s="14">
        <f>equipo4!CY67</f>
        <v>0</v>
      </c>
      <c r="L79" t="str">
        <f t="shared" si="24"/>
        <v>Miguel Cruz</v>
      </c>
      <c r="M79">
        <f t="shared" si="25"/>
        <v>9</v>
      </c>
      <c r="N79">
        <f t="shared" si="26"/>
        <v>9</v>
      </c>
      <c r="O79">
        <f t="shared" si="27"/>
        <v>90079</v>
      </c>
      <c r="P79" t="str">
        <f t="shared" si="28"/>
        <v>Miguel Cruz</v>
      </c>
      <c r="Q79">
        <f t="shared" si="29"/>
        <v>1</v>
      </c>
      <c r="R79">
        <f t="shared" si="30"/>
        <v>1</v>
      </c>
      <c r="S79">
        <f t="shared" si="31"/>
        <v>9921</v>
      </c>
      <c r="T79" t="str">
        <f t="shared" si="32"/>
        <v>Miguel Cruz</v>
      </c>
      <c r="U79">
        <f t="shared" si="33"/>
        <v>3</v>
      </c>
      <c r="V79">
        <f t="shared" si="34"/>
        <v>3</v>
      </c>
      <c r="W79">
        <f t="shared" si="35"/>
        <v>29921</v>
      </c>
      <c r="X79" t="str">
        <f t="shared" si="36"/>
        <v>Miguel Cruz</v>
      </c>
      <c r="Y79">
        <f t="shared" si="37"/>
        <v>1</v>
      </c>
      <c r="Z79">
        <f t="shared" si="38"/>
        <v>1</v>
      </c>
      <c r="AA79">
        <f t="shared" si="39"/>
        <v>9921</v>
      </c>
      <c r="AB79" t="str">
        <f t="shared" si="40"/>
        <v>Miguel Cruz</v>
      </c>
      <c r="AC79">
        <f t="shared" si="41"/>
        <v>3</v>
      </c>
      <c r="AD79">
        <f t="shared" si="42"/>
        <v>3</v>
      </c>
      <c r="AE79">
        <f t="shared" si="43"/>
        <v>30079</v>
      </c>
      <c r="AF79" t="str">
        <f t="shared" si="44"/>
        <v>Miguel Cruz</v>
      </c>
      <c r="AG79" s="2">
        <f t="shared" si="45"/>
        <v>0</v>
      </c>
      <c r="AH79" s="2">
        <f t="shared" si="46"/>
        <v>0</v>
      </c>
      <c r="AI79">
        <f t="shared" si="47"/>
        <v>-79</v>
      </c>
    </row>
    <row r="80" spans="1:35" x14ac:dyDescent="0.3">
      <c r="A80" s="9" t="str">
        <f>equipo4!A68</f>
        <v>Miguel Ortiz</v>
      </c>
      <c r="B80" s="9" t="str">
        <f>equipo4!$A$6</f>
        <v>Equipo 4</v>
      </c>
      <c r="C80" s="9">
        <f>equipo4!CP68</f>
        <v>1</v>
      </c>
      <c r="D80" s="9">
        <f>equipo4!CQ68</f>
        <v>1</v>
      </c>
      <c r="E80" s="9">
        <f>equipo4!CR68</f>
        <v>0</v>
      </c>
      <c r="F80" s="15">
        <f>equipo4!CT68</f>
        <v>1</v>
      </c>
      <c r="G80" s="9">
        <f>equipo4!CU68</f>
        <v>2</v>
      </c>
      <c r="H80" s="9">
        <f>equipo4!CV68</f>
        <v>3</v>
      </c>
      <c r="I80" s="9">
        <f>equipo4!CW68</f>
        <v>3</v>
      </c>
      <c r="J80" s="14">
        <f>equipo4!CX68</f>
        <v>18</v>
      </c>
      <c r="K80" s="14">
        <f>equipo4!CY68</f>
        <v>0</v>
      </c>
      <c r="L80" t="str">
        <f t="shared" si="24"/>
        <v>Miguel Ortiz</v>
      </c>
      <c r="M80">
        <f t="shared" si="25"/>
        <v>18</v>
      </c>
      <c r="N80">
        <f t="shared" si="26"/>
        <v>18</v>
      </c>
      <c r="O80">
        <f t="shared" si="27"/>
        <v>180080</v>
      </c>
      <c r="P80" t="str">
        <f t="shared" si="28"/>
        <v>Miguel Ortiz</v>
      </c>
      <c r="Q80">
        <f t="shared" si="29"/>
        <v>1</v>
      </c>
      <c r="R80">
        <f t="shared" si="30"/>
        <v>1</v>
      </c>
      <c r="S80">
        <f t="shared" si="31"/>
        <v>9920</v>
      </c>
      <c r="T80" t="str">
        <f t="shared" si="32"/>
        <v>Miguel Ortiz</v>
      </c>
      <c r="U80">
        <f t="shared" si="33"/>
        <v>3</v>
      </c>
      <c r="V80">
        <f t="shared" si="34"/>
        <v>3</v>
      </c>
      <c r="W80">
        <f t="shared" si="35"/>
        <v>29920</v>
      </c>
      <c r="X80" t="str">
        <f t="shared" si="36"/>
        <v>Miguel Ortiz</v>
      </c>
      <c r="Y80">
        <f t="shared" si="37"/>
        <v>1</v>
      </c>
      <c r="Z80">
        <f t="shared" si="38"/>
        <v>1</v>
      </c>
      <c r="AA80">
        <f t="shared" si="39"/>
        <v>9920</v>
      </c>
      <c r="AB80" t="str">
        <f t="shared" si="40"/>
        <v>Miguel Ortiz</v>
      </c>
      <c r="AC80">
        <f t="shared" si="41"/>
        <v>3</v>
      </c>
      <c r="AD80">
        <f t="shared" si="42"/>
        <v>3</v>
      </c>
      <c r="AE80">
        <f t="shared" si="43"/>
        <v>30080</v>
      </c>
      <c r="AF80" t="str">
        <f t="shared" si="44"/>
        <v>Miguel Ortiz</v>
      </c>
      <c r="AG80" s="2">
        <f t="shared" si="45"/>
        <v>0</v>
      </c>
      <c r="AH80" s="2">
        <f t="shared" si="46"/>
        <v>0</v>
      </c>
      <c r="AI80">
        <f t="shared" si="47"/>
        <v>-80</v>
      </c>
    </row>
    <row r="81" spans="1:35" x14ac:dyDescent="0.3">
      <c r="A81" s="9" t="str">
        <f>equipo4!A69</f>
        <v>Miguel Gutierrez</v>
      </c>
      <c r="B81" s="9" t="str">
        <f>equipo4!$A$6</f>
        <v>Equipo 4</v>
      </c>
      <c r="C81" s="9">
        <f>equipo4!CP69</f>
        <v>2</v>
      </c>
      <c r="D81" s="9">
        <f>equipo4!CQ69</f>
        <v>1</v>
      </c>
      <c r="E81" s="9">
        <f>equipo4!CR69</f>
        <v>1</v>
      </c>
      <c r="F81" s="15">
        <f>equipo4!CT69</f>
        <v>4</v>
      </c>
      <c r="G81" s="9">
        <f>equipo4!CU69</f>
        <v>5</v>
      </c>
      <c r="H81" s="9">
        <f>equipo4!CV69</f>
        <v>8</v>
      </c>
      <c r="I81" s="9">
        <f>equipo4!CW69</f>
        <v>4</v>
      </c>
      <c r="J81" s="14">
        <f>equipo4!CX69</f>
        <v>11.25</v>
      </c>
      <c r="K81" s="14">
        <f>equipo4!CY69</f>
        <v>0</v>
      </c>
      <c r="L81" t="str">
        <f t="shared" si="24"/>
        <v>Miguel Gutierrez</v>
      </c>
      <c r="M81">
        <f t="shared" si="25"/>
        <v>11.25</v>
      </c>
      <c r="N81">
        <f t="shared" si="26"/>
        <v>11.25</v>
      </c>
      <c r="O81">
        <f t="shared" si="27"/>
        <v>112581</v>
      </c>
      <c r="P81" t="str">
        <f t="shared" si="28"/>
        <v>Miguel Gutierrez</v>
      </c>
      <c r="Q81">
        <f t="shared" si="29"/>
        <v>1</v>
      </c>
      <c r="R81">
        <f t="shared" si="30"/>
        <v>1</v>
      </c>
      <c r="S81">
        <f t="shared" si="31"/>
        <v>9919</v>
      </c>
      <c r="T81" t="str">
        <f t="shared" si="32"/>
        <v>Miguel Gutierrez</v>
      </c>
      <c r="U81">
        <f t="shared" si="33"/>
        <v>8</v>
      </c>
      <c r="V81">
        <f t="shared" si="34"/>
        <v>8</v>
      </c>
      <c r="W81">
        <f t="shared" si="35"/>
        <v>79919</v>
      </c>
      <c r="X81" t="str">
        <f t="shared" si="36"/>
        <v>Miguel Gutierrez</v>
      </c>
      <c r="Y81">
        <f t="shared" si="37"/>
        <v>4</v>
      </c>
      <c r="Z81">
        <f t="shared" si="38"/>
        <v>4</v>
      </c>
      <c r="AA81">
        <f t="shared" si="39"/>
        <v>39919</v>
      </c>
      <c r="AB81" t="str">
        <f t="shared" si="40"/>
        <v>Miguel Gutierrez</v>
      </c>
      <c r="AC81">
        <f t="shared" si="41"/>
        <v>4</v>
      </c>
      <c r="AD81">
        <f t="shared" si="42"/>
        <v>4</v>
      </c>
      <c r="AE81">
        <f t="shared" si="43"/>
        <v>40081</v>
      </c>
      <c r="AF81" t="str">
        <f t="shared" si="44"/>
        <v>Miguel Gutierrez</v>
      </c>
      <c r="AG81" s="2">
        <f t="shared" si="45"/>
        <v>0</v>
      </c>
      <c r="AH81" s="2">
        <f t="shared" si="46"/>
        <v>0</v>
      </c>
      <c r="AI81">
        <f t="shared" si="47"/>
        <v>-81</v>
      </c>
    </row>
    <row r="82" spans="1:35" x14ac:dyDescent="0.3">
      <c r="A82" s="9" t="str">
        <f>equipo4!A70</f>
        <v>Miguel Castillo</v>
      </c>
      <c r="B82" s="9" t="str">
        <f>equipo4!$A$6</f>
        <v>Equipo 4</v>
      </c>
      <c r="C82" s="9">
        <f>equipo4!CP70</f>
        <v>1</v>
      </c>
      <c r="D82" s="9">
        <f>equipo4!CQ70</f>
        <v>1</v>
      </c>
      <c r="E82" s="9">
        <f>equipo4!CR70</f>
        <v>0</v>
      </c>
      <c r="F82" s="15">
        <f>equipo4!CT70</f>
        <v>1.1000000000000001</v>
      </c>
      <c r="G82" s="9">
        <f>equipo4!CU70</f>
        <v>1</v>
      </c>
      <c r="H82" s="9">
        <f>equipo4!CV70</f>
        <v>6</v>
      </c>
      <c r="I82" s="9">
        <f>equipo4!CW70</f>
        <v>0</v>
      </c>
      <c r="J82" s="14">
        <f>equipo4!CX70</f>
        <v>6.7499999999999982</v>
      </c>
      <c r="K82" s="14">
        <f>equipo4!CY70</f>
        <v>0</v>
      </c>
      <c r="L82" t="str">
        <f t="shared" si="24"/>
        <v>Miguel Castillo</v>
      </c>
      <c r="M82">
        <f t="shared" si="25"/>
        <v>6.7499999999999982</v>
      </c>
      <c r="N82">
        <f t="shared" si="26"/>
        <v>6.7499999999999982</v>
      </c>
      <c r="O82">
        <f t="shared" si="27"/>
        <v>67581.999999999985</v>
      </c>
      <c r="P82" t="str">
        <f t="shared" si="28"/>
        <v>Miguel Castillo</v>
      </c>
      <c r="Q82">
        <f t="shared" si="29"/>
        <v>1</v>
      </c>
      <c r="R82">
        <f t="shared" si="30"/>
        <v>1</v>
      </c>
      <c r="S82">
        <f t="shared" si="31"/>
        <v>9918</v>
      </c>
      <c r="T82" t="str">
        <f t="shared" si="32"/>
        <v>Miguel Castillo</v>
      </c>
      <c r="U82">
        <f t="shared" si="33"/>
        <v>6</v>
      </c>
      <c r="V82">
        <f t="shared" si="34"/>
        <v>6</v>
      </c>
      <c r="W82">
        <f t="shared" si="35"/>
        <v>59918</v>
      </c>
      <c r="X82" t="str">
        <f t="shared" si="36"/>
        <v>Miguel Castillo</v>
      </c>
      <c r="Y82">
        <f t="shared" si="37"/>
        <v>1.1000000000000001</v>
      </c>
      <c r="Z82">
        <f t="shared" si="38"/>
        <v>1.1000000000000001</v>
      </c>
      <c r="AA82">
        <f t="shared" si="39"/>
        <v>10918</v>
      </c>
      <c r="AB82" t="str">
        <f t="shared" si="40"/>
        <v>Miguel Castillo</v>
      </c>
      <c r="AC82">
        <f t="shared" si="41"/>
        <v>0</v>
      </c>
      <c r="AD82">
        <f t="shared" si="42"/>
        <v>999999</v>
      </c>
      <c r="AE82">
        <f t="shared" si="43"/>
        <v>9999990082</v>
      </c>
      <c r="AF82" t="str">
        <f t="shared" si="44"/>
        <v>Miguel Castillo</v>
      </c>
      <c r="AG82" s="2">
        <f t="shared" si="45"/>
        <v>0</v>
      </c>
      <c r="AH82" s="2">
        <f t="shared" si="46"/>
        <v>0</v>
      </c>
      <c r="AI82">
        <f t="shared" si="47"/>
        <v>-82</v>
      </c>
    </row>
    <row r="83" spans="1:35" x14ac:dyDescent="0.3">
      <c r="A83" s="9" t="str">
        <f>equipo4!A71</f>
        <v>Andres Garcia</v>
      </c>
      <c r="B83" s="9" t="str">
        <f>equipo4!$A$6</f>
        <v>Equipo 4</v>
      </c>
      <c r="C83" s="9">
        <f>equipo4!CP71</f>
        <v>0</v>
      </c>
      <c r="D83" s="9">
        <f>equipo4!CQ71</f>
        <v>0</v>
      </c>
      <c r="E83" s="9">
        <f>equipo4!CR71</f>
        <v>0</v>
      </c>
      <c r="F83" s="15">
        <f>equipo4!CT71</f>
        <v>0</v>
      </c>
      <c r="G83" s="9">
        <f>equipo4!CU71</f>
        <v>0</v>
      </c>
      <c r="H83" s="9">
        <f>equipo4!CV71</f>
        <v>0</v>
      </c>
      <c r="I83" s="9">
        <f>equipo4!CW71</f>
        <v>0</v>
      </c>
      <c r="J83" s="14">
        <f>equipo4!CX71</f>
        <v>0</v>
      </c>
      <c r="K83" s="14">
        <f>equipo4!CY71</f>
        <v>0</v>
      </c>
      <c r="L83" t="str">
        <f t="shared" si="24"/>
        <v>Andres Garcia</v>
      </c>
      <c r="M83">
        <f t="shared" si="25"/>
        <v>0</v>
      </c>
      <c r="N83">
        <f t="shared" si="26"/>
        <v>999999</v>
      </c>
      <c r="O83">
        <f t="shared" si="27"/>
        <v>9999990083</v>
      </c>
      <c r="P83" t="str">
        <f t="shared" si="28"/>
        <v>Andres Garcia</v>
      </c>
      <c r="Q83">
        <f t="shared" si="29"/>
        <v>0</v>
      </c>
      <c r="R83">
        <f t="shared" si="30"/>
        <v>0</v>
      </c>
      <c r="S83">
        <f t="shared" si="31"/>
        <v>-83</v>
      </c>
      <c r="T83" t="str">
        <f t="shared" si="32"/>
        <v>Andres Garcia</v>
      </c>
      <c r="U83">
        <f t="shared" si="33"/>
        <v>0</v>
      </c>
      <c r="V83">
        <f t="shared" si="34"/>
        <v>0</v>
      </c>
      <c r="W83">
        <f t="shared" si="35"/>
        <v>-83</v>
      </c>
      <c r="X83" t="str">
        <f t="shared" si="36"/>
        <v>Andres Garcia</v>
      </c>
      <c r="Y83">
        <f t="shared" si="37"/>
        <v>0</v>
      </c>
      <c r="Z83">
        <f t="shared" si="38"/>
        <v>0</v>
      </c>
      <c r="AA83">
        <f t="shared" si="39"/>
        <v>-83</v>
      </c>
      <c r="AB83" t="str">
        <f t="shared" si="40"/>
        <v>Andres Garcia</v>
      </c>
      <c r="AC83">
        <f t="shared" si="41"/>
        <v>0</v>
      </c>
      <c r="AD83">
        <f t="shared" si="42"/>
        <v>999999</v>
      </c>
      <c r="AE83">
        <f t="shared" si="43"/>
        <v>9999990083</v>
      </c>
      <c r="AF83" t="str">
        <f t="shared" si="44"/>
        <v>Andres Garcia</v>
      </c>
      <c r="AG83" s="2">
        <f t="shared" si="45"/>
        <v>0</v>
      </c>
      <c r="AH83" s="2">
        <f t="shared" si="46"/>
        <v>0</v>
      </c>
      <c r="AI83">
        <f t="shared" si="47"/>
        <v>-83</v>
      </c>
    </row>
    <row r="84" spans="1:35" x14ac:dyDescent="0.3">
      <c r="A84" s="9" t="str">
        <f>equipo4!A72</f>
        <v>Andres Rodriguez</v>
      </c>
      <c r="B84" s="9" t="str">
        <f>equipo4!$A$6</f>
        <v>Equipo 4</v>
      </c>
      <c r="C84" s="9">
        <f>equipo4!CP72</f>
        <v>2</v>
      </c>
      <c r="D84" s="9">
        <f>equipo4!CQ72</f>
        <v>0</v>
      </c>
      <c r="E84" s="9">
        <f>equipo4!CR72</f>
        <v>2</v>
      </c>
      <c r="F84" s="15">
        <f>equipo4!CT72</f>
        <v>4.2</v>
      </c>
      <c r="G84" s="9">
        <f>equipo4!CU72</f>
        <v>6</v>
      </c>
      <c r="H84" s="9">
        <f>equipo4!CV72</f>
        <v>3</v>
      </c>
      <c r="I84" s="9">
        <f>equipo4!CW72</f>
        <v>8</v>
      </c>
      <c r="J84" s="14">
        <f>equipo4!CX72</f>
        <v>11.571428571428571</v>
      </c>
      <c r="K84" s="14">
        <f>equipo4!CY72</f>
        <v>0</v>
      </c>
      <c r="L84" t="str">
        <f t="shared" si="24"/>
        <v>Andres Rodriguez</v>
      </c>
      <c r="M84">
        <f t="shared" si="25"/>
        <v>11.571428571428571</v>
      </c>
      <c r="N84">
        <f t="shared" si="26"/>
        <v>11.571428571428571</v>
      </c>
      <c r="O84">
        <f t="shared" si="27"/>
        <v>115798.28571428571</v>
      </c>
      <c r="P84" t="str">
        <f t="shared" si="28"/>
        <v>Andres Rodriguez</v>
      </c>
      <c r="Q84">
        <f t="shared" si="29"/>
        <v>0</v>
      </c>
      <c r="R84">
        <f t="shared" si="30"/>
        <v>0</v>
      </c>
      <c r="S84">
        <f t="shared" si="31"/>
        <v>-84</v>
      </c>
      <c r="T84" t="str">
        <f t="shared" si="32"/>
        <v>Andres Rodriguez</v>
      </c>
      <c r="U84">
        <f t="shared" si="33"/>
        <v>3</v>
      </c>
      <c r="V84">
        <f t="shared" si="34"/>
        <v>3</v>
      </c>
      <c r="W84">
        <f t="shared" si="35"/>
        <v>29916</v>
      </c>
      <c r="X84" t="str">
        <f t="shared" si="36"/>
        <v>Andres Rodriguez</v>
      </c>
      <c r="Y84">
        <f t="shared" si="37"/>
        <v>4.2</v>
      </c>
      <c r="Z84">
        <f t="shared" si="38"/>
        <v>4.2</v>
      </c>
      <c r="AA84">
        <f t="shared" si="39"/>
        <v>41916</v>
      </c>
      <c r="AB84" t="str">
        <f t="shared" si="40"/>
        <v>Andres Rodriguez</v>
      </c>
      <c r="AC84">
        <f t="shared" si="41"/>
        <v>8</v>
      </c>
      <c r="AD84">
        <f t="shared" si="42"/>
        <v>8</v>
      </c>
      <c r="AE84">
        <f t="shared" si="43"/>
        <v>80084</v>
      </c>
      <c r="AF84" t="str">
        <f t="shared" si="44"/>
        <v>Andres Rodriguez</v>
      </c>
      <c r="AG84" s="2">
        <f t="shared" si="45"/>
        <v>0</v>
      </c>
      <c r="AH84" s="2">
        <f t="shared" si="46"/>
        <v>0</v>
      </c>
      <c r="AI84">
        <f t="shared" si="47"/>
        <v>-84</v>
      </c>
    </row>
    <row r="85" spans="1:35" x14ac:dyDescent="0.3">
      <c r="A85" s="9" t="str">
        <f>equipo4!A73</f>
        <v>Andres Martinez</v>
      </c>
      <c r="B85" s="9" t="str">
        <f>equipo4!$A$6</f>
        <v>Equipo 4</v>
      </c>
      <c r="C85" s="9">
        <f>equipo4!CP73</f>
        <v>2</v>
      </c>
      <c r="D85" s="9">
        <f>equipo4!CQ73</f>
        <v>0</v>
      </c>
      <c r="E85" s="9">
        <f>equipo4!CR73</f>
        <v>2</v>
      </c>
      <c r="F85" s="15">
        <f>equipo4!CT73</f>
        <v>3</v>
      </c>
      <c r="G85" s="9">
        <f>equipo4!CU73</f>
        <v>6</v>
      </c>
      <c r="H85" s="9">
        <f>equipo4!CV73</f>
        <v>8</v>
      </c>
      <c r="I85" s="9">
        <f>equipo4!CW73</f>
        <v>5</v>
      </c>
      <c r="J85" s="14">
        <f>equipo4!CX73</f>
        <v>18</v>
      </c>
      <c r="K85" s="14">
        <f>equipo4!CY73</f>
        <v>0</v>
      </c>
      <c r="L85" t="str">
        <f t="shared" si="24"/>
        <v>Andres Martinez</v>
      </c>
      <c r="M85">
        <f t="shared" si="25"/>
        <v>18</v>
      </c>
      <c r="N85">
        <f t="shared" si="26"/>
        <v>18</v>
      </c>
      <c r="O85">
        <f t="shared" si="27"/>
        <v>180085</v>
      </c>
      <c r="P85" t="str">
        <f t="shared" si="28"/>
        <v>Andres Martinez</v>
      </c>
      <c r="Q85">
        <f t="shared" si="29"/>
        <v>0</v>
      </c>
      <c r="R85">
        <f t="shared" si="30"/>
        <v>0</v>
      </c>
      <c r="S85">
        <f t="shared" si="31"/>
        <v>-85</v>
      </c>
      <c r="T85" t="str">
        <f t="shared" si="32"/>
        <v>Andres Martinez</v>
      </c>
      <c r="U85">
        <f t="shared" si="33"/>
        <v>8</v>
      </c>
      <c r="V85">
        <f t="shared" si="34"/>
        <v>8</v>
      </c>
      <c r="W85">
        <f t="shared" si="35"/>
        <v>79915</v>
      </c>
      <c r="X85" t="str">
        <f t="shared" si="36"/>
        <v>Andres Martinez</v>
      </c>
      <c r="Y85">
        <f t="shared" si="37"/>
        <v>3</v>
      </c>
      <c r="Z85">
        <f t="shared" si="38"/>
        <v>3</v>
      </c>
      <c r="AA85">
        <f t="shared" si="39"/>
        <v>29915</v>
      </c>
      <c r="AB85" t="str">
        <f t="shared" si="40"/>
        <v>Andres Martinez</v>
      </c>
      <c r="AC85">
        <f t="shared" si="41"/>
        <v>5</v>
      </c>
      <c r="AD85">
        <f t="shared" si="42"/>
        <v>5</v>
      </c>
      <c r="AE85">
        <f t="shared" si="43"/>
        <v>50085</v>
      </c>
      <c r="AF85" t="str">
        <f t="shared" si="44"/>
        <v>Andres Martinez</v>
      </c>
      <c r="AG85" s="2">
        <f t="shared" si="45"/>
        <v>0</v>
      </c>
      <c r="AH85" s="2">
        <f t="shared" si="46"/>
        <v>0</v>
      </c>
      <c r="AI85">
        <f t="shared" si="47"/>
        <v>-85</v>
      </c>
    </row>
    <row r="86" spans="1:35" x14ac:dyDescent="0.3">
      <c r="A86" s="9" t="str">
        <f>equipo4!A74</f>
        <v>Andres Hernandez</v>
      </c>
      <c r="B86" s="9" t="str">
        <f>equipo4!$A$6</f>
        <v>Equipo 4</v>
      </c>
      <c r="C86" s="9">
        <f>equipo4!CP74</f>
        <v>0</v>
      </c>
      <c r="D86" s="9">
        <f>equipo4!CQ74</f>
        <v>0</v>
      </c>
      <c r="E86" s="9">
        <f>equipo4!CR74</f>
        <v>0</v>
      </c>
      <c r="F86" s="15">
        <f>equipo4!CT74</f>
        <v>0</v>
      </c>
      <c r="G86" s="9">
        <f>equipo4!CU74</f>
        <v>0</v>
      </c>
      <c r="H86" s="9">
        <f>equipo4!CV74</f>
        <v>0</v>
      </c>
      <c r="I86" s="9">
        <f>equipo4!CW74</f>
        <v>0</v>
      </c>
      <c r="J86" s="14">
        <f>equipo4!CX74</f>
        <v>0</v>
      </c>
      <c r="K86" s="14">
        <f>equipo4!CY74</f>
        <v>0</v>
      </c>
      <c r="L86" t="str">
        <f t="shared" si="24"/>
        <v>Andres Hernandez</v>
      </c>
      <c r="M86">
        <f t="shared" si="25"/>
        <v>0</v>
      </c>
      <c r="N86">
        <f t="shared" si="26"/>
        <v>999999</v>
      </c>
      <c r="O86">
        <f t="shared" si="27"/>
        <v>9999990086</v>
      </c>
      <c r="P86" t="str">
        <f t="shared" si="28"/>
        <v>Andres Hernandez</v>
      </c>
      <c r="Q86">
        <f t="shared" si="29"/>
        <v>0</v>
      </c>
      <c r="R86">
        <f t="shared" si="30"/>
        <v>0</v>
      </c>
      <c r="S86">
        <f t="shared" si="31"/>
        <v>-86</v>
      </c>
      <c r="T86" t="str">
        <f t="shared" si="32"/>
        <v>Andres Hernandez</v>
      </c>
      <c r="U86">
        <f t="shared" si="33"/>
        <v>0</v>
      </c>
      <c r="V86">
        <f t="shared" si="34"/>
        <v>0</v>
      </c>
      <c r="W86">
        <f t="shared" si="35"/>
        <v>-86</v>
      </c>
      <c r="X86" t="str">
        <f t="shared" si="36"/>
        <v>Andres Hernandez</v>
      </c>
      <c r="Y86">
        <f t="shared" si="37"/>
        <v>0</v>
      </c>
      <c r="Z86">
        <f t="shared" si="38"/>
        <v>0</v>
      </c>
      <c r="AA86">
        <f t="shared" si="39"/>
        <v>-86</v>
      </c>
      <c r="AB86" t="str">
        <f t="shared" si="40"/>
        <v>Andres Hernandez</v>
      </c>
      <c r="AC86">
        <f t="shared" si="41"/>
        <v>0</v>
      </c>
      <c r="AD86">
        <f t="shared" si="42"/>
        <v>999999</v>
      </c>
      <c r="AE86">
        <f t="shared" si="43"/>
        <v>9999990086</v>
      </c>
      <c r="AF86" t="str">
        <f t="shared" si="44"/>
        <v>Andres Hernandez</v>
      </c>
      <c r="AG86" s="2">
        <f t="shared" si="45"/>
        <v>0</v>
      </c>
      <c r="AH86" s="2">
        <f t="shared" si="46"/>
        <v>0</v>
      </c>
      <c r="AI86">
        <f t="shared" si="47"/>
        <v>-86</v>
      </c>
    </row>
    <row r="87" spans="1:35" x14ac:dyDescent="0.3">
      <c r="A87" s="9" t="str">
        <f>equipo4!A75</f>
        <v>Andres Lopez</v>
      </c>
      <c r="B87" s="9" t="str">
        <f>equipo4!$A$6</f>
        <v>Equipo 4</v>
      </c>
      <c r="C87" s="9">
        <f>equipo4!CP75</f>
        <v>1</v>
      </c>
      <c r="D87" s="9">
        <f>equipo4!CQ75</f>
        <v>0</v>
      </c>
      <c r="E87" s="9">
        <f>equipo4!CR75</f>
        <v>1</v>
      </c>
      <c r="F87" s="15">
        <f>equipo4!CT75</f>
        <v>3</v>
      </c>
      <c r="G87" s="9">
        <f>equipo4!CU75</f>
        <v>1</v>
      </c>
      <c r="H87" s="9">
        <f>equipo4!CV75</f>
        <v>1</v>
      </c>
      <c r="I87" s="9">
        <f>equipo4!CW75</f>
        <v>0</v>
      </c>
      <c r="J87" s="14">
        <f>equipo4!CX75</f>
        <v>3</v>
      </c>
      <c r="K87" s="14">
        <f>equipo4!CY75</f>
        <v>0</v>
      </c>
      <c r="L87" t="str">
        <f t="shared" si="24"/>
        <v>Andres Lopez</v>
      </c>
      <c r="M87">
        <f t="shared" si="25"/>
        <v>3</v>
      </c>
      <c r="N87">
        <f t="shared" si="26"/>
        <v>3</v>
      </c>
      <c r="O87">
        <f t="shared" si="27"/>
        <v>30087</v>
      </c>
      <c r="P87" t="str">
        <f t="shared" si="28"/>
        <v>Andres Lopez</v>
      </c>
      <c r="Q87">
        <f t="shared" si="29"/>
        <v>0</v>
      </c>
      <c r="R87">
        <f t="shared" si="30"/>
        <v>0</v>
      </c>
      <c r="S87">
        <f t="shared" si="31"/>
        <v>-87</v>
      </c>
      <c r="T87" t="str">
        <f t="shared" si="32"/>
        <v>Andres Lopez</v>
      </c>
      <c r="U87">
        <f t="shared" si="33"/>
        <v>1</v>
      </c>
      <c r="V87">
        <f t="shared" si="34"/>
        <v>1</v>
      </c>
      <c r="W87">
        <f t="shared" si="35"/>
        <v>9913</v>
      </c>
      <c r="X87" t="str">
        <f t="shared" si="36"/>
        <v>Andres Lopez</v>
      </c>
      <c r="Y87">
        <f t="shared" si="37"/>
        <v>3</v>
      </c>
      <c r="Z87">
        <f t="shared" si="38"/>
        <v>3</v>
      </c>
      <c r="AA87">
        <f t="shared" si="39"/>
        <v>29913</v>
      </c>
      <c r="AB87" t="str">
        <f t="shared" si="40"/>
        <v>Andres Lopez</v>
      </c>
      <c r="AC87">
        <f t="shared" si="41"/>
        <v>0</v>
      </c>
      <c r="AD87">
        <f t="shared" si="42"/>
        <v>999999</v>
      </c>
      <c r="AE87">
        <f t="shared" si="43"/>
        <v>9999990087</v>
      </c>
      <c r="AF87" t="str">
        <f t="shared" si="44"/>
        <v>Andres Lopez</v>
      </c>
      <c r="AG87" s="2">
        <f t="shared" si="45"/>
        <v>0</v>
      </c>
      <c r="AH87" s="2">
        <f t="shared" si="46"/>
        <v>0</v>
      </c>
      <c r="AI87">
        <f t="shared" si="47"/>
        <v>-87</v>
      </c>
    </row>
    <row r="88" spans="1:35" x14ac:dyDescent="0.3">
      <c r="A88" s="9" t="str">
        <f>equipo4!A76</f>
        <v>Andres Gonzalez</v>
      </c>
      <c r="B88" s="9" t="str">
        <f>equipo4!$A$6</f>
        <v>Equipo 4</v>
      </c>
      <c r="C88" s="9">
        <f>equipo4!CP76</f>
        <v>1</v>
      </c>
      <c r="D88" s="9">
        <f>equipo4!CQ76</f>
        <v>1</v>
      </c>
      <c r="E88" s="9">
        <f>equipo4!CR76</f>
        <v>0</v>
      </c>
      <c r="F88" s="15">
        <f>equipo4!CT76</f>
        <v>2.1</v>
      </c>
      <c r="G88" s="9">
        <f>equipo4!CU76</f>
        <v>2</v>
      </c>
      <c r="H88" s="9">
        <f>equipo4!CV76</f>
        <v>6</v>
      </c>
      <c r="I88" s="9">
        <f>equipo4!CW76</f>
        <v>2</v>
      </c>
      <c r="J88" s="14">
        <f>equipo4!CX76</f>
        <v>7.7142857142857135</v>
      </c>
      <c r="K88" s="14">
        <f>equipo4!CY76</f>
        <v>0</v>
      </c>
      <c r="L88" t="str">
        <f t="shared" si="24"/>
        <v>Andres Gonzalez</v>
      </c>
      <c r="M88">
        <f t="shared" si="25"/>
        <v>7.7142857142857135</v>
      </c>
      <c r="N88">
        <f t="shared" si="26"/>
        <v>7.7142857142857135</v>
      </c>
      <c r="O88">
        <f t="shared" si="27"/>
        <v>77230.85714285713</v>
      </c>
      <c r="P88" t="str">
        <f t="shared" si="28"/>
        <v>Andres Gonzalez</v>
      </c>
      <c r="Q88">
        <f t="shared" si="29"/>
        <v>1</v>
      </c>
      <c r="R88">
        <f t="shared" si="30"/>
        <v>1</v>
      </c>
      <c r="S88">
        <f t="shared" si="31"/>
        <v>9912</v>
      </c>
      <c r="T88" t="str">
        <f t="shared" si="32"/>
        <v>Andres Gonzalez</v>
      </c>
      <c r="U88">
        <f t="shared" si="33"/>
        <v>6</v>
      </c>
      <c r="V88">
        <f t="shared" si="34"/>
        <v>6</v>
      </c>
      <c r="W88">
        <f t="shared" si="35"/>
        <v>59912</v>
      </c>
      <c r="X88" t="str">
        <f t="shared" si="36"/>
        <v>Andres Gonzalez</v>
      </c>
      <c r="Y88">
        <f t="shared" si="37"/>
        <v>2.1</v>
      </c>
      <c r="Z88">
        <f t="shared" si="38"/>
        <v>2.1</v>
      </c>
      <c r="AA88">
        <f t="shared" si="39"/>
        <v>20912</v>
      </c>
      <c r="AB88" t="str">
        <f t="shared" si="40"/>
        <v>Andres Gonzalez</v>
      </c>
      <c r="AC88">
        <f t="shared" si="41"/>
        <v>2</v>
      </c>
      <c r="AD88">
        <f t="shared" si="42"/>
        <v>2</v>
      </c>
      <c r="AE88">
        <f t="shared" si="43"/>
        <v>20088</v>
      </c>
      <c r="AF88" t="str">
        <f t="shared" si="44"/>
        <v>Andres Gonzalez</v>
      </c>
      <c r="AG88" s="2">
        <f t="shared" si="45"/>
        <v>0</v>
      </c>
      <c r="AH88" s="2">
        <f t="shared" si="46"/>
        <v>0</v>
      </c>
      <c r="AI88">
        <f t="shared" si="47"/>
        <v>-88</v>
      </c>
    </row>
    <row r="89" spans="1:35" x14ac:dyDescent="0.3">
      <c r="A89" s="9" t="str">
        <f>equipo4!A77</f>
        <v>Andres Perez</v>
      </c>
      <c r="B89" s="9" t="str">
        <f>equipo4!$A$6</f>
        <v>Equipo 4</v>
      </c>
      <c r="C89" s="9">
        <f>equipo4!CP77</f>
        <v>2</v>
      </c>
      <c r="D89" s="9">
        <f>equipo4!CQ77</f>
        <v>2</v>
      </c>
      <c r="E89" s="9">
        <f>equipo4!CR77</f>
        <v>0</v>
      </c>
      <c r="F89" s="15">
        <f>equipo4!CT77</f>
        <v>5.1000000000000005</v>
      </c>
      <c r="G89" s="9">
        <f>equipo4!CU77</f>
        <v>4</v>
      </c>
      <c r="H89" s="9">
        <f>equipo4!CV77</f>
        <v>3</v>
      </c>
      <c r="I89" s="9">
        <f>equipo4!CW77</f>
        <v>7</v>
      </c>
      <c r="J89" s="14">
        <f>equipo4!CX77</f>
        <v>6.7499999999999982</v>
      </c>
      <c r="K89" s="14">
        <f>equipo4!CY77</f>
        <v>0</v>
      </c>
      <c r="L89" t="str">
        <f t="shared" si="24"/>
        <v>Andres Perez</v>
      </c>
      <c r="M89">
        <f t="shared" si="25"/>
        <v>6.7499999999999982</v>
      </c>
      <c r="N89">
        <f t="shared" si="26"/>
        <v>6.7499999999999982</v>
      </c>
      <c r="O89">
        <f t="shared" si="27"/>
        <v>67588.999999999985</v>
      </c>
      <c r="P89" t="str">
        <f t="shared" si="28"/>
        <v>Andres Perez</v>
      </c>
      <c r="Q89">
        <f t="shared" si="29"/>
        <v>2</v>
      </c>
      <c r="R89">
        <f t="shared" si="30"/>
        <v>2</v>
      </c>
      <c r="S89">
        <f t="shared" si="31"/>
        <v>19911</v>
      </c>
      <c r="T89" t="str">
        <f t="shared" si="32"/>
        <v>Andres Perez</v>
      </c>
      <c r="U89">
        <f t="shared" si="33"/>
        <v>3</v>
      </c>
      <c r="V89">
        <f t="shared" si="34"/>
        <v>3</v>
      </c>
      <c r="W89">
        <f t="shared" si="35"/>
        <v>29911</v>
      </c>
      <c r="X89" t="str">
        <f t="shared" si="36"/>
        <v>Andres Perez</v>
      </c>
      <c r="Y89">
        <f t="shared" si="37"/>
        <v>5.1000000000000005</v>
      </c>
      <c r="Z89">
        <f t="shared" si="38"/>
        <v>5.1000000000000005</v>
      </c>
      <c r="AA89">
        <f t="shared" si="39"/>
        <v>50911.000000000007</v>
      </c>
      <c r="AB89" t="str">
        <f t="shared" si="40"/>
        <v>Andres Perez</v>
      </c>
      <c r="AC89">
        <f t="shared" si="41"/>
        <v>7</v>
      </c>
      <c r="AD89">
        <f t="shared" si="42"/>
        <v>7</v>
      </c>
      <c r="AE89">
        <f t="shared" si="43"/>
        <v>70089</v>
      </c>
      <c r="AF89" t="str">
        <f t="shared" si="44"/>
        <v>Andres Perez</v>
      </c>
      <c r="AG89" s="2">
        <f t="shared" si="45"/>
        <v>0</v>
      </c>
      <c r="AH89" s="2">
        <f t="shared" si="46"/>
        <v>0</v>
      </c>
      <c r="AI89">
        <f t="shared" si="47"/>
        <v>-89</v>
      </c>
    </row>
    <row r="90" spans="1:35" x14ac:dyDescent="0.3">
      <c r="A90" s="9" t="str">
        <f>equipo4!A78</f>
        <v>Andres Sanchez</v>
      </c>
      <c r="B90" s="9" t="str">
        <f>equipo4!$A$6</f>
        <v>Equipo 4</v>
      </c>
      <c r="C90" s="9">
        <f>equipo4!CP78</f>
        <v>0</v>
      </c>
      <c r="D90" s="9">
        <f>equipo4!CQ78</f>
        <v>0</v>
      </c>
      <c r="E90" s="9">
        <f>equipo4!CR78</f>
        <v>0</v>
      </c>
      <c r="F90" s="15">
        <f>equipo4!CT78</f>
        <v>0</v>
      </c>
      <c r="G90" s="9">
        <f>equipo4!CU78</f>
        <v>0</v>
      </c>
      <c r="H90" s="9">
        <f>equipo4!CV78</f>
        <v>0</v>
      </c>
      <c r="I90" s="9">
        <f>equipo4!CW78</f>
        <v>0</v>
      </c>
      <c r="J90" s="14">
        <f>equipo4!CX78</f>
        <v>0</v>
      </c>
      <c r="K90" s="14">
        <f>equipo4!CY78</f>
        <v>0</v>
      </c>
      <c r="L90" t="str">
        <f t="shared" si="24"/>
        <v>Andres Sanchez</v>
      </c>
      <c r="M90">
        <f t="shared" si="25"/>
        <v>0</v>
      </c>
      <c r="N90">
        <f t="shared" si="26"/>
        <v>999999</v>
      </c>
      <c r="O90">
        <f t="shared" si="27"/>
        <v>9999990090</v>
      </c>
      <c r="P90" t="str">
        <f t="shared" si="28"/>
        <v>Andres Sanchez</v>
      </c>
      <c r="Q90">
        <f t="shared" si="29"/>
        <v>0</v>
      </c>
      <c r="R90">
        <f t="shared" si="30"/>
        <v>0</v>
      </c>
      <c r="S90">
        <f t="shared" si="31"/>
        <v>-90</v>
      </c>
      <c r="T90" t="str">
        <f t="shared" si="32"/>
        <v>Andres Sanchez</v>
      </c>
      <c r="U90">
        <f t="shared" si="33"/>
        <v>0</v>
      </c>
      <c r="V90">
        <f t="shared" si="34"/>
        <v>0</v>
      </c>
      <c r="W90">
        <f t="shared" si="35"/>
        <v>-90</v>
      </c>
      <c r="X90" t="str">
        <f t="shared" si="36"/>
        <v>Andres Sanchez</v>
      </c>
      <c r="Y90">
        <f t="shared" si="37"/>
        <v>0</v>
      </c>
      <c r="Z90">
        <f t="shared" si="38"/>
        <v>0</v>
      </c>
      <c r="AA90">
        <f t="shared" si="39"/>
        <v>-90</v>
      </c>
      <c r="AB90" t="str">
        <f t="shared" si="40"/>
        <v>Andres Sanchez</v>
      </c>
      <c r="AC90">
        <f t="shared" si="41"/>
        <v>0</v>
      </c>
      <c r="AD90">
        <f t="shared" si="42"/>
        <v>999999</v>
      </c>
      <c r="AE90">
        <f t="shared" si="43"/>
        <v>9999990090</v>
      </c>
      <c r="AF90" t="str">
        <f t="shared" si="44"/>
        <v>Andres Sanchez</v>
      </c>
      <c r="AG90" s="2">
        <f t="shared" si="45"/>
        <v>0</v>
      </c>
      <c r="AH90" s="2">
        <f t="shared" si="46"/>
        <v>0</v>
      </c>
      <c r="AI90">
        <f t="shared" si="47"/>
        <v>-90</v>
      </c>
    </row>
    <row r="91" spans="1:35" x14ac:dyDescent="0.3">
      <c r="A91" s="9" t="str">
        <f>equipo4!A79</f>
        <v>Andres Ramirez</v>
      </c>
      <c r="B91" s="9" t="str">
        <f>equipo4!$A$6</f>
        <v>Equipo 4</v>
      </c>
      <c r="C91" s="9">
        <f>equipo4!CP79</f>
        <v>0</v>
      </c>
      <c r="D91" s="9">
        <f>equipo4!CQ79</f>
        <v>0</v>
      </c>
      <c r="E91" s="9">
        <f>equipo4!CR79</f>
        <v>0</v>
      </c>
      <c r="F91" s="15">
        <f>equipo4!CT79</f>
        <v>0</v>
      </c>
      <c r="G91" s="9">
        <f>equipo4!CU79</f>
        <v>0</v>
      </c>
      <c r="H91" s="9">
        <f>equipo4!CV79</f>
        <v>0</v>
      </c>
      <c r="I91" s="9">
        <f>equipo4!CW79</f>
        <v>0</v>
      </c>
      <c r="J91" s="14">
        <f>equipo4!CX79</f>
        <v>0</v>
      </c>
      <c r="K91" s="14">
        <f>equipo4!CY79</f>
        <v>0</v>
      </c>
      <c r="L91" t="str">
        <f t="shared" si="24"/>
        <v>Andres Ramirez</v>
      </c>
      <c r="M91">
        <f t="shared" si="25"/>
        <v>0</v>
      </c>
      <c r="N91">
        <f t="shared" si="26"/>
        <v>999999</v>
      </c>
      <c r="O91">
        <f t="shared" si="27"/>
        <v>9999990091</v>
      </c>
      <c r="P91" t="str">
        <f t="shared" si="28"/>
        <v>Andres Ramirez</v>
      </c>
      <c r="Q91">
        <f t="shared" si="29"/>
        <v>0</v>
      </c>
      <c r="R91">
        <f t="shared" si="30"/>
        <v>0</v>
      </c>
      <c r="S91">
        <f t="shared" si="31"/>
        <v>-91</v>
      </c>
      <c r="T91" t="str">
        <f t="shared" si="32"/>
        <v>Andres Ramirez</v>
      </c>
      <c r="U91">
        <f t="shared" si="33"/>
        <v>0</v>
      </c>
      <c r="V91">
        <f t="shared" si="34"/>
        <v>0</v>
      </c>
      <c r="W91">
        <f t="shared" si="35"/>
        <v>-91</v>
      </c>
      <c r="X91" t="str">
        <f t="shared" si="36"/>
        <v>Andres Ramirez</v>
      </c>
      <c r="Y91">
        <f t="shared" si="37"/>
        <v>0</v>
      </c>
      <c r="Z91">
        <f t="shared" si="38"/>
        <v>0</v>
      </c>
      <c r="AA91">
        <f t="shared" si="39"/>
        <v>-91</v>
      </c>
      <c r="AB91" t="str">
        <f t="shared" si="40"/>
        <v>Andres Ramirez</v>
      </c>
      <c r="AC91">
        <f t="shared" si="41"/>
        <v>0</v>
      </c>
      <c r="AD91">
        <f t="shared" si="42"/>
        <v>999999</v>
      </c>
      <c r="AE91">
        <f t="shared" si="43"/>
        <v>9999990091</v>
      </c>
      <c r="AF91" t="str">
        <f t="shared" si="44"/>
        <v>Andres Ramirez</v>
      </c>
      <c r="AG91" s="2">
        <f t="shared" si="45"/>
        <v>0</v>
      </c>
      <c r="AH91" s="2">
        <f t="shared" si="46"/>
        <v>0</v>
      </c>
      <c r="AI91">
        <f t="shared" si="47"/>
        <v>-91</v>
      </c>
    </row>
    <row r="92" spans="1:35" x14ac:dyDescent="0.3">
      <c r="A92" s="9" t="str">
        <f>equipo4!A80</f>
        <v>Andres Torres</v>
      </c>
      <c r="B92" s="9" t="str">
        <f>equipo4!$A$6</f>
        <v>Equipo 4</v>
      </c>
      <c r="C92" s="9">
        <f>equipo4!CP80</f>
        <v>1</v>
      </c>
      <c r="D92" s="9">
        <f>equipo4!CQ80</f>
        <v>0</v>
      </c>
      <c r="E92" s="9">
        <f>equipo4!CR80</f>
        <v>1</v>
      </c>
      <c r="F92" s="15">
        <f>equipo4!CT80</f>
        <v>1.2</v>
      </c>
      <c r="G92" s="9">
        <f>equipo4!CU80</f>
        <v>2</v>
      </c>
      <c r="H92" s="9">
        <f>equipo4!CV80</f>
        <v>4</v>
      </c>
      <c r="I92" s="9">
        <f>equipo4!CW80</f>
        <v>2</v>
      </c>
      <c r="J92" s="14">
        <f>equipo4!CX80</f>
        <v>10.8</v>
      </c>
      <c r="K92" s="14">
        <f>equipo4!CY80</f>
        <v>0</v>
      </c>
      <c r="L92" t="str">
        <f t="shared" si="24"/>
        <v>Andres Torres</v>
      </c>
      <c r="M92">
        <f t="shared" si="25"/>
        <v>10.8</v>
      </c>
      <c r="N92">
        <f t="shared" si="26"/>
        <v>10.8</v>
      </c>
      <c r="O92">
        <f t="shared" si="27"/>
        <v>108092</v>
      </c>
      <c r="P92" t="str">
        <f t="shared" si="28"/>
        <v>Andres Torres</v>
      </c>
      <c r="Q92">
        <f t="shared" si="29"/>
        <v>0</v>
      </c>
      <c r="R92">
        <f t="shared" si="30"/>
        <v>0</v>
      </c>
      <c r="S92">
        <f t="shared" si="31"/>
        <v>-92</v>
      </c>
      <c r="T92" t="str">
        <f t="shared" si="32"/>
        <v>Andres Torres</v>
      </c>
      <c r="U92">
        <f t="shared" si="33"/>
        <v>4</v>
      </c>
      <c r="V92">
        <f t="shared" si="34"/>
        <v>4</v>
      </c>
      <c r="W92">
        <f t="shared" si="35"/>
        <v>39908</v>
      </c>
      <c r="X92" t="str">
        <f t="shared" si="36"/>
        <v>Andres Torres</v>
      </c>
      <c r="Y92">
        <f t="shared" si="37"/>
        <v>1.2</v>
      </c>
      <c r="Z92">
        <f t="shared" si="38"/>
        <v>1.2</v>
      </c>
      <c r="AA92">
        <f t="shared" si="39"/>
        <v>11908</v>
      </c>
      <c r="AB92" t="str">
        <f t="shared" si="40"/>
        <v>Andres Torres</v>
      </c>
      <c r="AC92">
        <f t="shared" si="41"/>
        <v>2</v>
      </c>
      <c r="AD92">
        <f t="shared" si="42"/>
        <v>2</v>
      </c>
      <c r="AE92">
        <f t="shared" si="43"/>
        <v>20092</v>
      </c>
      <c r="AF92" t="str">
        <f t="shared" si="44"/>
        <v>Andres Torres</v>
      </c>
      <c r="AG92" s="2">
        <f t="shared" si="45"/>
        <v>0</v>
      </c>
      <c r="AH92" s="2">
        <f t="shared" si="46"/>
        <v>0</v>
      </c>
      <c r="AI92">
        <f t="shared" si="47"/>
        <v>-92</v>
      </c>
    </row>
    <row r="93" spans="1:35" x14ac:dyDescent="0.3">
      <c r="A93" s="9" t="str">
        <f>equipo4!A81</f>
        <v>Andres Flores</v>
      </c>
      <c r="B93" s="9" t="str">
        <f>equipo4!$A$6</f>
        <v>Equipo 4</v>
      </c>
      <c r="C93" s="9">
        <f>equipo4!CP81</f>
        <v>1</v>
      </c>
      <c r="D93" s="9">
        <f>equipo4!CQ81</f>
        <v>0</v>
      </c>
      <c r="E93" s="9">
        <f>equipo4!CR81</f>
        <v>1</v>
      </c>
      <c r="F93" s="15">
        <f>equipo4!CT81</f>
        <v>3</v>
      </c>
      <c r="G93" s="9">
        <f>equipo4!CU81</f>
        <v>0</v>
      </c>
      <c r="H93" s="9">
        <f>equipo4!CV81</f>
        <v>2</v>
      </c>
      <c r="I93" s="9">
        <f>equipo4!CW81</f>
        <v>0</v>
      </c>
      <c r="J93" s="14">
        <f>equipo4!CX81</f>
        <v>0</v>
      </c>
      <c r="K93" s="14">
        <f>equipo4!CY81</f>
        <v>0</v>
      </c>
      <c r="L93" t="str">
        <f t="shared" si="24"/>
        <v>Andres Flores</v>
      </c>
      <c r="M93">
        <f t="shared" si="25"/>
        <v>0</v>
      </c>
      <c r="N93">
        <f t="shared" si="26"/>
        <v>999999</v>
      </c>
      <c r="O93">
        <f t="shared" si="27"/>
        <v>9999990093</v>
      </c>
      <c r="P93" t="str">
        <f t="shared" si="28"/>
        <v>Andres Flores</v>
      </c>
      <c r="Q93">
        <f t="shared" si="29"/>
        <v>0</v>
      </c>
      <c r="R93">
        <f t="shared" si="30"/>
        <v>0</v>
      </c>
      <c r="S93">
        <f t="shared" si="31"/>
        <v>-93</v>
      </c>
      <c r="T93" t="str">
        <f t="shared" si="32"/>
        <v>Andres Flores</v>
      </c>
      <c r="U93">
        <f t="shared" si="33"/>
        <v>2</v>
      </c>
      <c r="V93">
        <f t="shared" si="34"/>
        <v>2</v>
      </c>
      <c r="W93">
        <f t="shared" si="35"/>
        <v>19907</v>
      </c>
      <c r="X93" t="str">
        <f t="shared" si="36"/>
        <v>Andres Flores</v>
      </c>
      <c r="Y93">
        <f t="shared" si="37"/>
        <v>3</v>
      </c>
      <c r="Z93">
        <f t="shared" si="38"/>
        <v>3</v>
      </c>
      <c r="AA93">
        <f t="shared" si="39"/>
        <v>29907</v>
      </c>
      <c r="AB93" t="str">
        <f t="shared" si="40"/>
        <v>Andres Flores</v>
      </c>
      <c r="AC93">
        <f t="shared" si="41"/>
        <v>0</v>
      </c>
      <c r="AD93">
        <f t="shared" si="42"/>
        <v>999999</v>
      </c>
      <c r="AE93">
        <f t="shared" si="43"/>
        <v>9999990093</v>
      </c>
      <c r="AF93" t="str">
        <f t="shared" si="44"/>
        <v>Andres Flores</v>
      </c>
      <c r="AG93" s="2">
        <f t="shared" si="45"/>
        <v>0</v>
      </c>
      <c r="AH93" s="2">
        <f t="shared" si="46"/>
        <v>0</v>
      </c>
      <c r="AI93">
        <f t="shared" si="47"/>
        <v>-93</v>
      </c>
    </row>
    <row r="94" spans="1:35" x14ac:dyDescent="0.3">
      <c r="A94" s="9" t="str">
        <f>equipo4!A82</f>
        <v>Andres Rivera</v>
      </c>
      <c r="B94" s="9" t="str">
        <f>equipo4!$A$6</f>
        <v>Equipo 4</v>
      </c>
      <c r="C94" s="9">
        <f>equipo4!CP82</f>
        <v>0</v>
      </c>
      <c r="D94" s="9">
        <f>equipo4!CQ82</f>
        <v>0</v>
      </c>
      <c r="E94" s="9">
        <f>equipo4!CR82</f>
        <v>0</v>
      </c>
      <c r="F94" s="15">
        <f>equipo4!CT82</f>
        <v>0</v>
      </c>
      <c r="G94" s="9">
        <f>equipo4!CU82</f>
        <v>0</v>
      </c>
      <c r="H94" s="9">
        <f>equipo4!CV82</f>
        <v>0</v>
      </c>
      <c r="I94" s="9">
        <f>equipo4!CW82</f>
        <v>0</v>
      </c>
      <c r="J94" s="14">
        <f>equipo4!CX82</f>
        <v>0</v>
      </c>
      <c r="K94" s="14">
        <f>equipo4!CY82</f>
        <v>0</v>
      </c>
      <c r="L94" t="str">
        <f t="shared" si="24"/>
        <v>Andres Rivera</v>
      </c>
      <c r="M94">
        <f t="shared" si="25"/>
        <v>0</v>
      </c>
      <c r="N94">
        <f t="shared" si="26"/>
        <v>999999</v>
      </c>
      <c r="O94">
        <f t="shared" si="27"/>
        <v>9999990094</v>
      </c>
      <c r="P94" t="str">
        <f t="shared" si="28"/>
        <v>Andres Rivera</v>
      </c>
      <c r="Q94">
        <f t="shared" si="29"/>
        <v>0</v>
      </c>
      <c r="R94">
        <f t="shared" si="30"/>
        <v>0</v>
      </c>
      <c r="S94">
        <f t="shared" si="31"/>
        <v>-94</v>
      </c>
      <c r="T94" t="str">
        <f t="shared" si="32"/>
        <v>Andres Rivera</v>
      </c>
      <c r="U94">
        <f t="shared" si="33"/>
        <v>0</v>
      </c>
      <c r="V94">
        <f t="shared" si="34"/>
        <v>0</v>
      </c>
      <c r="W94">
        <f t="shared" si="35"/>
        <v>-94</v>
      </c>
      <c r="X94" t="str">
        <f t="shared" si="36"/>
        <v>Andres Rivera</v>
      </c>
      <c r="Y94">
        <f t="shared" si="37"/>
        <v>0</v>
      </c>
      <c r="Z94">
        <f t="shared" si="38"/>
        <v>0</v>
      </c>
      <c r="AA94">
        <f t="shared" si="39"/>
        <v>-94</v>
      </c>
      <c r="AB94" t="str">
        <f t="shared" si="40"/>
        <v>Andres Rivera</v>
      </c>
      <c r="AC94">
        <f t="shared" si="41"/>
        <v>0</v>
      </c>
      <c r="AD94">
        <f t="shared" si="42"/>
        <v>999999</v>
      </c>
      <c r="AE94">
        <f t="shared" si="43"/>
        <v>9999990094</v>
      </c>
      <c r="AF94" t="str">
        <f t="shared" si="44"/>
        <v>Andres Rivera</v>
      </c>
      <c r="AG94" s="2">
        <f t="shared" si="45"/>
        <v>0</v>
      </c>
      <c r="AH94" s="2">
        <f t="shared" si="46"/>
        <v>0</v>
      </c>
      <c r="AI94">
        <f t="shared" si="47"/>
        <v>-94</v>
      </c>
    </row>
    <row r="95" spans="1:35" x14ac:dyDescent="0.3">
      <c r="A95" s="9" t="str">
        <f>equipo4!A83</f>
        <v>Andres Gomez</v>
      </c>
      <c r="B95" s="9" t="str">
        <f>equipo4!$A$6</f>
        <v>Equipo 4</v>
      </c>
      <c r="C95" s="9">
        <f>equipo4!CP83</f>
        <v>0</v>
      </c>
      <c r="D95" s="9">
        <f>equipo4!CQ83</f>
        <v>0</v>
      </c>
      <c r="E95" s="9">
        <f>equipo4!CR83</f>
        <v>0</v>
      </c>
      <c r="F95" s="15">
        <f>equipo4!CT83</f>
        <v>0</v>
      </c>
      <c r="G95" s="9">
        <f>equipo4!CU83</f>
        <v>0</v>
      </c>
      <c r="H95" s="9">
        <f>equipo4!CV83</f>
        <v>0</v>
      </c>
      <c r="I95" s="9">
        <f>equipo4!CW83</f>
        <v>0</v>
      </c>
      <c r="J95" s="14">
        <f>equipo4!CX83</f>
        <v>0</v>
      </c>
      <c r="K95" s="14">
        <f>equipo4!CY83</f>
        <v>0</v>
      </c>
      <c r="L95" t="str">
        <f t="shared" si="24"/>
        <v>Andres Gomez</v>
      </c>
      <c r="M95">
        <f t="shared" si="25"/>
        <v>0</v>
      </c>
      <c r="N95">
        <f t="shared" si="26"/>
        <v>999999</v>
      </c>
      <c r="O95">
        <f t="shared" si="27"/>
        <v>9999990095</v>
      </c>
      <c r="P95" t="str">
        <f t="shared" si="28"/>
        <v>Andres Gomez</v>
      </c>
      <c r="Q95">
        <f t="shared" si="29"/>
        <v>0</v>
      </c>
      <c r="R95">
        <f t="shared" si="30"/>
        <v>0</v>
      </c>
      <c r="S95">
        <f t="shared" si="31"/>
        <v>-95</v>
      </c>
      <c r="T95" t="str">
        <f t="shared" si="32"/>
        <v>Andres Gomez</v>
      </c>
      <c r="U95">
        <f t="shared" si="33"/>
        <v>0</v>
      </c>
      <c r="V95">
        <f t="shared" si="34"/>
        <v>0</v>
      </c>
      <c r="W95">
        <f t="shared" si="35"/>
        <v>-95</v>
      </c>
      <c r="X95" t="str">
        <f t="shared" si="36"/>
        <v>Andres Gomez</v>
      </c>
      <c r="Y95">
        <f t="shared" si="37"/>
        <v>0</v>
      </c>
      <c r="Z95">
        <f t="shared" si="38"/>
        <v>0</v>
      </c>
      <c r="AA95">
        <f t="shared" si="39"/>
        <v>-95</v>
      </c>
      <c r="AB95" t="str">
        <f t="shared" si="40"/>
        <v>Andres Gomez</v>
      </c>
      <c r="AC95">
        <f t="shared" si="41"/>
        <v>0</v>
      </c>
      <c r="AD95">
        <f t="shared" si="42"/>
        <v>999999</v>
      </c>
      <c r="AE95">
        <f t="shared" si="43"/>
        <v>9999990095</v>
      </c>
      <c r="AF95" t="str">
        <f t="shared" si="44"/>
        <v>Andres Gomez</v>
      </c>
      <c r="AG95" s="2">
        <f t="shared" si="45"/>
        <v>0</v>
      </c>
      <c r="AH95" s="2">
        <f t="shared" si="46"/>
        <v>0</v>
      </c>
      <c r="AI95">
        <f t="shared" si="47"/>
        <v>-95</v>
      </c>
    </row>
    <row r="96" spans="1:35" x14ac:dyDescent="0.3">
      <c r="A96" s="9" t="str">
        <f>equipo4!A84</f>
        <v>Andres Diaz</v>
      </c>
      <c r="B96" s="9" t="str">
        <f>equipo4!$A$6</f>
        <v>Equipo 4</v>
      </c>
      <c r="C96" s="9">
        <f>equipo4!CP84</f>
        <v>2</v>
      </c>
      <c r="D96" s="9">
        <f>equipo4!CQ84</f>
        <v>1</v>
      </c>
      <c r="E96" s="9">
        <f>equipo4!CR84</f>
        <v>1</v>
      </c>
      <c r="F96" s="15">
        <f>equipo4!CT84</f>
        <v>3</v>
      </c>
      <c r="G96" s="9">
        <f>equipo4!CU84</f>
        <v>4</v>
      </c>
      <c r="H96" s="9">
        <f>equipo4!CV84</f>
        <v>6</v>
      </c>
      <c r="I96" s="9">
        <f>equipo4!CW84</f>
        <v>2</v>
      </c>
      <c r="J96" s="14">
        <f>equipo4!CX84</f>
        <v>12</v>
      </c>
      <c r="K96" s="14">
        <f>equipo4!CY84</f>
        <v>0</v>
      </c>
      <c r="L96" t="str">
        <f t="shared" si="24"/>
        <v>Andres Diaz</v>
      </c>
      <c r="M96">
        <f t="shared" si="25"/>
        <v>12</v>
      </c>
      <c r="N96">
        <f t="shared" si="26"/>
        <v>12</v>
      </c>
      <c r="O96">
        <f t="shared" si="27"/>
        <v>120096</v>
      </c>
      <c r="P96" t="str">
        <f t="shared" si="28"/>
        <v>Andres Diaz</v>
      </c>
      <c r="Q96">
        <f t="shared" si="29"/>
        <v>1</v>
      </c>
      <c r="R96">
        <f t="shared" si="30"/>
        <v>1</v>
      </c>
      <c r="S96">
        <f t="shared" si="31"/>
        <v>9904</v>
      </c>
      <c r="T96" t="str">
        <f t="shared" si="32"/>
        <v>Andres Diaz</v>
      </c>
      <c r="U96">
        <f t="shared" si="33"/>
        <v>6</v>
      </c>
      <c r="V96">
        <f t="shared" si="34"/>
        <v>6</v>
      </c>
      <c r="W96">
        <f t="shared" si="35"/>
        <v>59904</v>
      </c>
      <c r="X96" t="str">
        <f t="shared" si="36"/>
        <v>Andres Diaz</v>
      </c>
      <c r="Y96">
        <f t="shared" si="37"/>
        <v>3</v>
      </c>
      <c r="Z96">
        <f t="shared" si="38"/>
        <v>3</v>
      </c>
      <c r="AA96">
        <f t="shared" si="39"/>
        <v>29904</v>
      </c>
      <c r="AB96" t="str">
        <f t="shared" si="40"/>
        <v>Andres Diaz</v>
      </c>
      <c r="AC96">
        <f t="shared" si="41"/>
        <v>2</v>
      </c>
      <c r="AD96">
        <f t="shared" si="42"/>
        <v>2</v>
      </c>
      <c r="AE96">
        <f t="shared" si="43"/>
        <v>20096</v>
      </c>
      <c r="AF96" t="str">
        <f t="shared" si="44"/>
        <v>Andres Diaz</v>
      </c>
      <c r="AG96" s="2">
        <f t="shared" si="45"/>
        <v>0</v>
      </c>
      <c r="AH96" s="2">
        <f t="shared" si="46"/>
        <v>0</v>
      </c>
      <c r="AI96">
        <f t="shared" si="47"/>
        <v>-96</v>
      </c>
    </row>
    <row r="97" spans="1:35" x14ac:dyDescent="0.3">
      <c r="A97" s="9" t="str">
        <f>equipo4!A85</f>
        <v>Andres Reyes</v>
      </c>
      <c r="B97" s="9" t="str">
        <f>equipo4!$A$6</f>
        <v>Equipo 4</v>
      </c>
      <c r="C97" s="9">
        <f>equipo4!CP85</f>
        <v>1</v>
      </c>
      <c r="D97" s="9">
        <f>equipo4!CQ85</f>
        <v>1</v>
      </c>
      <c r="E97" s="9">
        <f>equipo4!CR85</f>
        <v>0</v>
      </c>
      <c r="F97" s="15">
        <f>equipo4!CT85</f>
        <v>3</v>
      </c>
      <c r="G97" s="9">
        <f>equipo4!CU85</f>
        <v>2</v>
      </c>
      <c r="H97" s="9">
        <f>equipo4!CV85</f>
        <v>1</v>
      </c>
      <c r="I97" s="9">
        <f>equipo4!CW85</f>
        <v>1</v>
      </c>
      <c r="J97" s="14">
        <f>equipo4!CX85</f>
        <v>6</v>
      </c>
      <c r="K97" s="14">
        <f>equipo4!CY85</f>
        <v>0</v>
      </c>
      <c r="L97" t="str">
        <f t="shared" si="24"/>
        <v>Andres Reyes</v>
      </c>
      <c r="M97">
        <f t="shared" si="25"/>
        <v>6</v>
      </c>
      <c r="N97">
        <f t="shared" si="26"/>
        <v>6</v>
      </c>
      <c r="O97">
        <f t="shared" si="27"/>
        <v>60097</v>
      </c>
      <c r="P97" t="str">
        <f t="shared" si="28"/>
        <v>Andres Reyes</v>
      </c>
      <c r="Q97">
        <f t="shared" si="29"/>
        <v>1</v>
      </c>
      <c r="R97">
        <f t="shared" si="30"/>
        <v>1</v>
      </c>
      <c r="S97">
        <f t="shared" si="31"/>
        <v>9903</v>
      </c>
      <c r="T97" t="str">
        <f t="shared" si="32"/>
        <v>Andres Reyes</v>
      </c>
      <c r="U97">
        <f t="shared" si="33"/>
        <v>1</v>
      </c>
      <c r="V97">
        <f t="shared" si="34"/>
        <v>1</v>
      </c>
      <c r="W97">
        <f t="shared" si="35"/>
        <v>9903</v>
      </c>
      <c r="X97" t="str">
        <f t="shared" si="36"/>
        <v>Andres Reyes</v>
      </c>
      <c r="Y97">
        <f t="shared" si="37"/>
        <v>3</v>
      </c>
      <c r="Z97">
        <f t="shared" si="38"/>
        <v>3</v>
      </c>
      <c r="AA97">
        <f t="shared" si="39"/>
        <v>29903</v>
      </c>
      <c r="AB97" t="str">
        <f t="shared" si="40"/>
        <v>Andres Reyes</v>
      </c>
      <c r="AC97">
        <f t="shared" si="41"/>
        <v>1</v>
      </c>
      <c r="AD97">
        <f t="shared" si="42"/>
        <v>1</v>
      </c>
      <c r="AE97">
        <f t="shared" si="43"/>
        <v>10097</v>
      </c>
      <c r="AF97" t="str">
        <f t="shared" si="44"/>
        <v>Andres Reyes</v>
      </c>
      <c r="AG97" s="2">
        <f t="shared" si="45"/>
        <v>0</v>
      </c>
      <c r="AH97" s="2">
        <f t="shared" si="46"/>
        <v>0</v>
      </c>
      <c r="AI97">
        <f t="shared" si="47"/>
        <v>-97</v>
      </c>
    </row>
    <row r="98" spans="1:35" x14ac:dyDescent="0.3">
      <c r="A98" s="9" t="str">
        <f>equipo4!A86</f>
        <v>Andres Morales</v>
      </c>
      <c r="B98" s="9" t="str">
        <f>equipo4!$A$6</f>
        <v>Equipo 4</v>
      </c>
      <c r="C98" s="9">
        <f>equipo4!CP86</f>
        <v>2</v>
      </c>
      <c r="D98" s="9">
        <f>equipo4!CQ86</f>
        <v>2</v>
      </c>
      <c r="E98" s="9">
        <f>equipo4!CR86</f>
        <v>0</v>
      </c>
      <c r="F98" s="15">
        <f>equipo4!CT86</f>
        <v>3.1</v>
      </c>
      <c r="G98" s="9">
        <f>equipo4!CU86</f>
        <v>4</v>
      </c>
      <c r="H98" s="9">
        <f>equipo4!CV86</f>
        <v>6</v>
      </c>
      <c r="I98" s="9">
        <f>equipo4!CW86</f>
        <v>4</v>
      </c>
      <c r="J98" s="14">
        <f>equipo4!CX86</f>
        <v>10.8</v>
      </c>
      <c r="K98" s="14">
        <f>equipo4!CY86</f>
        <v>0</v>
      </c>
      <c r="L98" t="str">
        <f t="shared" si="24"/>
        <v>Andres Morales</v>
      </c>
      <c r="M98">
        <f t="shared" si="25"/>
        <v>10.8</v>
      </c>
      <c r="N98">
        <f t="shared" si="26"/>
        <v>10.8</v>
      </c>
      <c r="O98">
        <f t="shared" si="27"/>
        <v>108098</v>
      </c>
      <c r="P98" t="str">
        <f t="shared" si="28"/>
        <v>Andres Morales</v>
      </c>
      <c r="Q98">
        <f t="shared" si="29"/>
        <v>2</v>
      </c>
      <c r="R98">
        <f t="shared" si="30"/>
        <v>2</v>
      </c>
      <c r="S98">
        <f t="shared" si="31"/>
        <v>19902</v>
      </c>
      <c r="T98" t="str">
        <f t="shared" si="32"/>
        <v>Andres Morales</v>
      </c>
      <c r="U98">
        <f t="shared" si="33"/>
        <v>6</v>
      </c>
      <c r="V98">
        <f t="shared" si="34"/>
        <v>6</v>
      </c>
      <c r="W98">
        <f t="shared" si="35"/>
        <v>59902</v>
      </c>
      <c r="X98" t="str">
        <f t="shared" si="36"/>
        <v>Andres Morales</v>
      </c>
      <c r="Y98">
        <f t="shared" si="37"/>
        <v>3.1</v>
      </c>
      <c r="Z98">
        <f t="shared" si="38"/>
        <v>3.1</v>
      </c>
      <c r="AA98">
        <f t="shared" si="39"/>
        <v>30902</v>
      </c>
      <c r="AB98" t="str">
        <f t="shared" si="40"/>
        <v>Andres Morales</v>
      </c>
      <c r="AC98">
        <f t="shared" si="41"/>
        <v>4</v>
      </c>
      <c r="AD98">
        <f t="shared" si="42"/>
        <v>4</v>
      </c>
      <c r="AE98">
        <f t="shared" si="43"/>
        <v>40098</v>
      </c>
      <c r="AF98" t="str">
        <f t="shared" si="44"/>
        <v>Andres Morales</v>
      </c>
      <c r="AG98" s="2">
        <f t="shared" si="45"/>
        <v>0</v>
      </c>
      <c r="AH98" s="2">
        <f t="shared" si="46"/>
        <v>0</v>
      </c>
      <c r="AI98">
        <f t="shared" si="47"/>
        <v>-98</v>
      </c>
    </row>
    <row r="99" spans="1:35" x14ac:dyDescent="0.3">
      <c r="A99" s="9" t="str">
        <f>equipo4!A87</f>
        <v>Andres Cruz</v>
      </c>
      <c r="B99" s="9" t="str">
        <f>equipo4!$A$6</f>
        <v>Equipo 4</v>
      </c>
      <c r="C99" s="9">
        <f>equipo4!CP87</f>
        <v>1</v>
      </c>
      <c r="D99" s="9">
        <f>equipo4!CQ87</f>
        <v>1</v>
      </c>
      <c r="E99" s="9">
        <f>equipo4!CR87</f>
        <v>0</v>
      </c>
      <c r="F99" s="15">
        <f>equipo4!CT87</f>
        <v>1.1000000000000001</v>
      </c>
      <c r="G99" s="9">
        <f>equipo4!CU87</f>
        <v>0</v>
      </c>
      <c r="H99" s="9">
        <f>equipo4!CV87</f>
        <v>4</v>
      </c>
      <c r="I99" s="9">
        <f>equipo4!CW87</f>
        <v>5</v>
      </c>
      <c r="J99" s="14">
        <f>equipo4!CX87</f>
        <v>0</v>
      </c>
      <c r="K99" s="14">
        <f>equipo4!CY87</f>
        <v>0</v>
      </c>
      <c r="L99" t="str">
        <f t="shared" si="24"/>
        <v>Andres Cruz</v>
      </c>
      <c r="M99">
        <f t="shared" si="25"/>
        <v>0</v>
      </c>
      <c r="N99">
        <f t="shared" si="26"/>
        <v>999999</v>
      </c>
      <c r="O99">
        <f t="shared" si="27"/>
        <v>9999990099</v>
      </c>
      <c r="P99" t="str">
        <f t="shared" si="28"/>
        <v>Andres Cruz</v>
      </c>
      <c r="Q99">
        <f t="shared" si="29"/>
        <v>1</v>
      </c>
      <c r="R99">
        <f t="shared" si="30"/>
        <v>1</v>
      </c>
      <c r="S99">
        <f t="shared" si="31"/>
        <v>9901</v>
      </c>
      <c r="T99" t="str">
        <f t="shared" si="32"/>
        <v>Andres Cruz</v>
      </c>
      <c r="U99">
        <f t="shared" si="33"/>
        <v>4</v>
      </c>
      <c r="V99">
        <f t="shared" si="34"/>
        <v>4</v>
      </c>
      <c r="W99">
        <f t="shared" si="35"/>
        <v>39901</v>
      </c>
      <c r="X99" t="str">
        <f t="shared" si="36"/>
        <v>Andres Cruz</v>
      </c>
      <c r="Y99">
        <f t="shared" si="37"/>
        <v>1.1000000000000001</v>
      </c>
      <c r="Z99">
        <f t="shared" si="38"/>
        <v>1.1000000000000001</v>
      </c>
      <c r="AA99">
        <f t="shared" si="39"/>
        <v>10901</v>
      </c>
      <c r="AB99" t="str">
        <f t="shared" si="40"/>
        <v>Andres Cruz</v>
      </c>
      <c r="AC99">
        <f t="shared" si="41"/>
        <v>5</v>
      </c>
      <c r="AD99">
        <f t="shared" si="42"/>
        <v>5</v>
      </c>
      <c r="AE99">
        <f t="shared" si="43"/>
        <v>50099</v>
      </c>
      <c r="AF99" t="str">
        <f t="shared" si="44"/>
        <v>Andres Cruz</v>
      </c>
      <c r="AG99" s="2">
        <f t="shared" si="45"/>
        <v>0</v>
      </c>
      <c r="AH99" s="2">
        <f t="shared" si="46"/>
        <v>0</v>
      </c>
      <c r="AI99">
        <f t="shared" si="47"/>
        <v>-99</v>
      </c>
    </row>
    <row r="100" spans="1:35" x14ac:dyDescent="0.3">
      <c r="A100" s="9" t="str">
        <f>equipo4!A88</f>
        <v>Andres Ortiz</v>
      </c>
      <c r="B100" s="9" t="str">
        <f>equipo4!$A$6</f>
        <v>Equipo 4</v>
      </c>
      <c r="C100" s="9">
        <f>equipo4!CP88</f>
        <v>1</v>
      </c>
      <c r="D100" s="9">
        <f>equipo4!CQ88</f>
        <v>1</v>
      </c>
      <c r="E100" s="9">
        <f>equipo4!CR88</f>
        <v>0</v>
      </c>
      <c r="F100" s="15">
        <f>equipo4!CT88</f>
        <v>2.2000000000000002</v>
      </c>
      <c r="G100" s="9">
        <f>equipo4!CU88</f>
        <v>1</v>
      </c>
      <c r="H100" s="9">
        <f>equipo4!CV88</f>
        <v>2</v>
      </c>
      <c r="I100" s="9">
        <f>equipo4!CW88</f>
        <v>5</v>
      </c>
      <c r="J100" s="14">
        <f>equipo4!CX88</f>
        <v>3.3749999999999991</v>
      </c>
      <c r="K100" s="14">
        <f>equipo4!CY88</f>
        <v>0</v>
      </c>
      <c r="L100" t="str">
        <f t="shared" si="24"/>
        <v>Andres Ortiz</v>
      </c>
      <c r="M100">
        <f t="shared" si="25"/>
        <v>3.3749999999999991</v>
      </c>
      <c r="N100">
        <f t="shared" si="26"/>
        <v>3.3749999999999991</v>
      </c>
      <c r="O100">
        <f t="shared" si="27"/>
        <v>33849.999999999993</v>
      </c>
      <c r="P100" t="str">
        <f t="shared" si="28"/>
        <v>Andres Ortiz</v>
      </c>
      <c r="Q100">
        <f t="shared" si="29"/>
        <v>1</v>
      </c>
      <c r="R100">
        <f t="shared" si="30"/>
        <v>1</v>
      </c>
      <c r="S100">
        <f t="shared" si="31"/>
        <v>9900</v>
      </c>
      <c r="T100" t="str">
        <f t="shared" si="32"/>
        <v>Andres Ortiz</v>
      </c>
      <c r="U100">
        <f t="shared" si="33"/>
        <v>2</v>
      </c>
      <c r="V100">
        <f t="shared" si="34"/>
        <v>2</v>
      </c>
      <c r="W100">
        <f t="shared" si="35"/>
        <v>19900</v>
      </c>
      <c r="X100" t="str">
        <f t="shared" si="36"/>
        <v>Andres Ortiz</v>
      </c>
      <c r="Y100">
        <f t="shared" si="37"/>
        <v>2.2000000000000002</v>
      </c>
      <c r="Z100">
        <f t="shared" si="38"/>
        <v>2.2000000000000002</v>
      </c>
      <c r="AA100">
        <f t="shared" si="39"/>
        <v>21900</v>
      </c>
      <c r="AB100" t="str">
        <f t="shared" si="40"/>
        <v>Andres Ortiz</v>
      </c>
      <c r="AC100">
        <f t="shared" si="41"/>
        <v>5</v>
      </c>
      <c r="AD100">
        <f t="shared" si="42"/>
        <v>5</v>
      </c>
      <c r="AE100">
        <f t="shared" si="43"/>
        <v>50100</v>
      </c>
      <c r="AF100" t="str">
        <f t="shared" si="44"/>
        <v>Andres Ortiz</v>
      </c>
      <c r="AG100" s="2">
        <f t="shared" si="45"/>
        <v>0</v>
      </c>
      <c r="AH100" s="2">
        <f t="shared" si="46"/>
        <v>0</v>
      </c>
      <c r="AI100">
        <f t="shared" si="47"/>
        <v>-100</v>
      </c>
    </row>
    <row r="101" spans="1:35" x14ac:dyDescent="0.3">
      <c r="A101" s="9" t="str">
        <f>equipo4!A89</f>
        <v>Andres Gutierrez</v>
      </c>
      <c r="B101" s="9" t="str">
        <f>equipo4!$A$6</f>
        <v>Equipo 4</v>
      </c>
      <c r="C101" s="9">
        <f>equipo4!CP89</f>
        <v>0</v>
      </c>
      <c r="D101" s="9">
        <f>equipo4!CQ89</f>
        <v>0</v>
      </c>
      <c r="E101" s="9">
        <f>equipo4!CR89</f>
        <v>0</v>
      </c>
      <c r="F101" s="15">
        <f>equipo4!CT89</f>
        <v>0</v>
      </c>
      <c r="G101" s="9">
        <f>equipo4!CU89</f>
        <v>0</v>
      </c>
      <c r="H101" s="9">
        <f>equipo4!CV89</f>
        <v>0</v>
      </c>
      <c r="I101" s="9">
        <f>equipo4!CW89</f>
        <v>0</v>
      </c>
      <c r="J101" s="14">
        <f>equipo4!CX89</f>
        <v>0</v>
      </c>
      <c r="K101" s="14">
        <f>equipo4!CY89</f>
        <v>0</v>
      </c>
      <c r="L101" t="str">
        <f t="shared" si="24"/>
        <v>Andres Gutierrez</v>
      </c>
      <c r="M101">
        <f t="shared" si="25"/>
        <v>0</v>
      </c>
      <c r="N101">
        <f t="shared" si="26"/>
        <v>999999</v>
      </c>
      <c r="O101">
        <f t="shared" si="27"/>
        <v>9999990101</v>
      </c>
      <c r="P101" t="str">
        <f t="shared" si="28"/>
        <v>Andres Gutierrez</v>
      </c>
      <c r="Q101">
        <f t="shared" si="29"/>
        <v>0</v>
      </c>
      <c r="R101">
        <f t="shared" si="30"/>
        <v>0</v>
      </c>
      <c r="S101">
        <f t="shared" si="31"/>
        <v>-101</v>
      </c>
      <c r="T101" t="str">
        <f t="shared" si="32"/>
        <v>Andres Gutierrez</v>
      </c>
      <c r="U101">
        <f t="shared" si="33"/>
        <v>0</v>
      </c>
      <c r="V101">
        <f t="shared" si="34"/>
        <v>0</v>
      </c>
      <c r="W101">
        <f t="shared" si="35"/>
        <v>-101</v>
      </c>
      <c r="X101" t="str">
        <f t="shared" si="36"/>
        <v>Andres Gutierrez</v>
      </c>
      <c r="Y101">
        <f t="shared" si="37"/>
        <v>0</v>
      </c>
      <c r="Z101">
        <f t="shared" si="38"/>
        <v>0</v>
      </c>
      <c r="AA101">
        <f t="shared" si="39"/>
        <v>-101</v>
      </c>
      <c r="AB101" t="str">
        <f t="shared" si="40"/>
        <v>Andres Gutierrez</v>
      </c>
      <c r="AC101">
        <f t="shared" si="41"/>
        <v>0</v>
      </c>
      <c r="AD101">
        <f t="shared" si="42"/>
        <v>999999</v>
      </c>
      <c r="AE101">
        <f t="shared" si="43"/>
        <v>9999990101</v>
      </c>
      <c r="AF101" t="str">
        <f t="shared" si="44"/>
        <v>Andres Gutierrez</v>
      </c>
      <c r="AG101" s="2">
        <f t="shared" si="45"/>
        <v>0</v>
      </c>
      <c r="AH101" s="2">
        <f t="shared" si="46"/>
        <v>0</v>
      </c>
      <c r="AI101">
        <f t="shared" si="47"/>
        <v>-101</v>
      </c>
    </row>
    <row r="102" spans="1:35" x14ac:dyDescent="0.3">
      <c r="A102" s="9" t="str">
        <f>equipo4!A90</f>
        <v>Andres Castillo</v>
      </c>
      <c r="B102" s="9" t="str">
        <f>equipo4!$A$6</f>
        <v>Equipo 4</v>
      </c>
      <c r="C102" s="9">
        <f>equipo4!CP90</f>
        <v>1</v>
      </c>
      <c r="D102" s="9">
        <f>equipo4!CQ90</f>
        <v>0</v>
      </c>
      <c r="E102" s="9">
        <f>equipo4!CR90</f>
        <v>1</v>
      </c>
      <c r="F102" s="15">
        <f>equipo4!CT90</f>
        <v>2.2000000000000002</v>
      </c>
      <c r="G102" s="9">
        <f>equipo4!CU90</f>
        <v>1</v>
      </c>
      <c r="H102" s="9">
        <f>equipo4!CV90</f>
        <v>3</v>
      </c>
      <c r="I102" s="9">
        <f>equipo4!CW90</f>
        <v>3</v>
      </c>
      <c r="J102" s="14">
        <f>equipo4!CX90</f>
        <v>3.3749999999999991</v>
      </c>
      <c r="K102" s="14">
        <f>equipo4!CY90</f>
        <v>0</v>
      </c>
      <c r="L102" t="str">
        <f t="shared" si="24"/>
        <v>Andres Castillo</v>
      </c>
      <c r="M102">
        <f t="shared" si="25"/>
        <v>3.3749999999999991</v>
      </c>
      <c r="N102">
        <f t="shared" si="26"/>
        <v>3.3749999999999991</v>
      </c>
      <c r="O102">
        <f t="shared" si="27"/>
        <v>33851.999999999993</v>
      </c>
      <c r="P102" t="str">
        <f t="shared" si="28"/>
        <v>Andres Castillo</v>
      </c>
      <c r="Q102">
        <f t="shared" si="29"/>
        <v>0</v>
      </c>
      <c r="R102">
        <f t="shared" si="30"/>
        <v>0</v>
      </c>
      <c r="S102">
        <f t="shared" si="31"/>
        <v>-102</v>
      </c>
      <c r="T102" t="str">
        <f t="shared" si="32"/>
        <v>Andres Castillo</v>
      </c>
      <c r="U102">
        <f t="shared" si="33"/>
        <v>3</v>
      </c>
      <c r="V102">
        <f t="shared" si="34"/>
        <v>3</v>
      </c>
      <c r="W102">
        <f t="shared" si="35"/>
        <v>29898</v>
      </c>
      <c r="X102" t="str">
        <f t="shared" si="36"/>
        <v>Andres Castillo</v>
      </c>
      <c r="Y102">
        <f t="shared" si="37"/>
        <v>2.2000000000000002</v>
      </c>
      <c r="Z102">
        <f t="shared" si="38"/>
        <v>2.2000000000000002</v>
      </c>
      <c r="AA102">
        <f t="shared" si="39"/>
        <v>21898</v>
      </c>
      <c r="AB102" t="str">
        <f t="shared" si="40"/>
        <v>Andres Castillo</v>
      </c>
      <c r="AC102">
        <f t="shared" si="41"/>
        <v>3</v>
      </c>
      <c r="AD102">
        <f t="shared" si="42"/>
        <v>3</v>
      </c>
      <c r="AE102">
        <f t="shared" si="43"/>
        <v>30102</v>
      </c>
      <c r="AF102" t="str">
        <f t="shared" si="44"/>
        <v>Andres Castillo</v>
      </c>
      <c r="AG102" s="2">
        <f t="shared" si="45"/>
        <v>0</v>
      </c>
      <c r="AH102" s="2">
        <f t="shared" si="46"/>
        <v>0</v>
      </c>
      <c r="AI102">
        <f t="shared" si="47"/>
        <v>-102</v>
      </c>
    </row>
    <row r="103" spans="1:35" x14ac:dyDescent="0.3">
      <c r="A103" s="9" t="str">
        <f>equipo5!A66</f>
        <v>Pedro Garcia</v>
      </c>
      <c r="B103" s="9" t="str">
        <f>equipo5!$A$6</f>
        <v>Equipo 5</v>
      </c>
      <c r="C103" s="9">
        <f>equipo5!CP66</f>
        <v>1</v>
      </c>
      <c r="D103" s="9">
        <f>equipo5!CQ66</f>
        <v>0</v>
      </c>
      <c r="E103" s="9">
        <f>equipo5!CR66</f>
        <v>1</v>
      </c>
      <c r="F103" s="15">
        <f>equipo5!CT66</f>
        <v>1</v>
      </c>
      <c r="G103" s="9">
        <f>equipo5!CU66</f>
        <v>0</v>
      </c>
      <c r="H103" s="9">
        <f>equipo5!CV66</f>
        <v>2</v>
      </c>
      <c r="I103" s="9">
        <f>equipo5!CW66</f>
        <v>2</v>
      </c>
      <c r="J103" s="14">
        <f>equipo5!CX66</f>
        <v>0</v>
      </c>
      <c r="K103" s="14">
        <f>equipo5!CY66</f>
        <v>0</v>
      </c>
      <c r="L103" t="str">
        <f t="shared" si="24"/>
        <v>Pedro Garcia</v>
      </c>
      <c r="M103">
        <f t="shared" si="25"/>
        <v>0</v>
      </c>
      <c r="N103">
        <f t="shared" si="26"/>
        <v>999999</v>
      </c>
      <c r="O103">
        <f t="shared" si="27"/>
        <v>9999990103</v>
      </c>
      <c r="P103" t="str">
        <f t="shared" si="28"/>
        <v>Pedro Garcia</v>
      </c>
      <c r="Q103">
        <f t="shared" si="29"/>
        <v>0</v>
      </c>
      <c r="R103">
        <f t="shared" si="30"/>
        <v>0</v>
      </c>
      <c r="S103">
        <f t="shared" si="31"/>
        <v>-103</v>
      </c>
      <c r="T103" t="str">
        <f t="shared" si="32"/>
        <v>Pedro Garcia</v>
      </c>
      <c r="U103">
        <f t="shared" si="33"/>
        <v>2</v>
      </c>
      <c r="V103">
        <f t="shared" si="34"/>
        <v>2</v>
      </c>
      <c r="W103">
        <f t="shared" si="35"/>
        <v>19897</v>
      </c>
      <c r="X103" t="str">
        <f t="shared" si="36"/>
        <v>Pedro Garcia</v>
      </c>
      <c r="Y103">
        <f t="shared" si="37"/>
        <v>1</v>
      </c>
      <c r="Z103">
        <f t="shared" si="38"/>
        <v>1</v>
      </c>
      <c r="AA103">
        <f t="shared" si="39"/>
        <v>9897</v>
      </c>
      <c r="AB103" t="str">
        <f t="shared" si="40"/>
        <v>Pedro Garcia</v>
      </c>
      <c r="AC103">
        <f t="shared" si="41"/>
        <v>2</v>
      </c>
      <c r="AD103">
        <f t="shared" si="42"/>
        <v>2</v>
      </c>
      <c r="AE103">
        <f t="shared" si="43"/>
        <v>20103</v>
      </c>
      <c r="AF103" t="str">
        <f t="shared" si="44"/>
        <v>Pedro Garcia</v>
      </c>
      <c r="AG103" s="2">
        <f t="shared" si="45"/>
        <v>0</v>
      </c>
      <c r="AH103" s="2">
        <f t="shared" si="46"/>
        <v>0</v>
      </c>
      <c r="AI103">
        <f t="shared" si="47"/>
        <v>-103</v>
      </c>
    </row>
    <row r="104" spans="1:35" x14ac:dyDescent="0.3">
      <c r="A104" s="9" t="str">
        <f>equipo5!A67</f>
        <v>Pedro Rodriguez</v>
      </c>
      <c r="B104" s="9" t="str">
        <f>equipo5!$A$6</f>
        <v>Equipo 5</v>
      </c>
      <c r="C104" s="9">
        <f>equipo5!CP67</f>
        <v>0</v>
      </c>
      <c r="D104" s="9">
        <f>equipo5!CQ67</f>
        <v>0</v>
      </c>
      <c r="E104" s="9">
        <f>equipo5!CR67</f>
        <v>0</v>
      </c>
      <c r="F104" s="15">
        <f>equipo5!CT67</f>
        <v>0</v>
      </c>
      <c r="G104" s="9">
        <f>equipo5!CU67</f>
        <v>0</v>
      </c>
      <c r="H104" s="9">
        <f>equipo5!CV67</f>
        <v>0</v>
      </c>
      <c r="I104" s="9">
        <f>equipo5!CW67</f>
        <v>0</v>
      </c>
      <c r="J104" s="14">
        <f>equipo5!CX67</f>
        <v>0</v>
      </c>
      <c r="K104" s="14">
        <f>equipo5!CY67</f>
        <v>0</v>
      </c>
      <c r="L104" t="str">
        <f t="shared" si="24"/>
        <v>Pedro Rodriguez</v>
      </c>
      <c r="M104">
        <f t="shared" si="25"/>
        <v>0</v>
      </c>
      <c r="N104">
        <f t="shared" si="26"/>
        <v>999999</v>
      </c>
      <c r="O104">
        <f t="shared" si="27"/>
        <v>9999990104</v>
      </c>
      <c r="P104" t="str">
        <f t="shared" si="28"/>
        <v>Pedro Rodriguez</v>
      </c>
      <c r="Q104">
        <f t="shared" si="29"/>
        <v>0</v>
      </c>
      <c r="R104">
        <f t="shared" si="30"/>
        <v>0</v>
      </c>
      <c r="S104">
        <f t="shared" si="31"/>
        <v>-104</v>
      </c>
      <c r="T104" t="str">
        <f t="shared" si="32"/>
        <v>Pedro Rodriguez</v>
      </c>
      <c r="U104">
        <f t="shared" si="33"/>
        <v>0</v>
      </c>
      <c r="V104">
        <f t="shared" si="34"/>
        <v>0</v>
      </c>
      <c r="W104">
        <f t="shared" si="35"/>
        <v>-104</v>
      </c>
      <c r="X104" t="str">
        <f t="shared" si="36"/>
        <v>Pedro Rodriguez</v>
      </c>
      <c r="Y104">
        <f t="shared" si="37"/>
        <v>0</v>
      </c>
      <c r="Z104">
        <f t="shared" si="38"/>
        <v>0</v>
      </c>
      <c r="AA104">
        <f t="shared" si="39"/>
        <v>-104</v>
      </c>
      <c r="AB104" t="str">
        <f t="shared" si="40"/>
        <v>Pedro Rodriguez</v>
      </c>
      <c r="AC104">
        <f t="shared" si="41"/>
        <v>0</v>
      </c>
      <c r="AD104">
        <f t="shared" si="42"/>
        <v>999999</v>
      </c>
      <c r="AE104">
        <f t="shared" si="43"/>
        <v>9999990104</v>
      </c>
      <c r="AF104" t="str">
        <f t="shared" si="44"/>
        <v>Pedro Rodriguez</v>
      </c>
      <c r="AG104" s="2">
        <f t="shared" si="45"/>
        <v>0</v>
      </c>
      <c r="AH104" s="2">
        <f t="shared" si="46"/>
        <v>0</v>
      </c>
      <c r="AI104">
        <f t="shared" si="47"/>
        <v>-104</v>
      </c>
    </row>
    <row r="105" spans="1:35" x14ac:dyDescent="0.3">
      <c r="A105" s="9" t="str">
        <f>equipo5!A68</f>
        <v>Pedro Martinez</v>
      </c>
      <c r="B105" s="9" t="str">
        <f>equipo5!$A$6</f>
        <v>Equipo 5</v>
      </c>
      <c r="C105" s="9">
        <f>equipo5!CP68</f>
        <v>0</v>
      </c>
      <c r="D105" s="9">
        <f>equipo5!CQ68</f>
        <v>0</v>
      </c>
      <c r="E105" s="9">
        <f>equipo5!CR68</f>
        <v>0</v>
      </c>
      <c r="F105" s="15">
        <f>equipo5!CT68</f>
        <v>0</v>
      </c>
      <c r="G105" s="9">
        <f>equipo5!CU68</f>
        <v>0</v>
      </c>
      <c r="H105" s="9">
        <f>equipo5!CV68</f>
        <v>0</v>
      </c>
      <c r="I105" s="9">
        <f>equipo5!CW68</f>
        <v>0</v>
      </c>
      <c r="J105" s="14">
        <f>equipo5!CX68</f>
        <v>0</v>
      </c>
      <c r="K105" s="14">
        <f>equipo5!CY68</f>
        <v>0</v>
      </c>
      <c r="L105" t="str">
        <f t="shared" si="24"/>
        <v>Pedro Martinez</v>
      </c>
      <c r="M105">
        <f t="shared" si="25"/>
        <v>0</v>
      </c>
      <c r="N105">
        <f t="shared" si="26"/>
        <v>999999</v>
      </c>
      <c r="O105">
        <f t="shared" si="27"/>
        <v>9999990105</v>
      </c>
      <c r="P105" t="str">
        <f t="shared" si="28"/>
        <v>Pedro Martinez</v>
      </c>
      <c r="Q105">
        <f t="shared" si="29"/>
        <v>0</v>
      </c>
      <c r="R105">
        <f t="shared" si="30"/>
        <v>0</v>
      </c>
      <c r="S105">
        <f t="shared" si="31"/>
        <v>-105</v>
      </c>
      <c r="T105" t="str">
        <f t="shared" si="32"/>
        <v>Pedro Martinez</v>
      </c>
      <c r="U105">
        <f t="shared" si="33"/>
        <v>0</v>
      </c>
      <c r="V105">
        <f t="shared" si="34"/>
        <v>0</v>
      </c>
      <c r="W105">
        <f t="shared" si="35"/>
        <v>-105</v>
      </c>
      <c r="X105" t="str">
        <f t="shared" si="36"/>
        <v>Pedro Martinez</v>
      </c>
      <c r="Y105">
        <f t="shared" si="37"/>
        <v>0</v>
      </c>
      <c r="Z105">
        <f t="shared" si="38"/>
        <v>0</v>
      </c>
      <c r="AA105">
        <f t="shared" si="39"/>
        <v>-105</v>
      </c>
      <c r="AB105" t="str">
        <f t="shared" si="40"/>
        <v>Pedro Martinez</v>
      </c>
      <c r="AC105">
        <f t="shared" si="41"/>
        <v>0</v>
      </c>
      <c r="AD105">
        <f t="shared" si="42"/>
        <v>999999</v>
      </c>
      <c r="AE105">
        <f t="shared" si="43"/>
        <v>9999990105</v>
      </c>
      <c r="AF105" t="str">
        <f t="shared" si="44"/>
        <v>Pedro Martinez</v>
      </c>
      <c r="AG105" s="2">
        <f t="shared" si="45"/>
        <v>0</v>
      </c>
      <c r="AH105" s="2">
        <f t="shared" si="46"/>
        <v>0</v>
      </c>
      <c r="AI105">
        <f t="shared" si="47"/>
        <v>-105</v>
      </c>
    </row>
    <row r="106" spans="1:35" x14ac:dyDescent="0.3">
      <c r="A106" s="9" t="str">
        <f>equipo5!A69</f>
        <v>Pedro Hernandez</v>
      </c>
      <c r="B106" s="9" t="str">
        <f>equipo5!$A$6</f>
        <v>Equipo 5</v>
      </c>
      <c r="C106" s="9">
        <f>equipo5!CP69</f>
        <v>0</v>
      </c>
      <c r="D106" s="9">
        <f>equipo5!CQ69</f>
        <v>0</v>
      </c>
      <c r="E106" s="9">
        <f>equipo5!CR69</f>
        <v>0</v>
      </c>
      <c r="F106" s="15">
        <f>equipo5!CT69</f>
        <v>0</v>
      </c>
      <c r="G106" s="9">
        <f>equipo5!CU69</f>
        <v>0</v>
      </c>
      <c r="H106" s="9">
        <f>equipo5!CV69</f>
        <v>0</v>
      </c>
      <c r="I106" s="9">
        <f>equipo5!CW69</f>
        <v>0</v>
      </c>
      <c r="J106" s="14">
        <f>equipo5!CX69</f>
        <v>0</v>
      </c>
      <c r="K106" s="14">
        <f>equipo5!CY69</f>
        <v>0</v>
      </c>
      <c r="L106" t="str">
        <f t="shared" si="24"/>
        <v>Pedro Hernandez</v>
      </c>
      <c r="M106">
        <f t="shared" si="25"/>
        <v>0</v>
      </c>
      <c r="N106">
        <f t="shared" si="26"/>
        <v>999999</v>
      </c>
      <c r="O106">
        <f t="shared" si="27"/>
        <v>9999990106</v>
      </c>
      <c r="P106" t="str">
        <f t="shared" si="28"/>
        <v>Pedro Hernandez</v>
      </c>
      <c r="Q106">
        <f t="shared" si="29"/>
        <v>0</v>
      </c>
      <c r="R106">
        <f t="shared" si="30"/>
        <v>0</v>
      </c>
      <c r="S106">
        <f t="shared" si="31"/>
        <v>-106</v>
      </c>
      <c r="T106" t="str">
        <f t="shared" si="32"/>
        <v>Pedro Hernandez</v>
      </c>
      <c r="U106">
        <f t="shared" si="33"/>
        <v>0</v>
      </c>
      <c r="V106">
        <f t="shared" si="34"/>
        <v>0</v>
      </c>
      <c r="W106">
        <f t="shared" si="35"/>
        <v>-106</v>
      </c>
      <c r="X106" t="str">
        <f t="shared" si="36"/>
        <v>Pedro Hernandez</v>
      </c>
      <c r="Y106">
        <f t="shared" si="37"/>
        <v>0</v>
      </c>
      <c r="Z106">
        <f t="shared" si="38"/>
        <v>0</v>
      </c>
      <c r="AA106">
        <f t="shared" si="39"/>
        <v>-106</v>
      </c>
      <c r="AB106" t="str">
        <f t="shared" si="40"/>
        <v>Pedro Hernandez</v>
      </c>
      <c r="AC106">
        <f t="shared" si="41"/>
        <v>0</v>
      </c>
      <c r="AD106">
        <f t="shared" si="42"/>
        <v>999999</v>
      </c>
      <c r="AE106">
        <f t="shared" si="43"/>
        <v>9999990106</v>
      </c>
      <c r="AF106" t="str">
        <f t="shared" si="44"/>
        <v>Pedro Hernandez</v>
      </c>
      <c r="AG106" s="2">
        <f t="shared" si="45"/>
        <v>0</v>
      </c>
      <c r="AH106" s="2">
        <f t="shared" si="46"/>
        <v>0</v>
      </c>
      <c r="AI106">
        <f t="shared" si="47"/>
        <v>-106</v>
      </c>
    </row>
    <row r="107" spans="1:35" x14ac:dyDescent="0.3">
      <c r="A107" s="9" t="str">
        <f>equipo5!A70</f>
        <v>Pedro Lopez</v>
      </c>
      <c r="B107" s="9" t="str">
        <f>equipo5!$A$6</f>
        <v>Equipo 5</v>
      </c>
      <c r="C107" s="9">
        <f>equipo5!CP70</f>
        <v>0</v>
      </c>
      <c r="D107" s="9">
        <f>equipo5!CQ70</f>
        <v>0</v>
      </c>
      <c r="E107" s="9">
        <f>equipo5!CR70</f>
        <v>0</v>
      </c>
      <c r="F107" s="15">
        <f>equipo5!CT70</f>
        <v>0</v>
      </c>
      <c r="G107" s="9">
        <f>equipo5!CU70</f>
        <v>0</v>
      </c>
      <c r="H107" s="9">
        <f>equipo5!CV70</f>
        <v>0</v>
      </c>
      <c r="I107" s="9">
        <f>equipo5!CW70</f>
        <v>0</v>
      </c>
      <c r="J107" s="14">
        <f>equipo5!CX70</f>
        <v>0</v>
      </c>
      <c r="K107" s="14">
        <f>equipo5!CY70</f>
        <v>0</v>
      </c>
      <c r="L107" t="str">
        <f t="shared" si="24"/>
        <v>Pedro Lopez</v>
      </c>
      <c r="M107">
        <f t="shared" si="25"/>
        <v>0</v>
      </c>
      <c r="N107">
        <f t="shared" si="26"/>
        <v>999999</v>
      </c>
      <c r="O107">
        <f t="shared" si="27"/>
        <v>9999990107</v>
      </c>
      <c r="P107" t="str">
        <f t="shared" si="28"/>
        <v>Pedro Lopez</v>
      </c>
      <c r="Q107">
        <f t="shared" si="29"/>
        <v>0</v>
      </c>
      <c r="R107">
        <f t="shared" si="30"/>
        <v>0</v>
      </c>
      <c r="S107">
        <f t="shared" si="31"/>
        <v>-107</v>
      </c>
      <c r="T107" t="str">
        <f t="shared" si="32"/>
        <v>Pedro Lopez</v>
      </c>
      <c r="U107">
        <f t="shared" si="33"/>
        <v>0</v>
      </c>
      <c r="V107">
        <f t="shared" si="34"/>
        <v>0</v>
      </c>
      <c r="W107">
        <f t="shared" si="35"/>
        <v>-107</v>
      </c>
      <c r="X107" t="str">
        <f t="shared" si="36"/>
        <v>Pedro Lopez</v>
      </c>
      <c r="Y107">
        <f t="shared" si="37"/>
        <v>0</v>
      </c>
      <c r="Z107">
        <f t="shared" si="38"/>
        <v>0</v>
      </c>
      <c r="AA107">
        <f t="shared" si="39"/>
        <v>-107</v>
      </c>
      <c r="AB107" t="str">
        <f t="shared" si="40"/>
        <v>Pedro Lopez</v>
      </c>
      <c r="AC107">
        <f t="shared" si="41"/>
        <v>0</v>
      </c>
      <c r="AD107">
        <f t="shared" si="42"/>
        <v>999999</v>
      </c>
      <c r="AE107">
        <f t="shared" si="43"/>
        <v>9999990107</v>
      </c>
      <c r="AF107" t="str">
        <f t="shared" si="44"/>
        <v>Pedro Lopez</v>
      </c>
      <c r="AG107" s="2">
        <f t="shared" si="45"/>
        <v>0</v>
      </c>
      <c r="AH107" s="2">
        <f t="shared" si="46"/>
        <v>0</v>
      </c>
      <c r="AI107">
        <f t="shared" si="47"/>
        <v>-107</v>
      </c>
    </row>
    <row r="108" spans="1:35" x14ac:dyDescent="0.3">
      <c r="A108" s="9" t="str">
        <f>equipo5!A71</f>
        <v>Pedro Gonzalez</v>
      </c>
      <c r="B108" s="9" t="str">
        <f>equipo5!$A$6</f>
        <v>Equipo 5</v>
      </c>
      <c r="C108" s="9">
        <f>equipo5!CP71</f>
        <v>1</v>
      </c>
      <c r="D108" s="9">
        <f>equipo5!CQ71</f>
        <v>0</v>
      </c>
      <c r="E108" s="9">
        <f>equipo5!CR71</f>
        <v>1</v>
      </c>
      <c r="F108" s="15">
        <f>equipo5!CT71</f>
        <v>1.1000000000000001</v>
      </c>
      <c r="G108" s="9">
        <f>equipo5!CU71</f>
        <v>0</v>
      </c>
      <c r="H108" s="9">
        <f>equipo5!CV71</f>
        <v>3</v>
      </c>
      <c r="I108" s="9">
        <f>equipo5!CW71</f>
        <v>1</v>
      </c>
      <c r="J108" s="14">
        <f>equipo5!CX71</f>
        <v>0</v>
      </c>
      <c r="K108" s="14">
        <f>equipo5!CY71</f>
        <v>0</v>
      </c>
      <c r="L108" t="str">
        <f t="shared" si="24"/>
        <v>Pedro Gonzalez</v>
      </c>
      <c r="M108">
        <f t="shared" si="25"/>
        <v>0</v>
      </c>
      <c r="N108">
        <f t="shared" si="26"/>
        <v>999999</v>
      </c>
      <c r="O108">
        <f t="shared" si="27"/>
        <v>9999990108</v>
      </c>
      <c r="P108" t="str">
        <f t="shared" si="28"/>
        <v>Pedro Gonzalez</v>
      </c>
      <c r="Q108">
        <f t="shared" si="29"/>
        <v>0</v>
      </c>
      <c r="R108">
        <f t="shared" si="30"/>
        <v>0</v>
      </c>
      <c r="S108">
        <f t="shared" si="31"/>
        <v>-108</v>
      </c>
      <c r="T108" t="str">
        <f t="shared" si="32"/>
        <v>Pedro Gonzalez</v>
      </c>
      <c r="U108">
        <f t="shared" si="33"/>
        <v>3</v>
      </c>
      <c r="V108">
        <f t="shared" si="34"/>
        <v>3</v>
      </c>
      <c r="W108">
        <f t="shared" si="35"/>
        <v>29892</v>
      </c>
      <c r="X108" t="str">
        <f t="shared" si="36"/>
        <v>Pedro Gonzalez</v>
      </c>
      <c r="Y108">
        <f t="shared" si="37"/>
        <v>1.1000000000000001</v>
      </c>
      <c r="Z108">
        <f t="shared" si="38"/>
        <v>1.1000000000000001</v>
      </c>
      <c r="AA108">
        <f t="shared" si="39"/>
        <v>10892</v>
      </c>
      <c r="AB108" t="str">
        <f t="shared" si="40"/>
        <v>Pedro Gonzalez</v>
      </c>
      <c r="AC108">
        <f t="shared" si="41"/>
        <v>1</v>
      </c>
      <c r="AD108">
        <f t="shared" si="42"/>
        <v>1</v>
      </c>
      <c r="AE108">
        <f t="shared" si="43"/>
        <v>10108</v>
      </c>
      <c r="AF108" t="str">
        <f t="shared" si="44"/>
        <v>Pedro Gonzalez</v>
      </c>
      <c r="AG108" s="2">
        <f t="shared" si="45"/>
        <v>0</v>
      </c>
      <c r="AH108" s="2">
        <f t="shared" si="46"/>
        <v>0</v>
      </c>
      <c r="AI108">
        <f t="shared" si="47"/>
        <v>-108</v>
      </c>
    </row>
    <row r="109" spans="1:35" x14ac:dyDescent="0.3">
      <c r="A109" s="9" t="str">
        <f>equipo5!A72</f>
        <v>Pedro Perez</v>
      </c>
      <c r="B109" s="9" t="str">
        <f>equipo5!$A$6</f>
        <v>Equipo 5</v>
      </c>
      <c r="C109" s="9">
        <f>equipo5!CP72</f>
        <v>1</v>
      </c>
      <c r="D109" s="9">
        <f>equipo5!CQ72</f>
        <v>1</v>
      </c>
      <c r="E109" s="9">
        <f>equipo5!CR72</f>
        <v>0</v>
      </c>
      <c r="F109" s="15">
        <f>equipo5!CT72</f>
        <v>3</v>
      </c>
      <c r="G109" s="9">
        <f>equipo5!CU72</f>
        <v>4</v>
      </c>
      <c r="H109" s="9">
        <f>equipo5!CV72</f>
        <v>2</v>
      </c>
      <c r="I109" s="9">
        <f>equipo5!CW72</f>
        <v>0</v>
      </c>
      <c r="J109" s="14">
        <f>equipo5!CX72</f>
        <v>12</v>
      </c>
      <c r="K109" s="14">
        <f>equipo5!CY72</f>
        <v>0</v>
      </c>
      <c r="L109" t="str">
        <f t="shared" si="24"/>
        <v>Pedro Perez</v>
      </c>
      <c r="M109">
        <f t="shared" si="25"/>
        <v>12</v>
      </c>
      <c r="N109">
        <f t="shared" si="26"/>
        <v>12</v>
      </c>
      <c r="O109">
        <f t="shared" si="27"/>
        <v>120109</v>
      </c>
      <c r="P109" t="str">
        <f t="shared" si="28"/>
        <v>Pedro Perez</v>
      </c>
      <c r="Q109">
        <f t="shared" si="29"/>
        <v>1</v>
      </c>
      <c r="R109">
        <f t="shared" si="30"/>
        <v>1</v>
      </c>
      <c r="S109">
        <f t="shared" si="31"/>
        <v>9891</v>
      </c>
      <c r="T109" t="str">
        <f t="shared" si="32"/>
        <v>Pedro Perez</v>
      </c>
      <c r="U109">
        <f t="shared" si="33"/>
        <v>2</v>
      </c>
      <c r="V109">
        <f t="shared" si="34"/>
        <v>2</v>
      </c>
      <c r="W109">
        <f t="shared" si="35"/>
        <v>19891</v>
      </c>
      <c r="X109" t="str">
        <f t="shared" si="36"/>
        <v>Pedro Perez</v>
      </c>
      <c r="Y109">
        <f t="shared" si="37"/>
        <v>3</v>
      </c>
      <c r="Z109">
        <f t="shared" si="38"/>
        <v>3</v>
      </c>
      <c r="AA109">
        <f t="shared" si="39"/>
        <v>29891</v>
      </c>
      <c r="AB109" t="str">
        <f t="shared" si="40"/>
        <v>Pedro Perez</v>
      </c>
      <c r="AC109">
        <f t="shared" si="41"/>
        <v>0</v>
      </c>
      <c r="AD109">
        <f t="shared" si="42"/>
        <v>999999</v>
      </c>
      <c r="AE109">
        <f t="shared" si="43"/>
        <v>9999990109</v>
      </c>
      <c r="AF109" t="str">
        <f t="shared" si="44"/>
        <v>Pedro Perez</v>
      </c>
      <c r="AG109" s="2">
        <f t="shared" si="45"/>
        <v>0</v>
      </c>
      <c r="AH109" s="2">
        <f t="shared" si="46"/>
        <v>0</v>
      </c>
      <c r="AI109">
        <f t="shared" si="47"/>
        <v>-109</v>
      </c>
    </row>
    <row r="110" spans="1:35" x14ac:dyDescent="0.3">
      <c r="A110" s="9" t="str">
        <f>equipo5!A73</f>
        <v>Pedro Sanchez</v>
      </c>
      <c r="B110" s="9" t="str">
        <f>equipo5!$A$6</f>
        <v>Equipo 5</v>
      </c>
      <c r="C110" s="9">
        <f>equipo5!CP73</f>
        <v>0</v>
      </c>
      <c r="D110" s="9">
        <f>equipo5!CQ73</f>
        <v>0</v>
      </c>
      <c r="E110" s="9">
        <f>equipo5!CR73</f>
        <v>0</v>
      </c>
      <c r="F110" s="15">
        <f>equipo5!CT73</f>
        <v>0</v>
      </c>
      <c r="G110" s="9">
        <f>equipo5!CU73</f>
        <v>0</v>
      </c>
      <c r="H110" s="9">
        <f>equipo5!CV73</f>
        <v>0</v>
      </c>
      <c r="I110" s="9">
        <f>equipo5!CW73</f>
        <v>0</v>
      </c>
      <c r="J110" s="14">
        <f>equipo5!CX73</f>
        <v>0</v>
      </c>
      <c r="K110" s="14">
        <f>equipo5!CY73</f>
        <v>0</v>
      </c>
      <c r="L110" t="str">
        <f t="shared" si="24"/>
        <v>Pedro Sanchez</v>
      </c>
      <c r="M110">
        <f t="shared" si="25"/>
        <v>0</v>
      </c>
      <c r="N110">
        <f t="shared" si="26"/>
        <v>999999</v>
      </c>
      <c r="O110">
        <f t="shared" si="27"/>
        <v>9999990110</v>
      </c>
      <c r="P110" t="str">
        <f t="shared" si="28"/>
        <v>Pedro Sanchez</v>
      </c>
      <c r="Q110">
        <f t="shared" si="29"/>
        <v>0</v>
      </c>
      <c r="R110">
        <f t="shared" si="30"/>
        <v>0</v>
      </c>
      <c r="S110">
        <f t="shared" si="31"/>
        <v>-110</v>
      </c>
      <c r="T110" t="str">
        <f t="shared" si="32"/>
        <v>Pedro Sanchez</v>
      </c>
      <c r="U110">
        <f t="shared" si="33"/>
        <v>0</v>
      </c>
      <c r="V110">
        <f t="shared" si="34"/>
        <v>0</v>
      </c>
      <c r="W110">
        <f t="shared" si="35"/>
        <v>-110</v>
      </c>
      <c r="X110" t="str">
        <f t="shared" si="36"/>
        <v>Pedro Sanchez</v>
      </c>
      <c r="Y110">
        <f t="shared" si="37"/>
        <v>0</v>
      </c>
      <c r="Z110">
        <f t="shared" si="38"/>
        <v>0</v>
      </c>
      <c r="AA110">
        <f t="shared" si="39"/>
        <v>-110</v>
      </c>
      <c r="AB110" t="str">
        <f t="shared" si="40"/>
        <v>Pedro Sanchez</v>
      </c>
      <c r="AC110">
        <f t="shared" si="41"/>
        <v>0</v>
      </c>
      <c r="AD110">
        <f t="shared" si="42"/>
        <v>999999</v>
      </c>
      <c r="AE110">
        <f t="shared" si="43"/>
        <v>9999990110</v>
      </c>
      <c r="AF110" t="str">
        <f t="shared" si="44"/>
        <v>Pedro Sanchez</v>
      </c>
      <c r="AG110" s="2">
        <f t="shared" si="45"/>
        <v>0</v>
      </c>
      <c r="AH110" s="2">
        <f t="shared" si="46"/>
        <v>0</v>
      </c>
      <c r="AI110">
        <f t="shared" si="47"/>
        <v>-110</v>
      </c>
    </row>
    <row r="111" spans="1:35" x14ac:dyDescent="0.3">
      <c r="A111" s="9" t="str">
        <f>equipo5!A74</f>
        <v>Pedro Ramirez</v>
      </c>
      <c r="B111" s="9" t="str">
        <f>equipo5!$A$6</f>
        <v>Equipo 5</v>
      </c>
      <c r="C111" s="9">
        <f>equipo5!CP74</f>
        <v>0</v>
      </c>
      <c r="D111" s="9">
        <f>equipo5!CQ74</f>
        <v>0</v>
      </c>
      <c r="E111" s="9">
        <f>equipo5!CR74</f>
        <v>0</v>
      </c>
      <c r="F111" s="15">
        <f>equipo5!CT74</f>
        <v>0</v>
      </c>
      <c r="G111" s="9">
        <f>equipo5!CU74</f>
        <v>0</v>
      </c>
      <c r="H111" s="9">
        <f>equipo5!CV74</f>
        <v>0</v>
      </c>
      <c r="I111" s="9">
        <f>equipo5!CW74</f>
        <v>0</v>
      </c>
      <c r="J111" s="14">
        <f>equipo5!CX74</f>
        <v>0</v>
      </c>
      <c r="K111" s="14">
        <f>equipo5!CY74</f>
        <v>0</v>
      </c>
      <c r="L111" t="str">
        <f t="shared" si="24"/>
        <v>Pedro Ramirez</v>
      </c>
      <c r="M111">
        <f t="shared" si="25"/>
        <v>0</v>
      </c>
      <c r="N111">
        <f t="shared" si="26"/>
        <v>999999</v>
      </c>
      <c r="O111">
        <f t="shared" si="27"/>
        <v>9999990111</v>
      </c>
      <c r="P111" t="str">
        <f t="shared" si="28"/>
        <v>Pedro Ramirez</v>
      </c>
      <c r="Q111">
        <f t="shared" si="29"/>
        <v>0</v>
      </c>
      <c r="R111">
        <f t="shared" si="30"/>
        <v>0</v>
      </c>
      <c r="S111">
        <f t="shared" si="31"/>
        <v>-111</v>
      </c>
      <c r="T111" t="str">
        <f t="shared" si="32"/>
        <v>Pedro Ramirez</v>
      </c>
      <c r="U111">
        <f t="shared" si="33"/>
        <v>0</v>
      </c>
      <c r="V111">
        <f t="shared" si="34"/>
        <v>0</v>
      </c>
      <c r="W111">
        <f t="shared" si="35"/>
        <v>-111</v>
      </c>
      <c r="X111" t="str">
        <f t="shared" si="36"/>
        <v>Pedro Ramirez</v>
      </c>
      <c r="Y111">
        <f t="shared" si="37"/>
        <v>0</v>
      </c>
      <c r="Z111">
        <f t="shared" si="38"/>
        <v>0</v>
      </c>
      <c r="AA111">
        <f t="shared" si="39"/>
        <v>-111</v>
      </c>
      <c r="AB111" t="str">
        <f t="shared" si="40"/>
        <v>Pedro Ramirez</v>
      </c>
      <c r="AC111">
        <f t="shared" si="41"/>
        <v>0</v>
      </c>
      <c r="AD111">
        <f t="shared" si="42"/>
        <v>999999</v>
      </c>
      <c r="AE111">
        <f t="shared" si="43"/>
        <v>9999990111</v>
      </c>
      <c r="AF111" t="str">
        <f t="shared" si="44"/>
        <v>Pedro Ramirez</v>
      </c>
      <c r="AG111" s="2">
        <f t="shared" si="45"/>
        <v>0</v>
      </c>
      <c r="AH111" s="2">
        <f t="shared" si="46"/>
        <v>0</v>
      </c>
      <c r="AI111">
        <f t="shared" si="47"/>
        <v>-111</v>
      </c>
    </row>
    <row r="112" spans="1:35" x14ac:dyDescent="0.3">
      <c r="A112" s="9" t="str">
        <f>equipo5!A75</f>
        <v>Pedro Torres</v>
      </c>
      <c r="B112" s="9" t="str">
        <f>equipo5!$A$6</f>
        <v>Equipo 5</v>
      </c>
      <c r="C112" s="9">
        <f>equipo5!CP75</f>
        <v>0</v>
      </c>
      <c r="D112" s="9">
        <f>equipo5!CQ75</f>
        <v>0</v>
      </c>
      <c r="E112" s="9">
        <f>equipo5!CR75</f>
        <v>0</v>
      </c>
      <c r="F112" s="15">
        <f>equipo5!CT75</f>
        <v>0</v>
      </c>
      <c r="G112" s="9">
        <f>equipo5!CU75</f>
        <v>0</v>
      </c>
      <c r="H112" s="9">
        <f>equipo5!CV75</f>
        <v>0</v>
      </c>
      <c r="I112" s="9">
        <f>equipo5!CW75</f>
        <v>0</v>
      </c>
      <c r="J112" s="14">
        <f>equipo5!CX75</f>
        <v>0</v>
      </c>
      <c r="K112" s="14">
        <f>equipo5!CY75</f>
        <v>0</v>
      </c>
      <c r="L112" t="str">
        <f t="shared" si="24"/>
        <v>Pedro Torres</v>
      </c>
      <c r="M112">
        <f t="shared" si="25"/>
        <v>0</v>
      </c>
      <c r="N112">
        <f t="shared" si="26"/>
        <v>999999</v>
      </c>
      <c r="O112">
        <f t="shared" si="27"/>
        <v>9999990112</v>
      </c>
      <c r="P112" t="str">
        <f t="shared" si="28"/>
        <v>Pedro Torres</v>
      </c>
      <c r="Q112">
        <f t="shared" si="29"/>
        <v>0</v>
      </c>
      <c r="R112">
        <f t="shared" si="30"/>
        <v>0</v>
      </c>
      <c r="S112">
        <f t="shared" si="31"/>
        <v>-112</v>
      </c>
      <c r="T112" t="str">
        <f t="shared" si="32"/>
        <v>Pedro Torres</v>
      </c>
      <c r="U112">
        <f t="shared" si="33"/>
        <v>0</v>
      </c>
      <c r="V112">
        <f t="shared" si="34"/>
        <v>0</v>
      </c>
      <c r="W112">
        <f t="shared" si="35"/>
        <v>-112</v>
      </c>
      <c r="X112" t="str">
        <f t="shared" si="36"/>
        <v>Pedro Torres</v>
      </c>
      <c r="Y112">
        <f t="shared" si="37"/>
        <v>0</v>
      </c>
      <c r="Z112">
        <f t="shared" si="38"/>
        <v>0</v>
      </c>
      <c r="AA112">
        <f t="shared" si="39"/>
        <v>-112</v>
      </c>
      <c r="AB112" t="str">
        <f t="shared" si="40"/>
        <v>Pedro Torres</v>
      </c>
      <c r="AC112">
        <f t="shared" si="41"/>
        <v>0</v>
      </c>
      <c r="AD112">
        <f t="shared" si="42"/>
        <v>999999</v>
      </c>
      <c r="AE112">
        <f t="shared" si="43"/>
        <v>9999990112</v>
      </c>
      <c r="AF112" t="str">
        <f t="shared" si="44"/>
        <v>Pedro Torres</v>
      </c>
      <c r="AG112" s="2">
        <f t="shared" si="45"/>
        <v>0</v>
      </c>
      <c r="AH112" s="2">
        <f t="shared" si="46"/>
        <v>0</v>
      </c>
      <c r="AI112">
        <f t="shared" si="47"/>
        <v>-112</v>
      </c>
    </row>
    <row r="113" spans="1:35" x14ac:dyDescent="0.3">
      <c r="A113" s="9" t="str">
        <f>equipo5!A76</f>
        <v>Pedro Flores</v>
      </c>
      <c r="B113" s="9" t="str">
        <f>equipo5!$A$6</f>
        <v>Equipo 5</v>
      </c>
      <c r="C113" s="9">
        <f>equipo5!CP76</f>
        <v>1</v>
      </c>
      <c r="D113" s="9">
        <f>equipo5!CQ76</f>
        <v>1</v>
      </c>
      <c r="E113" s="9">
        <f>equipo5!CR76</f>
        <v>0</v>
      </c>
      <c r="F113" s="15">
        <f>equipo5!CT76</f>
        <v>1.2</v>
      </c>
      <c r="G113" s="9">
        <f>equipo5!CU76</f>
        <v>1</v>
      </c>
      <c r="H113" s="9">
        <f>equipo5!CV76</f>
        <v>3</v>
      </c>
      <c r="I113" s="9">
        <f>equipo5!CW76</f>
        <v>5</v>
      </c>
      <c r="J113" s="14">
        <f>equipo5!CX76</f>
        <v>5.4</v>
      </c>
      <c r="K113" s="14">
        <f>equipo5!CY76</f>
        <v>0</v>
      </c>
      <c r="L113" t="str">
        <f t="shared" si="24"/>
        <v>Pedro Flores</v>
      </c>
      <c r="M113">
        <f t="shared" si="25"/>
        <v>5.4</v>
      </c>
      <c r="N113">
        <f t="shared" si="26"/>
        <v>5.4</v>
      </c>
      <c r="O113">
        <f t="shared" si="27"/>
        <v>54113</v>
      </c>
      <c r="P113" t="str">
        <f t="shared" si="28"/>
        <v>Pedro Flores</v>
      </c>
      <c r="Q113">
        <f t="shared" si="29"/>
        <v>1</v>
      </c>
      <c r="R113">
        <f t="shared" si="30"/>
        <v>1</v>
      </c>
      <c r="S113">
        <f t="shared" si="31"/>
        <v>9887</v>
      </c>
      <c r="T113" t="str">
        <f t="shared" si="32"/>
        <v>Pedro Flores</v>
      </c>
      <c r="U113">
        <f t="shared" si="33"/>
        <v>3</v>
      </c>
      <c r="V113">
        <f t="shared" si="34"/>
        <v>3</v>
      </c>
      <c r="W113">
        <f t="shared" si="35"/>
        <v>29887</v>
      </c>
      <c r="X113" t="str">
        <f t="shared" si="36"/>
        <v>Pedro Flores</v>
      </c>
      <c r="Y113">
        <f t="shared" si="37"/>
        <v>1.2</v>
      </c>
      <c r="Z113">
        <f t="shared" si="38"/>
        <v>1.2</v>
      </c>
      <c r="AA113">
        <f t="shared" si="39"/>
        <v>11887</v>
      </c>
      <c r="AB113" t="str">
        <f t="shared" si="40"/>
        <v>Pedro Flores</v>
      </c>
      <c r="AC113">
        <f t="shared" si="41"/>
        <v>5</v>
      </c>
      <c r="AD113">
        <f t="shared" si="42"/>
        <v>5</v>
      </c>
      <c r="AE113">
        <f t="shared" si="43"/>
        <v>50113</v>
      </c>
      <c r="AF113" t="str">
        <f t="shared" si="44"/>
        <v>Pedro Flores</v>
      </c>
      <c r="AG113" s="2">
        <f t="shared" si="45"/>
        <v>0</v>
      </c>
      <c r="AH113" s="2">
        <f t="shared" si="46"/>
        <v>0</v>
      </c>
      <c r="AI113">
        <f t="shared" si="47"/>
        <v>-113</v>
      </c>
    </row>
    <row r="114" spans="1:35" x14ac:dyDescent="0.3">
      <c r="A114" s="9" t="str">
        <f>equipo5!A77</f>
        <v>Pedro Rivera</v>
      </c>
      <c r="B114" s="9" t="str">
        <f>equipo5!$A$6</f>
        <v>Equipo 5</v>
      </c>
      <c r="C114" s="9">
        <f>equipo5!CP77</f>
        <v>1</v>
      </c>
      <c r="D114" s="9">
        <f>equipo5!CQ77</f>
        <v>0</v>
      </c>
      <c r="E114" s="9">
        <f>equipo5!CR77</f>
        <v>1</v>
      </c>
      <c r="F114" s="15">
        <f>equipo5!CT77</f>
        <v>2.1</v>
      </c>
      <c r="G114" s="9">
        <f>equipo5!CU77</f>
        <v>3</v>
      </c>
      <c r="H114" s="9">
        <f>equipo5!CV77</f>
        <v>1</v>
      </c>
      <c r="I114" s="9">
        <f>equipo5!CW77</f>
        <v>1</v>
      </c>
      <c r="J114" s="14">
        <f>equipo5!CX77</f>
        <v>11.571428571428569</v>
      </c>
      <c r="K114" s="14">
        <f>equipo5!CY77</f>
        <v>0</v>
      </c>
      <c r="L114" t="str">
        <f t="shared" si="24"/>
        <v>Pedro Rivera</v>
      </c>
      <c r="M114">
        <f t="shared" si="25"/>
        <v>11.571428571428569</v>
      </c>
      <c r="N114">
        <f t="shared" si="26"/>
        <v>11.571428571428569</v>
      </c>
      <c r="O114">
        <f t="shared" si="27"/>
        <v>115828.2857142857</v>
      </c>
      <c r="P114" t="str">
        <f t="shared" si="28"/>
        <v>Pedro Rivera</v>
      </c>
      <c r="Q114">
        <f t="shared" si="29"/>
        <v>0</v>
      </c>
      <c r="R114">
        <f t="shared" si="30"/>
        <v>0</v>
      </c>
      <c r="S114">
        <f t="shared" si="31"/>
        <v>-114</v>
      </c>
      <c r="T114" t="str">
        <f t="shared" si="32"/>
        <v>Pedro Rivera</v>
      </c>
      <c r="U114">
        <f t="shared" si="33"/>
        <v>1</v>
      </c>
      <c r="V114">
        <f t="shared" si="34"/>
        <v>1</v>
      </c>
      <c r="W114">
        <f t="shared" si="35"/>
        <v>9886</v>
      </c>
      <c r="X114" t="str">
        <f t="shared" si="36"/>
        <v>Pedro Rivera</v>
      </c>
      <c r="Y114">
        <f t="shared" si="37"/>
        <v>2.1</v>
      </c>
      <c r="Z114">
        <f t="shared" si="38"/>
        <v>2.1</v>
      </c>
      <c r="AA114">
        <f t="shared" si="39"/>
        <v>20886</v>
      </c>
      <c r="AB114" t="str">
        <f t="shared" si="40"/>
        <v>Pedro Rivera</v>
      </c>
      <c r="AC114">
        <f t="shared" si="41"/>
        <v>1</v>
      </c>
      <c r="AD114">
        <f t="shared" si="42"/>
        <v>1</v>
      </c>
      <c r="AE114">
        <f t="shared" si="43"/>
        <v>10114</v>
      </c>
      <c r="AF114" t="str">
        <f t="shared" si="44"/>
        <v>Pedro Rivera</v>
      </c>
      <c r="AG114" s="2">
        <f t="shared" si="45"/>
        <v>0</v>
      </c>
      <c r="AH114" s="2">
        <f t="shared" si="46"/>
        <v>0</v>
      </c>
      <c r="AI114">
        <f t="shared" si="47"/>
        <v>-114</v>
      </c>
    </row>
    <row r="115" spans="1:35" x14ac:dyDescent="0.3">
      <c r="A115" s="9" t="str">
        <f>equipo5!A78</f>
        <v>Pedro Gomez</v>
      </c>
      <c r="B115" s="9" t="str">
        <f>equipo5!$A$6</f>
        <v>Equipo 5</v>
      </c>
      <c r="C115" s="9">
        <f>equipo5!CP78</f>
        <v>1</v>
      </c>
      <c r="D115" s="9">
        <f>equipo5!CQ78</f>
        <v>0</v>
      </c>
      <c r="E115" s="9">
        <f>equipo5!CR78</f>
        <v>1</v>
      </c>
      <c r="F115" s="15">
        <f>equipo5!CT78</f>
        <v>3</v>
      </c>
      <c r="G115" s="9">
        <f>equipo5!CU78</f>
        <v>4</v>
      </c>
      <c r="H115" s="9">
        <f>equipo5!CV78</f>
        <v>3</v>
      </c>
      <c r="I115" s="9">
        <f>equipo5!CW78</f>
        <v>0</v>
      </c>
      <c r="J115" s="14">
        <f>equipo5!CX78</f>
        <v>12</v>
      </c>
      <c r="K115" s="14">
        <f>equipo5!CY78</f>
        <v>0</v>
      </c>
      <c r="L115" t="str">
        <f t="shared" si="24"/>
        <v>Pedro Gomez</v>
      </c>
      <c r="M115">
        <f t="shared" si="25"/>
        <v>12</v>
      </c>
      <c r="N115">
        <f t="shared" si="26"/>
        <v>12</v>
      </c>
      <c r="O115">
        <f t="shared" si="27"/>
        <v>120115</v>
      </c>
      <c r="P115" t="str">
        <f t="shared" si="28"/>
        <v>Pedro Gomez</v>
      </c>
      <c r="Q115">
        <f t="shared" si="29"/>
        <v>0</v>
      </c>
      <c r="R115">
        <f t="shared" si="30"/>
        <v>0</v>
      </c>
      <c r="S115">
        <f t="shared" si="31"/>
        <v>-115</v>
      </c>
      <c r="T115" t="str">
        <f t="shared" si="32"/>
        <v>Pedro Gomez</v>
      </c>
      <c r="U115">
        <f t="shared" si="33"/>
        <v>3</v>
      </c>
      <c r="V115">
        <f t="shared" si="34"/>
        <v>3</v>
      </c>
      <c r="W115">
        <f t="shared" si="35"/>
        <v>29885</v>
      </c>
      <c r="X115" t="str">
        <f t="shared" si="36"/>
        <v>Pedro Gomez</v>
      </c>
      <c r="Y115">
        <f t="shared" si="37"/>
        <v>3</v>
      </c>
      <c r="Z115">
        <f t="shared" si="38"/>
        <v>3</v>
      </c>
      <c r="AA115">
        <f t="shared" si="39"/>
        <v>29885</v>
      </c>
      <c r="AB115" t="str">
        <f t="shared" si="40"/>
        <v>Pedro Gomez</v>
      </c>
      <c r="AC115">
        <f t="shared" si="41"/>
        <v>0</v>
      </c>
      <c r="AD115">
        <f t="shared" si="42"/>
        <v>999999</v>
      </c>
      <c r="AE115">
        <f t="shared" si="43"/>
        <v>9999990115</v>
      </c>
      <c r="AF115" t="str">
        <f t="shared" si="44"/>
        <v>Pedro Gomez</v>
      </c>
      <c r="AG115" s="2">
        <f t="shared" si="45"/>
        <v>0</v>
      </c>
      <c r="AH115" s="2">
        <f t="shared" si="46"/>
        <v>0</v>
      </c>
      <c r="AI115">
        <f t="shared" si="47"/>
        <v>-115</v>
      </c>
    </row>
    <row r="116" spans="1:35" x14ac:dyDescent="0.3">
      <c r="A116" s="9" t="str">
        <f>equipo5!A79</f>
        <v>Pedro Diaz</v>
      </c>
      <c r="B116" s="9" t="str">
        <f>equipo5!$A$6</f>
        <v>Equipo 5</v>
      </c>
      <c r="C116" s="9">
        <f>equipo5!CP79</f>
        <v>1</v>
      </c>
      <c r="D116" s="9">
        <f>equipo5!CQ79</f>
        <v>0</v>
      </c>
      <c r="E116" s="9">
        <f>equipo5!CR79</f>
        <v>1</v>
      </c>
      <c r="F116" s="15">
        <f>equipo5!CT79</f>
        <v>1</v>
      </c>
      <c r="G116" s="9">
        <f>equipo5!CU79</f>
        <v>3</v>
      </c>
      <c r="H116" s="9">
        <f>equipo5!CV79</f>
        <v>6</v>
      </c>
      <c r="I116" s="9">
        <f>equipo5!CW79</f>
        <v>4</v>
      </c>
      <c r="J116" s="14">
        <f>equipo5!CX79</f>
        <v>27</v>
      </c>
      <c r="K116" s="14">
        <f>equipo5!CY79</f>
        <v>0</v>
      </c>
      <c r="L116" t="str">
        <f t="shared" si="24"/>
        <v>Pedro Diaz</v>
      </c>
      <c r="M116">
        <f t="shared" si="25"/>
        <v>27</v>
      </c>
      <c r="N116">
        <f t="shared" si="26"/>
        <v>27</v>
      </c>
      <c r="O116">
        <f t="shared" si="27"/>
        <v>270116</v>
      </c>
      <c r="P116" t="str">
        <f t="shared" si="28"/>
        <v>Pedro Diaz</v>
      </c>
      <c r="Q116">
        <f t="shared" si="29"/>
        <v>0</v>
      </c>
      <c r="R116">
        <f t="shared" si="30"/>
        <v>0</v>
      </c>
      <c r="S116">
        <f t="shared" si="31"/>
        <v>-116</v>
      </c>
      <c r="T116" t="str">
        <f t="shared" si="32"/>
        <v>Pedro Diaz</v>
      </c>
      <c r="U116">
        <f t="shared" si="33"/>
        <v>6</v>
      </c>
      <c r="V116">
        <f t="shared" si="34"/>
        <v>6</v>
      </c>
      <c r="W116">
        <f t="shared" si="35"/>
        <v>59884</v>
      </c>
      <c r="X116" t="str">
        <f t="shared" si="36"/>
        <v>Pedro Diaz</v>
      </c>
      <c r="Y116">
        <f t="shared" si="37"/>
        <v>1</v>
      </c>
      <c r="Z116">
        <f t="shared" si="38"/>
        <v>1</v>
      </c>
      <c r="AA116">
        <f t="shared" si="39"/>
        <v>9884</v>
      </c>
      <c r="AB116" t="str">
        <f t="shared" si="40"/>
        <v>Pedro Diaz</v>
      </c>
      <c r="AC116">
        <f t="shared" si="41"/>
        <v>4</v>
      </c>
      <c r="AD116">
        <f t="shared" si="42"/>
        <v>4</v>
      </c>
      <c r="AE116">
        <f t="shared" si="43"/>
        <v>40116</v>
      </c>
      <c r="AF116" t="str">
        <f t="shared" si="44"/>
        <v>Pedro Diaz</v>
      </c>
      <c r="AG116" s="2">
        <f t="shared" si="45"/>
        <v>0</v>
      </c>
      <c r="AH116" s="2">
        <f t="shared" si="46"/>
        <v>0</v>
      </c>
      <c r="AI116">
        <f t="shared" si="47"/>
        <v>-116</v>
      </c>
    </row>
    <row r="117" spans="1:35" x14ac:dyDescent="0.3">
      <c r="A117" s="9" t="str">
        <f>equipo5!A80</f>
        <v>Pedro Reyes</v>
      </c>
      <c r="B117" s="9" t="str">
        <f>equipo5!$A$6</f>
        <v>Equipo 5</v>
      </c>
      <c r="C117" s="9">
        <f>equipo5!CP80</f>
        <v>2</v>
      </c>
      <c r="D117" s="9">
        <f>equipo5!CQ80</f>
        <v>1</v>
      </c>
      <c r="E117" s="9">
        <f>equipo5!CR80</f>
        <v>1</v>
      </c>
      <c r="F117" s="15">
        <f>equipo5!CT80</f>
        <v>4</v>
      </c>
      <c r="G117" s="9">
        <f>equipo5!CU80</f>
        <v>2</v>
      </c>
      <c r="H117" s="9">
        <f>equipo5!CV80</f>
        <v>9</v>
      </c>
      <c r="I117" s="9">
        <f>equipo5!CW80</f>
        <v>5</v>
      </c>
      <c r="J117" s="14">
        <f>equipo5!CX80</f>
        <v>4.5</v>
      </c>
      <c r="K117" s="14">
        <f>equipo5!CY80</f>
        <v>0</v>
      </c>
      <c r="L117" t="str">
        <f t="shared" si="24"/>
        <v>Pedro Reyes</v>
      </c>
      <c r="M117">
        <f t="shared" si="25"/>
        <v>4.5</v>
      </c>
      <c r="N117">
        <f t="shared" si="26"/>
        <v>4.5</v>
      </c>
      <c r="O117">
        <f t="shared" si="27"/>
        <v>45117</v>
      </c>
      <c r="P117" t="str">
        <f t="shared" si="28"/>
        <v>Pedro Reyes</v>
      </c>
      <c r="Q117">
        <f t="shared" si="29"/>
        <v>1</v>
      </c>
      <c r="R117">
        <f t="shared" si="30"/>
        <v>1</v>
      </c>
      <c r="S117">
        <f t="shared" si="31"/>
        <v>9883</v>
      </c>
      <c r="T117" t="str">
        <f t="shared" si="32"/>
        <v>Pedro Reyes</v>
      </c>
      <c r="U117">
        <f t="shared" si="33"/>
        <v>9</v>
      </c>
      <c r="V117">
        <f t="shared" si="34"/>
        <v>9</v>
      </c>
      <c r="W117">
        <f t="shared" si="35"/>
        <v>89883</v>
      </c>
      <c r="X117" t="str">
        <f t="shared" si="36"/>
        <v>Pedro Reyes</v>
      </c>
      <c r="Y117">
        <f t="shared" si="37"/>
        <v>4</v>
      </c>
      <c r="Z117">
        <f t="shared" si="38"/>
        <v>4</v>
      </c>
      <c r="AA117">
        <f t="shared" si="39"/>
        <v>39883</v>
      </c>
      <c r="AB117" t="str">
        <f t="shared" si="40"/>
        <v>Pedro Reyes</v>
      </c>
      <c r="AC117">
        <f t="shared" si="41"/>
        <v>5</v>
      </c>
      <c r="AD117">
        <f t="shared" si="42"/>
        <v>5</v>
      </c>
      <c r="AE117">
        <f t="shared" si="43"/>
        <v>50117</v>
      </c>
      <c r="AF117" t="str">
        <f t="shared" si="44"/>
        <v>Pedro Reyes</v>
      </c>
      <c r="AG117" s="2">
        <f t="shared" si="45"/>
        <v>0</v>
      </c>
      <c r="AH117" s="2">
        <f t="shared" si="46"/>
        <v>0</v>
      </c>
      <c r="AI117">
        <f t="shared" si="47"/>
        <v>-117</v>
      </c>
    </row>
    <row r="118" spans="1:35" x14ac:dyDescent="0.3">
      <c r="A118" s="9" t="str">
        <f>equipo5!A81</f>
        <v>Pedro Morales</v>
      </c>
      <c r="B118" s="9" t="str">
        <f>equipo5!$A$6</f>
        <v>Equipo 5</v>
      </c>
      <c r="C118" s="9">
        <f>equipo5!CP81</f>
        <v>1</v>
      </c>
      <c r="D118" s="9">
        <f>equipo5!CQ81</f>
        <v>0</v>
      </c>
      <c r="E118" s="9">
        <f>equipo5!CR81</f>
        <v>1</v>
      </c>
      <c r="F118" s="15">
        <f>equipo5!CT81</f>
        <v>3</v>
      </c>
      <c r="G118" s="9">
        <f>equipo5!CU81</f>
        <v>0</v>
      </c>
      <c r="H118" s="9">
        <f>equipo5!CV81</f>
        <v>2</v>
      </c>
      <c r="I118" s="9">
        <f>equipo5!CW81</f>
        <v>4</v>
      </c>
      <c r="J118" s="14">
        <f>equipo5!CX81</f>
        <v>0</v>
      </c>
      <c r="K118" s="14">
        <f>equipo5!CY81</f>
        <v>0</v>
      </c>
      <c r="L118" t="str">
        <f t="shared" si="24"/>
        <v>Pedro Morales</v>
      </c>
      <c r="M118">
        <f t="shared" si="25"/>
        <v>0</v>
      </c>
      <c r="N118">
        <f t="shared" si="26"/>
        <v>999999</v>
      </c>
      <c r="O118">
        <f t="shared" si="27"/>
        <v>9999990118</v>
      </c>
      <c r="P118" t="str">
        <f t="shared" si="28"/>
        <v>Pedro Morales</v>
      </c>
      <c r="Q118">
        <f t="shared" si="29"/>
        <v>0</v>
      </c>
      <c r="R118">
        <f t="shared" si="30"/>
        <v>0</v>
      </c>
      <c r="S118">
        <f t="shared" si="31"/>
        <v>-118</v>
      </c>
      <c r="T118" t="str">
        <f t="shared" si="32"/>
        <v>Pedro Morales</v>
      </c>
      <c r="U118">
        <f t="shared" si="33"/>
        <v>2</v>
      </c>
      <c r="V118">
        <f t="shared" si="34"/>
        <v>2</v>
      </c>
      <c r="W118">
        <f t="shared" si="35"/>
        <v>19882</v>
      </c>
      <c r="X118" t="str">
        <f t="shared" si="36"/>
        <v>Pedro Morales</v>
      </c>
      <c r="Y118">
        <f t="shared" si="37"/>
        <v>3</v>
      </c>
      <c r="Z118">
        <f t="shared" si="38"/>
        <v>3</v>
      </c>
      <c r="AA118">
        <f t="shared" si="39"/>
        <v>29882</v>
      </c>
      <c r="AB118" t="str">
        <f t="shared" si="40"/>
        <v>Pedro Morales</v>
      </c>
      <c r="AC118">
        <f t="shared" si="41"/>
        <v>4</v>
      </c>
      <c r="AD118">
        <f t="shared" si="42"/>
        <v>4</v>
      </c>
      <c r="AE118">
        <f t="shared" si="43"/>
        <v>40118</v>
      </c>
      <c r="AF118" t="str">
        <f t="shared" si="44"/>
        <v>Pedro Morales</v>
      </c>
      <c r="AG118" s="2">
        <f t="shared" si="45"/>
        <v>0</v>
      </c>
      <c r="AH118" s="2">
        <f t="shared" si="46"/>
        <v>0</v>
      </c>
      <c r="AI118">
        <f t="shared" si="47"/>
        <v>-118</v>
      </c>
    </row>
    <row r="119" spans="1:35" x14ac:dyDescent="0.3">
      <c r="A119" s="9" t="str">
        <f>equipo5!A82</f>
        <v>Pedro Cruz</v>
      </c>
      <c r="B119" s="9" t="str">
        <f>equipo5!$A$6</f>
        <v>Equipo 5</v>
      </c>
      <c r="C119" s="9">
        <f>equipo5!CP82</f>
        <v>1</v>
      </c>
      <c r="D119" s="9">
        <f>equipo5!CQ82</f>
        <v>1</v>
      </c>
      <c r="E119" s="9">
        <f>equipo5!CR82</f>
        <v>0</v>
      </c>
      <c r="F119" s="15">
        <f>equipo5!CT82</f>
        <v>1</v>
      </c>
      <c r="G119" s="9">
        <f>equipo5!CU82</f>
        <v>1</v>
      </c>
      <c r="H119" s="9">
        <f>equipo5!CV82</f>
        <v>5</v>
      </c>
      <c r="I119" s="9">
        <f>equipo5!CW82</f>
        <v>0</v>
      </c>
      <c r="J119" s="14">
        <f>equipo5!CX82</f>
        <v>9</v>
      </c>
      <c r="K119" s="14">
        <f>equipo5!CY82</f>
        <v>0</v>
      </c>
      <c r="L119" t="str">
        <f t="shared" si="24"/>
        <v>Pedro Cruz</v>
      </c>
      <c r="M119">
        <f t="shared" si="25"/>
        <v>9</v>
      </c>
      <c r="N119">
        <f t="shared" si="26"/>
        <v>9</v>
      </c>
      <c r="O119">
        <f t="shared" si="27"/>
        <v>90119</v>
      </c>
      <c r="P119" t="str">
        <f t="shared" si="28"/>
        <v>Pedro Cruz</v>
      </c>
      <c r="Q119">
        <f t="shared" si="29"/>
        <v>1</v>
      </c>
      <c r="R119">
        <f t="shared" si="30"/>
        <v>1</v>
      </c>
      <c r="S119">
        <f t="shared" si="31"/>
        <v>9881</v>
      </c>
      <c r="T119" t="str">
        <f t="shared" si="32"/>
        <v>Pedro Cruz</v>
      </c>
      <c r="U119">
        <f t="shared" si="33"/>
        <v>5</v>
      </c>
      <c r="V119">
        <f t="shared" si="34"/>
        <v>5</v>
      </c>
      <c r="W119">
        <f t="shared" si="35"/>
        <v>49881</v>
      </c>
      <c r="X119" t="str">
        <f t="shared" si="36"/>
        <v>Pedro Cruz</v>
      </c>
      <c r="Y119">
        <f t="shared" si="37"/>
        <v>1</v>
      </c>
      <c r="Z119">
        <f t="shared" si="38"/>
        <v>1</v>
      </c>
      <c r="AA119">
        <f t="shared" si="39"/>
        <v>9881</v>
      </c>
      <c r="AB119" t="str">
        <f t="shared" si="40"/>
        <v>Pedro Cruz</v>
      </c>
      <c r="AC119">
        <f t="shared" si="41"/>
        <v>0</v>
      </c>
      <c r="AD119">
        <f t="shared" si="42"/>
        <v>999999</v>
      </c>
      <c r="AE119">
        <f t="shared" si="43"/>
        <v>9999990119</v>
      </c>
      <c r="AF119" t="str">
        <f t="shared" si="44"/>
        <v>Pedro Cruz</v>
      </c>
      <c r="AG119" s="2">
        <f t="shared" si="45"/>
        <v>0</v>
      </c>
      <c r="AH119" s="2">
        <f t="shared" si="46"/>
        <v>0</v>
      </c>
      <c r="AI119">
        <f t="shared" si="47"/>
        <v>-119</v>
      </c>
    </row>
    <row r="120" spans="1:35" x14ac:dyDescent="0.3">
      <c r="A120" s="9" t="str">
        <f>equipo5!A83</f>
        <v>Pedro Ortiz</v>
      </c>
      <c r="B120" s="9" t="str">
        <f>equipo5!$A$6</f>
        <v>Equipo 5</v>
      </c>
      <c r="C120" s="9">
        <f>equipo5!CP83</f>
        <v>0</v>
      </c>
      <c r="D120" s="9">
        <f>equipo5!CQ83</f>
        <v>0</v>
      </c>
      <c r="E120" s="9">
        <f>equipo5!CR83</f>
        <v>0</v>
      </c>
      <c r="F120" s="15">
        <f>equipo5!CT83</f>
        <v>0</v>
      </c>
      <c r="G120" s="9">
        <f>equipo5!CU83</f>
        <v>0</v>
      </c>
      <c r="H120" s="9">
        <f>equipo5!CV83</f>
        <v>0</v>
      </c>
      <c r="I120" s="9">
        <f>equipo5!CW83</f>
        <v>0</v>
      </c>
      <c r="J120" s="14">
        <f>equipo5!CX83</f>
        <v>0</v>
      </c>
      <c r="K120" s="14">
        <f>equipo5!CY83</f>
        <v>0</v>
      </c>
      <c r="L120" t="str">
        <f t="shared" si="24"/>
        <v>Pedro Ortiz</v>
      </c>
      <c r="M120">
        <f t="shared" si="25"/>
        <v>0</v>
      </c>
      <c r="N120">
        <f t="shared" si="26"/>
        <v>999999</v>
      </c>
      <c r="O120">
        <f t="shared" si="27"/>
        <v>9999990120</v>
      </c>
      <c r="P120" t="str">
        <f t="shared" si="28"/>
        <v>Pedro Ortiz</v>
      </c>
      <c r="Q120">
        <f t="shared" si="29"/>
        <v>0</v>
      </c>
      <c r="R120">
        <f t="shared" si="30"/>
        <v>0</v>
      </c>
      <c r="S120">
        <f t="shared" si="31"/>
        <v>-120</v>
      </c>
      <c r="T120" t="str">
        <f t="shared" si="32"/>
        <v>Pedro Ortiz</v>
      </c>
      <c r="U120">
        <f t="shared" si="33"/>
        <v>0</v>
      </c>
      <c r="V120">
        <f t="shared" si="34"/>
        <v>0</v>
      </c>
      <c r="W120">
        <f t="shared" si="35"/>
        <v>-120</v>
      </c>
      <c r="X120" t="str">
        <f t="shared" si="36"/>
        <v>Pedro Ortiz</v>
      </c>
      <c r="Y120">
        <f t="shared" si="37"/>
        <v>0</v>
      </c>
      <c r="Z120">
        <f t="shared" si="38"/>
        <v>0</v>
      </c>
      <c r="AA120">
        <f t="shared" si="39"/>
        <v>-120</v>
      </c>
      <c r="AB120" t="str">
        <f t="shared" si="40"/>
        <v>Pedro Ortiz</v>
      </c>
      <c r="AC120">
        <f t="shared" si="41"/>
        <v>0</v>
      </c>
      <c r="AD120">
        <f t="shared" si="42"/>
        <v>999999</v>
      </c>
      <c r="AE120">
        <f t="shared" si="43"/>
        <v>9999990120</v>
      </c>
      <c r="AF120" t="str">
        <f t="shared" si="44"/>
        <v>Pedro Ortiz</v>
      </c>
      <c r="AG120" s="2">
        <f t="shared" si="45"/>
        <v>0</v>
      </c>
      <c r="AH120" s="2">
        <f t="shared" si="46"/>
        <v>0</v>
      </c>
      <c r="AI120">
        <f t="shared" si="47"/>
        <v>-120</v>
      </c>
    </row>
    <row r="121" spans="1:35" x14ac:dyDescent="0.3">
      <c r="A121" s="9" t="str">
        <f>equipo5!A84</f>
        <v>Pedro Gutierrez</v>
      </c>
      <c r="B121" s="9" t="str">
        <f>equipo5!$A$6</f>
        <v>Equipo 5</v>
      </c>
      <c r="C121" s="9">
        <f>equipo5!CP84</f>
        <v>1</v>
      </c>
      <c r="D121" s="9">
        <f>equipo5!CQ84</f>
        <v>1</v>
      </c>
      <c r="E121" s="9">
        <f>equipo5!CR84</f>
        <v>0</v>
      </c>
      <c r="F121" s="15">
        <f>equipo5!CT84</f>
        <v>3</v>
      </c>
      <c r="G121" s="9">
        <f>equipo5!CU84</f>
        <v>1</v>
      </c>
      <c r="H121" s="9">
        <f>equipo5!CV84</f>
        <v>2</v>
      </c>
      <c r="I121" s="9">
        <f>equipo5!CW84</f>
        <v>5</v>
      </c>
      <c r="J121" s="14">
        <f>equipo5!CX84</f>
        <v>3</v>
      </c>
      <c r="K121" s="14">
        <f>equipo5!CY84</f>
        <v>0</v>
      </c>
      <c r="L121" t="str">
        <f t="shared" si="24"/>
        <v>Pedro Gutierrez</v>
      </c>
      <c r="M121">
        <f t="shared" si="25"/>
        <v>3</v>
      </c>
      <c r="N121">
        <f t="shared" si="26"/>
        <v>3</v>
      </c>
      <c r="O121">
        <f t="shared" si="27"/>
        <v>30121</v>
      </c>
      <c r="P121" t="str">
        <f t="shared" si="28"/>
        <v>Pedro Gutierrez</v>
      </c>
      <c r="Q121">
        <f t="shared" si="29"/>
        <v>1</v>
      </c>
      <c r="R121">
        <f t="shared" si="30"/>
        <v>1</v>
      </c>
      <c r="S121">
        <f t="shared" si="31"/>
        <v>9879</v>
      </c>
      <c r="T121" t="str">
        <f t="shared" si="32"/>
        <v>Pedro Gutierrez</v>
      </c>
      <c r="U121">
        <f t="shared" si="33"/>
        <v>2</v>
      </c>
      <c r="V121">
        <f t="shared" si="34"/>
        <v>2</v>
      </c>
      <c r="W121">
        <f t="shared" si="35"/>
        <v>19879</v>
      </c>
      <c r="X121" t="str">
        <f t="shared" si="36"/>
        <v>Pedro Gutierrez</v>
      </c>
      <c r="Y121">
        <f t="shared" si="37"/>
        <v>3</v>
      </c>
      <c r="Z121">
        <f t="shared" si="38"/>
        <v>3</v>
      </c>
      <c r="AA121">
        <f t="shared" si="39"/>
        <v>29879</v>
      </c>
      <c r="AB121" t="str">
        <f t="shared" si="40"/>
        <v>Pedro Gutierrez</v>
      </c>
      <c r="AC121">
        <f t="shared" si="41"/>
        <v>5</v>
      </c>
      <c r="AD121">
        <f t="shared" si="42"/>
        <v>5</v>
      </c>
      <c r="AE121">
        <f t="shared" si="43"/>
        <v>50121</v>
      </c>
      <c r="AF121" t="str">
        <f t="shared" si="44"/>
        <v>Pedro Gutierrez</v>
      </c>
      <c r="AG121" s="2">
        <f t="shared" si="45"/>
        <v>0</v>
      </c>
      <c r="AH121" s="2">
        <f t="shared" si="46"/>
        <v>0</v>
      </c>
      <c r="AI121">
        <f t="shared" si="47"/>
        <v>-121</v>
      </c>
    </row>
    <row r="122" spans="1:35" x14ac:dyDescent="0.3">
      <c r="A122" s="9" t="str">
        <f>equipo5!A85</f>
        <v>Pedro Castillo</v>
      </c>
      <c r="B122" s="9" t="str">
        <f>equipo5!$A$6</f>
        <v>Equipo 5</v>
      </c>
      <c r="C122" s="9">
        <f>equipo5!CP85</f>
        <v>0</v>
      </c>
      <c r="D122" s="9">
        <f>equipo5!CQ85</f>
        <v>0</v>
      </c>
      <c r="E122" s="9">
        <f>equipo5!CR85</f>
        <v>0</v>
      </c>
      <c r="F122" s="15">
        <f>equipo5!CT85</f>
        <v>0</v>
      </c>
      <c r="G122" s="9">
        <f>equipo5!CU85</f>
        <v>0</v>
      </c>
      <c r="H122" s="9">
        <f>equipo5!CV85</f>
        <v>0</v>
      </c>
      <c r="I122" s="9">
        <f>equipo5!CW85</f>
        <v>0</v>
      </c>
      <c r="J122" s="14">
        <f>equipo5!CX85</f>
        <v>0</v>
      </c>
      <c r="K122" s="14">
        <f>equipo5!CY85</f>
        <v>0</v>
      </c>
      <c r="L122" t="str">
        <f t="shared" si="24"/>
        <v>Pedro Castillo</v>
      </c>
      <c r="M122">
        <f t="shared" si="25"/>
        <v>0</v>
      </c>
      <c r="N122">
        <f t="shared" si="26"/>
        <v>999999</v>
      </c>
      <c r="O122">
        <f t="shared" si="27"/>
        <v>9999990122</v>
      </c>
      <c r="P122" t="str">
        <f t="shared" si="28"/>
        <v>Pedro Castillo</v>
      </c>
      <c r="Q122">
        <f t="shared" si="29"/>
        <v>0</v>
      </c>
      <c r="R122">
        <f t="shared" si="30"/>
        <v>0</v>
      </c>
      <c r="S122">
        <f t="shared" si="31"/>
        <v>-122</v>
      </c>
      <c r="T122" t="str">
        <f t="shared" si="32"/>
        <v>Pedro Castillo</v>
      </c>
      <c r="U122">
        <f t="shared" si="33"/>
        <v>0</v>
      </c>
      <c r="V122">
        <f t="shared" si="34"/>
        <v>0</v>
      </c>
      <c r="W122">
        <f t="shared" si="35"/>
        <v>-122</v>
      </c>
      <c r="X122" t="str">
        <f t="shared" si="36"/>
        <v>Pedro Castillo</v>
      </c>
      <c r="Y122">
        <f t="shared" si="37"/>
        <v>0</v>
      </c>
      <c r="Z122">
        <f t="shared" si="38"/>
        <v>0</v>
      </c>
      <c r="AA122">
        <f t="shared" si="39"/>
        <v>-122</v>
      </c>
      <c r="AB122" t="str">
        <f t="shared" si="40"/>
        <v>Pedro Castillo</v>
      </c>
      <c r="AC122">
        <f t="shared" si="41"/>
        <v>0</v>
      </c>
      <c r="AD122">
        <f t="shared" si="42"/>
        <v>999999</v>
      </c>
      <c r="AE122">
        <f t="shared" si="43"/>
        <v>9999990122</v>
      </c>
      <c r="AF122" t="str">
        <f t="shared" si="44"/>
        <v>Pedro Castillo</v>
      </c>
      <c r="AG122" s="2">
        <f t="shared" si="45"/>
        <v>0</v>
      </c>
      <c r="AH122" s="2">
        <f t="shared" si="46"/>
        <v>0</v>
      </c>
      <c r="AI122">
        <f t="shared" si="47"/>
        <v>-122</v>
      </c>
    </row>
    <row r="123" spans="1:35" x14ac:dyDescent="0.3">
      <c r="A123" s="9" t="str">
        <f>equipo5!A86</f>
        <v>Juan Garcia</v>
      </c>
      <c r="B123" s="9" t="str">
        <f>equipo5!$A$6</f>
        <v>Equipo 5</v>
      </c>
      <c r="C123" s="9">
        <f>equipo5!CP86</f>
        <v>1</v>
      </c>
      <c r="D123" s="9">
        <f>equipo5!CQ86</f>
        <v>1</v>
      </c>
      <c r="E123" s="9">
        <f>equipo5!CR86</f>
        <v>0</v>
      </c>
      <c r="F123" s="15">
        <f>equipo5!CT86</f>
        <v>1.1000000000000001</v>
      </c>
      <c r="G123" s="9">
        <f>equipo5!CU86</f>
        <v>3</v>
      </c>
      <c r="H123" s="9">
        <f>equipo5!CV86</f>
        <v>1</v>
      </c>
      <c r="I123" s="9">
        <f>equipo5!CW86</f>
        <v>2</v>
      </c>
      <c r="J123" s="14">
        <f>equipo5!CX86</f>
        <v>20.249999999999996</v>
      </c>
      <c r="K123" s="14">
        <f>equipo5!CY86</f>
        <v>0</v>
      </c>
      <c r="L123" t="str">
        <f t="shared" si="24"/>
        <v>Juan Garcia</v>
      </c>
      <c r="M123">
        <f t="shared" si="25"/>
        <v>20.249999999999996</v>
      </c>
      <c r="N123">
        <f t="shared" si="26"/>
        <v>20.249999999999996</v>
      </c>
      <c r="O123">
        <f t="shared" si="27"/>
        <v>202622.99999999997</v>
      </c>
      <c r="P123" t="str">
        <f t="shared" si="28"/>
        <v>Juan Garcia</v>
      </c>
      <c r="Q123">
        <f t="shared" si="29"/>
        <v>1</v>
      </c>
      <c r="R123">
        <f t="shared" si="30"/>
        <v>1</v>
      </c>
      <c r="S123">
        <f t="shared" si="31"/>
        <v>9877</v>
      </c>
      <c r="T123" t="str">
        <f t="shared" si="32"/>
        <v>Juan Garcia</v>
      </c>
      <c r="U123">
        <f t="shared" si="33"/>
        <v>1</v>
      </c>
      <c r="V123">
        <f t="shared" si="34"/>
        <v>1</v>
      </c>
      <c r="W123">
        <f t="shared" si="35"/>
        <v>9877</v>
      </c>
      <c r="X123" t="str">
        <f t="shared" si="36"/>
        <v>Juan Garcia</v>
      </c>
      <c r="Y123">
        <f t="shared" si="37"/>
        <v>1.1000000000000001</v>
      </c>
      <c r="Z123">
        <f t="shared" si="38"/>
        <v>1.1000000000000001</v>
      </c>
      <c r="AA123">
        <f t="shared" si="39"/>
        <v>10877</v>
      </c>
      <c r="AB123" t="str">
        <f t="shared" si="40"/>
        <v>Juan Garcia</v>
      </c>
      <c r="AC123">
        <f t="shared" si="41"/>
        <v>2</v>
      </c>
      <c r="AD123">
        <f t="shared" si="42"/>
        <v>2</v>
      </c>
      <c r="AE123">
        <f t="shared" si="43"/>
        <v>20123</v>
      </c>
      <c r="AF123" t="str">
        <f t="shared" si="44"/>
        <v>Juan Garcia</v>
      </c>
      <c r="AG123" s="2">
        <f t="shared" si="45"/>
        <v>0</v>
      </c>
      <c r="AH123" s="2">
        <f t="shared" si="46"/>
        <v>0</v>
      </c>
      <c r="AI123">
        <f t="shared" si="47"/>
        <v>-123</v>
      </c>
    </row>
    <row r="124" spans="1:35" x14ac:dyDescent="0.3">
      <c r="A124" s="9" t="str">
        <f>equipo5!A87</f>
        <v>Juan Rodriguez</v>
      </c>
      <c r="B124" s="9" t="str">
        <f>equipo5!$A$6</f>
        <v>Equipo 5</v>
      </c>
      <c r="C124" s="9">
        <f>equipo5!CP87</f>
        <v>0</v>
      </c>
      <c r="D124" s="9">
        <f>equipo5!CQ87</f>
        <v>0</v>
      </c>
      <c r="E124" s="9">
        <f>equipo5!CR87</f>
        <v>0</v>
      </c>
      <c r="F124" s="15">
        <f>equipo5!CT87</f>
        <v>0</v>
      </c>
      <c r="G124" s="9">
        <f>equipo5!CU87</f>
        <v>0</v>
      </c>
      <c r="H124" s="9">
        <f>equipo5!CV87</f>
        <v>0</v>
      </c>
      <c r="I124" s="9">
        <f>equipo5!CW87</f>
        <v>0</v>
      </c>
      <c r="J124" s="14">
        <f>equipo5!CX87</f>
        <v>0</v>
      </c>
      <c r="K124" s="14">
        <f>equipo5!CY87</f>
        <v>0</v>
      </c>
      <c r="L124" t="str">
        <f t="shared" si="24"/>
        <v>Juan Rodriguez</v>
      </c>
      <c r="M124">
        <f t="shared" si="25"/>
        <v>0</v>
      </c>
      <c r="N124">
        <f t="shared" si="26"/>
        <v>999999</v>
      </c>
      <c r="O124">
        <f t="shared" si="27"/>
        <v>9999990124</v>
      </c>
      <c r="P124" t="str">
        <f t="shared" si="28"/>
        <v>Juan Rodriguez</v>
      </c>
      <c r="Q124">
        <f t="shared" si="29"/>
        <v>0</v>
      </c>
      <c r="R124">
        <f t="shared" si="30"/>
        <v>0</v>
      </c>
      <c r="S124">
        <f t="shared" si="31"/>
        <v>-124</v>
      </c>
      <c r="T124" t="str">
        <f t="shared" si="32"/>
        <v>Juan Rodriguez</v>
      </c>
      <c r="U124">
        <f t="shared" si="33"/>
        <v>0</v>
      </c>
      <c r="V124">
        <f t="shared" si="34"/>
        <v>0</v>
      </c>
      <c r="W124">
        <f t="shared" si="35"/>
        <v>-124</v>
      </c>
      <c r="X124" t="str">
        <f t="shared" si="36"/>
        <v>Juan Rodriguez</v>
      </c>
      <c r="Y124">
        <f t="shared" si="37"/>
        <v>0</v>
      </c>
      <c r="Z124">
        <f t="shared" si="38"/>
        <v>0</v>
      </c>
      <c r="AA124">
        <f t="shared" si="39"/>
        <v>-124</v>
      </c>
      <c r="AB124" t="str">
        <f t="shared" si="40"/>
        <v>Juan Rodriguez</v>
      </c>
      <c r="AC124">
        <f t="shared" si="41"/>
        <v>0</v>
      </c>
      <c r="AD124">
        <f t="shared" si="42"/>
        <v>999999</v>
      </c>
      <c r="AE124">
        <f t="shared" si="43"/>
        <v>9999990124</v>
      </c>
      <c r="AF124" t="str">
        <f t="shared" si="44"/>
        <v>Juan Rodriguez</v>
      </c>
      <c r="AG124" s="2">
        <f t="shared" si="45"/>
        <v>0</v>
      </c>
      <c r="AH124" s="2">
        <f t="shared" si="46"/>
        <v>0</v>
      </c>
      <c r="AI124">
        <f t="shared" si="47"/>
        <v>-124</v>
      </c>
    </row>
    <row r="125" spans="1:35" x14ac:dyDescent="0.3">
      <c r="A125" s="9" t="str">
        <f>equipo5!A88</f>
        <v>Juan Martinez</v>
      </c>
      <c r="B125" s="9" t="str">
        <f>equipo5!$A$6</f>
        <v>Equipo 5</v>
      </c>
      <c r="C125" s="9">
        <f>equipo5!CP88</f>
        <v>2</v>
      </c>
      <c r="D125" s="9">
        <f>equipo5!CQ88</f>
        <v>2</v>
      </c>
      <c r="E125" s="9">
        <f>equipo5!CR88</f>
        <v>0</v>
      </c>
      <c r="F125" s="15">
        <f>equipo5!CT88</f>
        <v>3.2</v>
      </c>
      <c r="G125" s="9">
        <f>equipo5!CU88</f>
        <v>2</v>
      </c>
      <c r="H125" s="9">
        <f>equipo5!CV88</f>
        <v>7</v>
      </c>
      <c r="I125" s="9">
        <f>equipo5!CW88</f>
        <v>6</v>
      </c>
      <c r="J125" s="14">
        <f>equipo5!CX88</f>
        <v>4.9090909090909083</v>
      </c>
      <c r="K125" s="14">
        <f>equipo5!CY88</f>
        <v>0</v>
      </c>
      <c r="L125" t="str">
        <f t="shared" si="24"/>
        <v>Juan Martinez</v>
      </c>
      <c r="M125">
        <f t="shared" si="25"/>
        <v>4.9090909090909083</v>
      </c>
      <c r="N125">
        <f t="shared" si="26"/>
        <v>4.9090909090909083</v>
      </c>
      <c r="O125">
        <f t="shared" si="27"/>
        <v>49215.909090909081</v>
      </c>
      <c r="P125" t="str">
        <f t="shared" si="28"/>
        <v>Juan Martinez</v>
      </c>
      <c r="Q125">
        <f t="shared" si="29"/>
        <v>2</v>
      </c>
      <c r="R125">
        <f t="shared" si="30"/>
        <v>2</v>
      </c>
      <c r="S125">
        <f t="shared" si="31"/>
        <v>19875</v>
      </c>
      <c r="T125" t="str">
        <f t="shared" si="32"/>
        <v>Juan Martinez</v>
      </c>
      <c r="U125">
        <f t="shared" si="33"/>
        <v>7</v>
      </c>
      <c r="V125">
        <f t="shared" si="34"/>
        <v>7</v>
      </c>
      <c r="W125">
        <f t="shared" si="35"/>
        <v>69875</v>
      </c>
      <c r="X125" t="str">
        <f t="shared" si="36"/>
        <v>Juan Martinez</v>
      </c>
      <c r="Y125">
        <f t="shared" si="37"/>
        <v>3.2</v>
      </c>
      <c r="Z125">
        <f t="shared" si="38"/>
        <v>3.2</v>
      </c>
      <c r="AA125">
        <f t="shared" si="39"/>
        <v>31875</v>
      </c>
      <c r="AB125" t="str">
        <f t="shared" si="40"/>
        <v>Juan Martinez</v>
      </c>
      <c r="AC125">
        <f t="shared" si="41"/>
        <v>6</v>
      </c>
      <c r="AD125">
        <f t="shared" si="42"/>
        <v>6</v>
      </c>
      <c r="AE125">
        <f t="shared" si="43"/>
        <v>60125</v>
      </c>
      <c r="AF125" t="str">
        <f t="shared" si="44"/>
        <v>Juan Martinez</v>
      </c>
      <c r="AG125" s="2">
        <f t="shared" si="45"/>
        <v>0</v>
      </c>
      <c r="AH125" s="2">
        <f t="shared" si="46"/>
        <v>0</v>
      </c>
      <c r="AI125">
        <f t="shared" si="47"/>
        <v>-125</v>
      </c>
    </row>
    <row r="126" spans="1:35" x14ac:dyDescent="0.3">
      <c r="A126" s="9" t="str">
        <f>equipo5!A89</f>
        <v>Juan Hernandez</v>
      </c>
      <c r="B126" s="9" t="str">
        <f>equipo5!$A$6</f>
        <v>Equipo 5</v>
      </c>
      <c r="C126" s="9">
        <f>equipo5!CP89</f>
        <v>1</v>
      </c>
      <c r="D126" s="9">
        <f>equipo5!CQ89</f>
        <v>1</v>
      </c>
      <c r="E126" s="9">
        <f>equipo5!CR89</f>
        <v>0</v>
      </c>
      <c r="F126" s="15">
        <f>equipo5!CT89</f>
        <v>1.2</v>
      </c>
      <c r="G126" s="9">
        <f>equipo5!CU89</f>
        <v>0</v>
      </c>
      <c r="H126" s="9">
        <f>equipo5!CV89</f>
        <v>1</v>
      </c>
      <c r="I126" s="9">
        <f>equipo5!CW89</f>
        <v>5</v>
      </c>
      <c r="J126" s="14">
        <f>equipo5!CX89</f>
        <v>0</v>
      </c>
      <c r="K126" s="14">
        <f>equipo5!CY89</f>
        <v>0</v>
      </c>
      <c r="L126" t="str">
        <f t="shared" si="24"/>
        <v>Juan Hernandez</v>
      </c>
      <c r="M126">
        <f t="shared" si="25"/>
        <v>0</v>
      </c>
      <c r="N126">
        <f t="shared" si="26"/>
        <v>999999</v>
      </c>
      <c r="O126">
        <f t="shared" si="27"/>
        <v>9999990126</v>
      </c>
      <c r="P126" t="str">
        <f t="shared" si="28"/>
        <v>Juan Hernandez</v>
      </c>
      <c r="Q126">
        <f t="shared" si="29"/>
        <v>1</v>
      </c>
      <c r="R126">
        <f t="shared" si="30"/>
        <v>1</v>
      </c>
      <c r="S126">
        <f t="shared" si="31"/>
        <v>9874</v>
      </c>
      <c r="T126" t="str">
        <f t="shared" si="32"/>
        <v>Juan Hernandez</v>
      </c>
      <c r="U126">
        <f t="shared" si="33"/>
        <v>1</v>
      </c>
      <c r="V126">
        <f t="shared" si="34"/>
        <v>1</v>
      </c>
      <c r="W126">
        <f t="shared" si="35"/>
        <v>9874</v>
      </c>
      <c r="X126" t="str">
        <f t="shared" si="36"/>
        <v>Juan Hernandez</v>
      </c>
      <c r="Y126">
        <f t="shared" si="37"/>
        <v>1.2</v>
      </c>
      <c r="Z126">
        <f t="shared" si="38"/>
        <v>1.2</v>
      </c>
      <c r="AA126">
        <f t="shared" si="39"/>
        <v>11874</v>
      </c>
      <c r="AB126" t="str">
        <f t="shared" si="40"/>
        <v>Juan Hernandez</v>
      </c>
      <c r="AC126">
        <f t="shared" si="41"/>
        <v>5</v>
      </c>
      <c r="AD126">
        <f t="shared" si="42"/>
        <v>5</v>
      </c>
      <c r="AE126">
        <f t="shared" si="43"/>
        <v>50126</v>
      </c>
      <c r="AF126" t="str">
        <f t="shared" si="44"/>
        <v>Juan Hernandez</v>
      </c>
      <c r="AG126" s="2">
        <f t="shared" si="45"/>
        <v>0</v>
      </c>
      <c r="AH126" s="2">
        <f t="shared" si="46"/>
        <v>0</v>
      </c>
      <c r="AI126">
        <f t="shared" si="47"/>
        <v>-126</v>
      </c>
    </row>
    <row r="127" spans="1:35" x14ac:dyDescent="0.3">
      <c r="A127" s="9" t="str">
        <f>equipo5!A90</f>
        <v>Juan Lopez</v>
      </c>
      <c r="B127" s="9" t="str">
        <f>equipo5!$A$6</f>
        <v>Equipo 5</v>
      </c>
      <c r="C127" s="9">
        <f>equipo5!CP90</f>
        <v>1</v>
      </c>
      <c r="D127" s="9">
        <f>equipo5!CQ90</f>
        <v>1</v>
      </c>
      <c r="E127" s="9">
        <f>equipo5!CR90</f>
        <v>0</v>
      </c>
      <c r="F127" s="15">
        <f>equipo5!CT90</f>
        <v>2</v>
      </c>
      <c r="G127" s="9">
        <f>equipo5!CU90</f>
        <v>1</v>
      </c>
      <c r="H127" s="9">
        <f>equipo5!CV90</f>
        <v>3</v>
      </c>
      <c r="I127" s="9">
        <f>equipo5!CW90</f>
        <v>5</v>
      </c>
      <c r="J127" s="14">
        <f>equipo5!CX90</f>
        <v>4.5</v>
      </c>
      <c r="K127" s="14">
        <f>equipo5!CY90</f>
        <v>0</v>
      </c>
      <c r="L127" t="str">
        <f t="shared" si="24"/>
        <v>Juan Lopez</v>
      </c>
      <c r="M127">
        <f t="shared" si="25"/>
        <v>4.5</v>
      </c>
      <c r="N127">
        <f t="shared" si="26"/>
        <v>4.5</v>
      </c>
      <c r="O127">
        <f t="shared" si="27"/>
        <v>45127</v>
      </c>
      <c r="P127" t="str">
        <f t="shared" si="28"/>
        <v>Juan Lopez</v>
      </c>
      <c r="Q127">
        <f t="shared" si="29"/>
        <v>1</v>
      </c>
      <c r="R127">
        <f t="shared" si="30"/>
        <v>1</v>
      </c>
      <c r="S127">
        <f t="shared" si="31"/>
        <v>9873</v>
      </c>
      <c r="T127" t="str">
        <f t="shared" si="32"/>
        <v>Juan Lopez</v>
      </c>
      <c r="U127">
        <f t="shared" si="33"/>
        <v>3</v>
      </c>
      <c r="V127">
        <f t="shared" si="34"/>
        <v>3</v>
      </c>
      <c r="W127">
        <f t="shared" si="35"/>
        <v>29873</v>
      </c>
      <c r="X127" t="str">
        <f t="shared" si="36"/>
        <v>Juan Lopez</v>
      </c>
      <c r="Y127">
        <f t="shared" si="37"/>
        <v>2</v>
      </c>
      <c r="Z127">
        <f t="shared" si="38"/>
        <v>2</v>
      </c>
      <c r="AA127">
        <f t="shared" si="39"/>
        <v>19873</v>
      </c>
      <c r="AB127" t="str">
        <f t="shared" si="40"/>
        <v>Juan Lopez</v>
      </c>
      <c r="AC127">
        <f t="shared" si="41"/>
        <v>5</v>
      </c>
      <c r="AD127">
        <f t="shared" si="42"/>
        <v>5</v>
      </c>
      <c r="AE127">
        <f t="shared" si="43"/>
        <v>50127</v>
      </c>
      <c r="AF127" t="str">
        <f t="shared" si="44"/>
        <v>Juan Lopez</v>
      </c>
      <c r="AG127" s="2">
        <f t="shared" si="45"/>
        <v>0</v>
      </c>
      <c r="AH127" s="2">
        <f t="shared" si="46"/>
        <v>0</v>
      </c>
      <c r="AI127">
        <f t="shared" si="47"/>
        <v>-127</v>
      </c>
    </row>
    <row r="128" spans="1:35" x14ac:dyDescent="0.3">
      <c r="A128" s="9" t="str">
        <f>equipo6!A66</f>
        <v>Juan Gonzalez</v>
      </c>
      <c r="B128" s="9" t="str">
        <f>equipo6!$A$6</f>
        <v>Equipo 6</v>
      </c>
      <c r="C128" s="9">
        <f>equipo6!CP66</f>
        <v>1</v>
      </c>
      <c r="D128" s="9">
        <f>equipo6!CQ66</f>
        <v>0</v>
      </c>
      <c r="E128" s="9">
        <f>equipo6!CR66</f>
        <v>1</v>
      </c>
      <c r="F128" s="15">
        <f>equipo6!CT66</f>
        <v>3</v>
      </c>
      <c r="G128" s="9">
        <f>equipo6!CU66</f>
        <v>2</v>
      </c>
      <c r="H128" s="9">
        <f>equipo6!CV66</f>
        <v>5</v>
      </c>
      <c r="I128" s="9">
        <f>equipo6!CW66</f>
        <v>4</v>
      </c>
      <c r="J128" s="14">
        <f>equipo6!CX66</f>
        <v>6</v>
      </c>
      <c r="K128" s="14">
        <f>equipo6!CY66</f>
        <v>0</v>
      </c>
      <c r="L128" t="str">
        <f t="shared" si="24"/>
        <v>Juan Gonzalez</v>
      </c>
      <c r="M128">
        <f t="shared" si="25"/>
        <v>6</v>
      </c>
      <c r="N128">
        <f t="shared" si="26"/>
        <v>6</v>
      </c>
      <c r="O128">
        <f t="shared" si="27"/>
        <v>60128</v>
      </c>
      <c r="P128" t="str">
        <f t="shared" si="28"/>
        <v>Juan Gonzalez</v>
      </c>
      <c r="Q128">
        <f t="shared" si="29"/>
        <v>0</v>
      </c>
      <c r="R128">
        <f t="shared" si="30"/>
        <v>0</v>
      </c>
      <c r="S128">
        <f t="shared" si="31"/>
        <v>-128</v>
      </c>
      <c r="T128" t="str">
        <f t="shared" si="32"/>
        <v>Juan Gonzalez</v>
      </c>
      <c r="U128">
        <f t="shared" si="33"/>
        <v>5</v>
      </c>
      <c r="V128">
        <f t="shared" si="34"/>
        <v>5</v>
      </c>
      <c r="W128">
        <f t="shared" si="35"/>
        <v>49872</v>
      </c>
      <c r="X128" t="str">
        <f t="shared" si="36"/>
        <v>Juan Gonzalez</v>
      </c>
      <c r="Y128">
        <f t="shared" si="37"/>
        <v>3</v>
      </c>
      <c r="Z128">
        <f t="shared" si="38"/>
        <v>3</v>
      </c>
      <c r="AA128">
        <f t="shared" si="39"/>
        <v>29872</v>
      </c>
      <c r="AB128" t="str">
        <f t="shared" si="40"/>
        <v>Juan Gonzalez</v>
      </c>
      <c r="AC128">
        <f t="shared" si="41"/>
        <v>4</v>
      </c>
      <c r="AD128">
        <f t="shared" si="42"/>
        <v>4</v>
      </c>
      <c r="AE128">
        <f t="shared" si="43"/>
        <v>40128</v>
      </c>
      <c r="AF128" t="str">
        <f t="shared" si="44"/>
        <v>Juan Gonzalez</v>
      </c>
      <c r="AG128" s="2">
        <f t="shared" si="45"/>
        <v>0</v>
      </c>
      <c r="AH128" s="2">
        <f t="shared" si="46"/>
        <v>0</v>
      </c>
      <c r="AI128">
        <f t="shared" si="47"/>
        <v>-128</v>
      </c>
    </row>
    <row r="129" spans="1:35" x14ac:dyDescent="0.3">
      <c r="A129" s="9" t="str">
        <f>equipo6!A67</f>
        <v>Juan Perez</v>
      </c>
      <c r="B129" s="9" t="str">
        <f>equipo6!$A$6</f>
        <v>Equipo 6</v>
      </c>
      <c r="C129" s="9">
        <f>equipo6!CP67</f>
        <v>0</v>
      </c>
      <c r="D129" s="9">
        <f>equipo6!CQ67</f>
        <v>0</v>
      </c>
      <c r="E129" s="9">
        <f>equipo6!CR67</f>
        <v>0</v>
      </c>
      <c r="F129" s="15">
        <f>equipo6!CT67</f>
        <v>0</v>
      </c>
      <c r="G129" s="9">
        <f>equipo6!CU67</f>
        <v>0</v>
      </c>
      <c r="H129" s="9">
        <f>equipo6!CV67</f>
        <v>0</v>
      </c>
      <c r="I129" s="9">
        <f>equipo6!CW67</f>
        <v>0</v>
      </c>
      <c r="J129" s="14">
        <f>equipo6!CX67</f>
        <v>0</v>
      </c>
      <c r="K129" s="14">
        <f>equipo6!CY67</f>
        <v>0</v>
      </c>
      <c r="L129" t="str">
        <f t="shared" si="24"/>
        <v>Juan Perez</v>
      </c>
      <c r="M129">
        <f t="shared" si="25"/>
        <v>0</v>
      </c>
      <c r="N129">
        <f t="shared" si="26"/>
        <v>999999</v>
      </c>
      <c r="O129">
        <f t="shared" si="27"/>
        <v>9999990129</v>
      </c>
      <c r="P129" t="str">
        <f t="shared" si="28"/>
        <v>Juan Perez</v>
      </c>
      <c r="Q129">
        <f t="shared" si="29"/>
        <v>0</v>
      </c>
      <c r="R129">
        <f t="shared" si="30"/>
        <v>0</v>
      </c>
      <c r="S129">
        <f t="shared" si="31"/>
        <v>-129</v>
      </c>
      <c r="T129" t="str">
        <f t="shared" si="32"/>
        <v>Juan Perez</v>
      </c>
      <c r="U129">
        <f t="shared" si="33"/>
        <v>0</v>
      </c>
      <c r="V129">
        <f t="shared" si="34"/>
        <v>0</v>
      </c>
      <c r="W129">
        <f t="shared" si="35"/>
        <v>-129</v>
      </c>
      <c r="X129" t="str">
        <f t="shared" si="36"/>
        <v>Juan Perez</v>
      </c>
      <c r="Y129">
        <f t="shared" si="37"/>
        <v>0</v>
      </c>
      <c r="Z129">
        <f t="shared" si="38"/>
        <v>0</v>
      </c>
      <c r="AA129">
        <f t="shared" si="39"/>
        <v>-129</v>
      </c>
      <c r="AB129" t="str">
        <f t="shared" si="40"/>
        <v>Juan Perez</v>
      </c>
      <c r="AC129">
        <f t="shared" si="41"/>
        <v>0</v>
      </c>
      <c r="AD129">
        <f t="shared" si="42"/>
        <v>999999</v>
      </c>
      <c r="AE129">
        <f t="shared" si="43"/>
        <v>9999990129</v>
      </c>
      <c r="AF129" t="str">
        <f t="shared" si="44"/>
        <v>Juan Perez</v>
      </c>
      <c r="AG129" s="2">
        <f t="shared" si="45"/>
        <v>0</v>
      </c>
      <c r="AH129" s="2">
        <f t="shared" si="46"/>
        <v>0</v>
      </c>
      <c r="AI129">
        <f t="shared" si="47"/>
        <v>-129</v>
      </c>
    </row>
    <row r="130" spans="1:35" x14ac:dyDescent="0.3">
      <c r="A130" s="9" t="str">
        <f>equipo6!A68</f>
        <v>Juan Sanchez</v>
      </c>
      <c r="B130" s="9" t="str">
        <f>equipo6!$A$6</f>
        <v>Equipo 6</v>
      </c>
      <c r="C130" s="9">
        <f>equipo6!CP68</f>
        <v>1</v>
      </c>
      <c r="D130" s="9">
        <f>equipo6!CQ68</f>
        <v>0</v>
      </c>
      <c r="E130" s="9">
        <f>equipo6!CR68</f>
        <v>1</v>
      </c>
      <c r="F130" s="15">
        <f>equipo6!CT68</f>
        <v>2.1</v>
      </c>
      <c r="G130" s="9">
        <f>equipo6!CU68</f>
        <v>0</v>
      </c>
      <c r="H130" s="9">
        <f>equipo6!CV68</f>
        <v>1</v>
      </c>
      <c r="I130" s="9">
        <f>equipo6!CW68</f>
        <v>3</v>
      </c>
      <c r="J130" s="14">
        <f>equipo6!CX68</f>
        <v>0</v>
      </c>
      <c r="K130" s="14">
        <f>equipo6!CY68</f>
        <v>0</v>
      </c>
      <c r="L130" t="str">
        <f t="shared" si="24"/>
        <v>Juan Sanchez</v>
      </c>
      <c r="M130">
        <f t="shared" si="25"/>
        <v>0</v>
      </c>
      <c r="N130">
        <f t="shared" si="26"/>
        <v>999999</v>
      </c>
      <c r="O130">
        <f t="shared" si="27"/>
        <v>9999990130</v>
      </c>
      <c r="P130" t="str">
        <f t="shared" si="28"/>
        <v>Juan Sanchez</v>
      </c>
      <c r="Q130">
        <f t="shared" si="29"/>
        <v>0</v>
      </c>
      <c r="R130">
        <f t="shared" si="30"/>
        <v>0</v>
      </c>
      <c r="S130">
        <f t="shared" si="31"/>
        <v>-130</v>
      </c>
      <c r="T130" t="str">
        <f t="shared" si="32"/>
        <v>Juan Sanchez</v>
      </c>
      <c r="U130">
        <f t="shared" si="33"/>
        <v>1</v>
      </c>
      <c r="V130">
        <f t="shared" si="34"/>
        <v>1</v>
      </c>
      <c r="W130">
        <f t="shared" si="35"/>
        <v>9870</v>
      </c>
      <c r="X130" t="str">
        <f t="shared" si="36"/>
        <v>Juan Sanchez</v>
      </c>
      <c r="Y130">
        <f t="shared" si="37"/>
        <v>2.1</v>
      </c>
      <c r="Z130">
        <f t="shared" si="38"/>
        <v>2.1</v>
      </c>
      <c r="AA130">
        <f t="shared" si="39"/>
        <v>20870</v>
      </c>
      <c r="AB130" t="str">
        <f t="shared" si="40"/>
        <v>Juan Sanchez</v>
      </c>
      <c r="AC130">
        <f t="shared" si="41"/>
        <v>3</v>
      </c>
      <c r="AD130">
        <f t="shared" si="42"/>
        <v>3</v>
      </c>
      <c r="AE130">
        <f t="shared" si="43"/>
        <v>30130</v>
      </c>
      <c r="AF130" t="str">
        <f t="shared" si="44"/>
        <v>Juan Sanchez</v>
      </c>
      <c r="AG130" s="2">
        <f t="shared" si="45"/>
        <v>0</v>
      </c>
      <c r="AH130" s="2">
        <f t="shared" si="46"/>
        <v>0</v>
      </c>
      <c r="AI130">
        <f t="shared" si="47"/>
        <v>-130</v>
      </c>
    </row>
    <row r="131" spans="1:35" x14ac:dyDescent="0.3">
      <c r="A131" s="9" t="str">
        <f>equipo6!A69</f>
        <v>Juan Ramirez</v>
      </c>
      <c r="B131" s="9" t="str">
        <f>equipo6!$A$6</f>
        <v>Equipo 6</v>
      </c>
      <c r="C131" s="9">
        <f>equipo6!CP69</f>
        <v>1</v>
      </c>
      <c r="D131" s="9">
        <f>equipo6!CQ69</f>
        <v>1</v>
      </c>
      <c r="E131" s="9">
        <f>equipo6!CR69</f>
        <v>0</v>
      </c>
      <c r="F131" s="15">
        <f>equipo6!CT69</f>
        <v>1.2</v>
      </c>
      <c r="G131" s="9">
        <f>equipo6!CU69</f>
        <v>4</v>
      </c>
      <c r="H131" s="9">
        <f>equipo6!CV69</f>
        <v>5</v>
      </c>
      <c r="I131" s="9">
        <f>equipo6!CW69</f>
        <v>4</v>
      </c>
      <c r="J131" s="14">
        <f>equipo6!CX69</f>
        <v>21.6</v>
      </c>
      <c r="K131" s="14">
        <f>equipo6!CY69</f>
        <v>0</v>
      </c>
      <c r="L131" t="str">
        <f t="shared" ref="L131:L194" si="48">A131</f>
        <v>Juan Ramirez</v>
      </c>
      <c r="M131">
        <f t="shared" ref="M131:M194" si="49">J131</f>
        <v>21.6</v>
      </c>
      <c r="N131">
        <f t="shared" ref="N131:N194" si="50">IF(M131&gt;0,M131,999999)</f>
        <v>21.6</v>
      </c>
      <c r="O131">
        <f t="shared" ref="O131:O194" si="51">N131*10000+ROW()</f>
        <v>216131</v>
      </c>
      <c r="P131" t="str">
        <f t="shared" ref="P131:P194" si="52">A131</f>
        <v>Juan Ramirez</v>
      </c>
      <c r="Q131">
        <f t="shared" ref="Q131:Q194" si="53">D131</f>
        <v>1</v>
      </c>
      <c r="R131">
        <f t="shared" ref="R131:R194" si="54">Q131</f>
        <v>1</v>
      </c>
      <c r="S131">
        <f t="shared" ref="S131:S194" si="55">R131*10000-ROW()</f>
        <v>9869</v>
      </c>
      <c r="T131" t="str">
        <f t="shared" ref="T131:T194" si="56">A131</f>
        <v>Juan Ramirez</v>
      </c>
      <c r="U131">
        <f t="shared" ref="U131:U194" si="57">H131</f>
        <v>5</v>
      </c>
      <c r="V131">
        <f t="shared" ref="V131:V194" si="58">U131</f>
        <v>5</v>
      </c>
      <c r="W131">
        <f t="shared" ref="W131:W194" si="59">V131*10000-ROW()</f>
        <v>49869</v>
      </c>
      <c r="X131" t="str">
        <f t="shared" ref="X131:X194" si="60">A131</f>
        <v>Juan Ramirez</v>
      </c>
      <c r="Y131">
        <f t="shared" ref="Y131:Y194" si="61">F131</f>
        <v>1.2</v>
      </c>
      <c r="Z131">
        <f t="shared" ref="Z131:Z194" si="62">Y131</f>
        <v>1.2</v>
      </c>
      <c r="AA131">
        <f t="shared" ref="AA131:AA194" si="63">Z131*10000-ROW()</f>
        <v>11869</v>
      </c>
      <c r="AB131" t="str">
        <f t="shared" ref="AB131:AB194" si="64">A131</f>
        <v>Juan Ramirez</v>
      </c>
      <c r="AC131">
        <f t="shared" ref="AC131:AC194" si="65">I131</f>
        <v>4</v>
      </c>
      <c r="AD131">
        <f t="shared" ref="AD131:AD194" si="66">IF(AC131&gt;0,AC131,999999)</f>
        <v>4</v>
      </c>
      <c r="AE131">
        <f t="shared" ref="AE131:AE194" si="67">AD131*10000+ROW()</f>
        <v>40131</v>
      </c>
      <c r="AF131" t="str">
        <f t="shared" ref="AF131:AF194" si="68">A131</f>
        <v>Juan Ramirez</v>
      </c>
      <c r="AG131" s="2">
        <f t="shared" ref="AG131:AG194" si="69">K131</f>
        <v>0</v>
      </c>
      <c r="AH131" s="2">
        <f t="shared" ref="AH131:AH194" si="70">AG131</f>
        <v>0</v>
      </c>
      <c r="AI131">
        <f t="shared" ref="AI131:AI194" si="71">AH131*10000-ROW()</f>
        <v>-131</v>
      </c>
    </row>
    <row r="132" spans="1:35" x14ac:dyDescent="0.3">
      <c r="A132" s="9" t="str">
        <f>equipo6!A70</f>
        <v>Juan Torres</v>
      </c>
      <c r="B132" s="9" t="str">
        <f>equipo6!$A$6</f>
        <v>Equipo 6</v>
      </c>
      <c r="C132" s="9">
        <f>equipo6!CP70</f>
        <v>0</v>
      </c>
      <c r="D132" s="9">
        <f>equipo6!CQ70</f>
        <v>0</v>
      </c>
      <c r="E132" s="9">
        <f>equipo6!CR70</f>
        <v>0</v>
      </c>
      <c r="F132" s="15">
        <f>equipo6!CT70</f>
        <v>0</v>
      </c>
      <c r="G132" s="9">
        <f>equipo6!CU70</f>
        <v>0</v>
      </c>
      <c r="H132" s="9">
        <f>equipo6!CV70</f>
        <v>0</v>
      </c>
      <c r="I132" s="9">
        <f>equipo6!CW70</f>
        <v>0</v>
      </c>
      <c r="J132" s="14">
        <f>equipo6!CX70</f>
        <v>0</v>
      </c>
      <c r="K132" s="14">
        <f>equipo6!CY70</f>
        <v>0</v>
      </c>
      <c r="L132" t="str">
        <f t="shared" si="48"/>
        <v>Juan Torres</v>
      </c>
      <c r="M132">
        <f t="shared" si="49"/>
        <v>0</v>
      </c>
      <c r="N132">
        <f t="shared" si="50"/>
        <v>999999</v>
      </c>
      <c r="O132">
        <f t="shared" si="51"/>
        <v>9999990132</v>
      </c>
      <c r="P132" t="str">
        <f t="shared" si="52"/>
        <v>Juan Torres</v>
      </c>
      <c r="Q132">
        <f t="shared" si="53"/>
        <v>0</v>
      </c>
      <c r="R132">
        <f t="shared" si="54"/>
        <v>0</v>
      </c>
      <c r="S132">
        <f t="shared" si="55"/>
        <v>-132</v>
      </c>
      <c r="T132" t="str">
        <f t="shared" si="56"/>
        <v>Juan Torres</v>
      </c>
      <c r="U132">
        <f t="shared" si="57"/>
        <v>0</v>
      </c>
      <c r="V132">
        <f t="shared" si="58"/>
        <v>0</v>
      </c>
      <c r="W132">
        <f t="shared" si="59"/>
        <v>-132</v>
      </c>
      <c r="X132" t="str">
        <f t="shared" si="60"/>
        <v>Juan Torres</v>
      </c>
      <c r="Y132">
        <f t="shared" si="61"/>
        <v>0</v>
      </c>
      <c r="Z132">
        <f t="shared" si="62"/>
        <v>0</v>
      </c>
      <c r="AA132">
        <f t="shared" si="63"/>
        <v>-132</v>
      </c>
      <c r="AB132" t="str">
        <f t="shared" si="64"/>
        <v>Juan Torres</v>
      </c>
      <c r="AC132">
        <f t="shared" si="65"/>
        <v>0</v>
      </c>
      <c r="AD132">
        <f t="shared" si="66"/>
        <v>999999</v>
      </c>
      <c r="AE132">
        <f t="shared" si="67"/>
        <v>9999990132</v>
      </c>
      <c r="AF132" t="str">
        <f t="shared" si="68"/>
        <v>Juan Torres</v>
      </c>
      <c r="AG132" s="2">
        <f t="shared" si="69"/>
        <v>0</v>
      </c>
      <c r="AH132" s="2">
        <f t="shared" si="70"/>
        <v>0</v>
      </c>
      <c r="AI132">
        <f t="shared" si="71"/>
        <v>-132</v>
      </c>
    </row>
    <row r="133" spans="1:35" x14ac:dyDescent="0.3">
      <c r="A133" s="9" t="str">
        <f>equipo6!A71</f>
        <v>Juan Flores</v>
      </c>
      <c r="B133" s="9" t="str">
        <f>equipo6!$A$6</f>
        <v>Equipo 6</v>
      </c>
      <c r="C133" s="9">
        <f>equipo6!CP71</f>
        <v>1</v>
      </c>
      <c r="D133" s="9">
        <f>equipo6!CQ71</f>
        <v>0</v>
      </c>
      <c r="E133" s="9">
        <f>equipo6!CR71</f>
        <v>1</v>
      </c>
      <c r="F133" s="15">
        <f>equipo6!CT71</f>
        <v>1.2</v>
      </c>
      <c r="G133" s="9">
        <f>equipo6!CU71</f>
        <v>3</v>
      </c>
      <c r="H133" s="9">
        <f>equipo6!CV71</f>
        <v>1</v>
      </c>
      <c r="I133" s="9">
        <f>equipo6!CW71</f>
        <v>3</v>
      </c>
      <c r="J133" s="14">
        <f>equipo6!CX71</f>
        <v>16.2</v>
      </c>
      <c r="K133" s="14">
        <f>equipo6!CY71</f>
        <v>0</v>
      </c>
      <c r="L133" t="str">
        <f t="shared" si="48"/>
        <v>Juan Flores</v>
      </c>
      <c r="M133">
        <f t="shared" si="49"/>
        <v>16.2</v>
      </c>
      <c r="N133">
        <f t="shared" si="50"/>
        <v>16.2</v>
      </c>
      <c r="O133">
        <f t="shared" si="51"/>
        <v>162133</v>
      </c>
      <c r="P133" t="str">
        <f t="shared" si="52"/>
        <v>Juan Flores</v>
      </c>
      <c r="Q133">
        <f t="shared" si="53"/>
        <v>0</v>
      </c>
      <c r="R133">
        <f t="shared" si="54"/>
        <v>0</v>
      </c>
      <c r="S133">
        <f t="shared" si="55"/>
        <v>-133</v>
      </c>
      <c r="T133" t="str">
        <f t="shared" si="56"/>
        <v>Juan Flores</v>
      </c>
      <c r="U133">
        <f t="shared" si="57"/>
        <v>1</v>
      </c>
      <c r="V133">
        <f t="shared" si="58"/>
        <v>1</v>
      </c>
      <c r="W133">
        <f t="shared" si="59"/>
        <v>9867</v>
      </c>
      <c r="X133" t="str">
        <f t="shared" si="60"/>
        <v>Juan Flores</v>
      </c>
      <c r="Y133">
        <f t="shared" si="61"/>
        <v>1.2</v>
      </c>
      <c r="Z133">
        <f t="shared" si="62"/>
        <v>1.2</v>
      </c>
      <c r="AA133">
        <f t="shared" si="63"/>
        <v>11867</v>
      </c>
      <c r="AB133" t="str">
        <f t="shared" si="64"/>
        <v>Juan Flores</v>
      </c>
      <c r="AC133">
        <f t="shared" si="65"/>
        <v>3</v>
      </c>
      <c r="AD133">
        <f t="shared" si="66"/>
        <v>3</v>
      </c>
      <c r="AE133">
        <f t="shared" si="67"/>
        <v>30133</v>
      </c>
      <c r="AF133" t="str">
        <f t="shared" si="68"/>
        <v>Juan Flores</v>
      </c>
      <c r="AG133" s="2">
        <f t="shared" si="69"/>
        <v>0</v>
      </c>
      <c r="AH133" s="2">
        <f t="shared" si="70"/>
        <v>0</v>
      </c>
      <c r="AI133">
        <f t="shared" si="71"/>
        <v>-133</v>
      </c>
    </row>
    <row r="134" spans="1:35" x14ac:dyDescent="0.3">
      <c r="A134" s="9" t="str">
        <f>equipo6!A72</f>
        <v>Juan Rivera</v>
      </c>
      <c r="B134" s="9" t="str">
        <f>equipo6!$A$6</f>
        <v>Equipo 6</v>
      </c>
      <c r="C134" s="9">
        <f>equipo6!CP72</f>
        <v>0</v>
      </c>
      <c r="D134" s="9">
        <f>equipo6!CQ72</f>
        <v>0</v>
      </c>
      <c r="E134" s="9">
        <f>equipo6!CR72</f>
        <v>0</v>
      </c>
      <c r="F134" s="15">
        <f>equipo6!CT72</f>
        <v>0</v>
      </c>
      <c r="G134" s="9">
        <f>equipo6!CU72</f>
        <v>0</v>
      </c>
      <c r="H134" s="9">
        <f>equipo6!CV72</f>
        <v>0</v>
      </c>
      <c r="I134" s="9">
        <f>equipo6!CW72</f>
        <v>0</v>
      </c>
      <c r="J134" s="14">
        <f>equipo6!CX72</f>
        <v>0</v>
      </c>
      <c r="K134" s="14">
        <f>equipo6!CY72</f>
        <v>0</v>
      </c>
      <c r="L134" t="str">
        <f t="shared" si="48"/>
        <v>Juan Rivera</v>
      </c>
      <c r="M134">
        <f t="shared" si="49"/>
        <v>0</v>
      </c>
      <c r="N134">
        <f t="shared" si="50"/>
        <v>999999</v>
      </c>
      <c r="O134">
        <f t="shared" si="51"/>
        <v>9999990134</v>
      </c>
      <c r="P134" t="str">
        <f t="shared" si="52"/>
        <v>Juan Rivera</v>
      </c>
      <c r="Q134">
        <f t="shared" si="53"/>
        <v>0</v>
      </c>
      <c r="R134">
        <f t="shared" si="54"/>
        <v>0</v>
      </c>
      <c r="S134">
        <f t="shared" si="55"/>
        <v>-134</v>
      </c>
      <c r="T134" t="str">
        <f t="shared" si="56"/>
        <v>Juan Rivera</v>
      </c>
      <c r="U134">
        <f t="shared" si="57"/>
        <v>0</v>
      </c>
      <c r="V134">
        <f t="shared" si="58"/>
        <v>0</v>
      </c>
      <c r="W134">
        <f t="shared" si="59"/>
        <v>-134</v>
      </c>
      <c r="X134" t="str">
        <f t="shared" si="60"/>
        <v>Juan Rivera</v>
      </c>
      <c r="Y134">
        <f t="shared" si="61"/>
        <v>0</v>
      </c>
      <c r="Z134">
        <f t="shared" si="62"/>
        <v>0</v>
      </c>
      <c r="AA134">
        <f t="shared" si="63"/>
        <v>-134</v>
      </c>
      <c r="AB134" t="str">
        <f t="shared" si="64"/>
        <v>Juan Rivera</v>
      </c>
      <c r="AC134">
        <f t="shared" si="65"/>
        <v>0</v>
      </c>
      <c r="AD134">
        <f t="shared" si="66"/>
        <v>999999</v>
      </c>
      <c r="AE134">
        <f t="shared" si="67"/>
        <v>9999990134</v>
      </c>
      <c r="AF134" t="str">
        <f t="shared" si="68"/>
        <v>Juan Rivera</v>
      </c>
      <c r="AG134" s="2">
        <f t="shared" si="69"/>
        <v>0</v>
      </c>
      <c r="AH134" s="2">
        <f t="shared" si="70"/>
        <v>0</v>
      </c>
      <c r="AI134">
        <f t="shared" si="71"/>
        <v>-134</v>
      </c>
    </row>
    <row r="135" spans="1:35" x14ac:dyDescent="0.3">
      <c r="A135" s="9" t="str">
        <f>equipo6!A73</f>
        <v>Juan Gomez</v>
      </c>
      <c r="B135" s="9" t="str">
        <f>equipo6!$A$6</f>
        <v>Equipo 6</v>
      </c>
      <c r="C135" s="9">
        <f>equipo6!CP73</f>
        <v>1</v>
      </c>
      <c r="D135" s="9">
        <f>equipo6!CQ73</f>
        <v>1</v>
      </c>
      <c r="E135" s="9">
        <f>equipo6!CR73</f>
        <v>0</v>
      </c>
      <c r="F135" s="15">
        <f>equipo6!CT73</f>
        <v>1.1000000000000001</v>
      </c>
      <c r="G135" s="9">
        <f>equipo6!CU73</f>
        <v>3</v>
      </c>
      <c r="H135" s="9">
        <f>equipo6!CV73</f>
        <v>6</v>
      </c>
      <c r="I135" s="9">
        <f>equipo6!CW73</f>
        <v>1</v>
      </c>
      <c r="J135" s="14">
        <f>equipo6!CX73</f>
        <v>20.249999999999996</v>
      </c>
      <c r="K135" s="14">
        <f>equipo6!CY73</f>
        <v>0</v>
      </c>
      <c r="L135" t="str">
        <f t="shared" si="48"/>
        <v>Juan Gomez</v>
      </c>
      <c r="M135">
        <f t="shared" si="49"/>
        <v>20.249999999999996</v>
      </c>
      <c r="N135">
        <f t="shared" si="50"/>
        <v>20.249999999999996</v>
      </c>
      <c r="O135">
        <f t="shared" si="51"/>
        <v>202634.99999999997</v>
      </c>
      <c r="P135" t="str">
        <f t="shared" si="52"/>
        <v>Juan Gomez</v>
      </c>
      <c r="Q135">
        <f t="shared" si="53"/>
        <v>1</v>
      </c>
      <c r="R135">
        <f t="shared" si="54"/>
        <v>1</v>
      </c>
      <c r="S135">
        <f t="shared" si="55"/>
        <v>9865</v>
      </c>
      <c r="T135" t="str">
        <f t="shared" si="56"/>
        <v>Juan Gomez</v>
      </c>
      <c r="U135">
        <f t="shared" si="57"/>
        <v>6</v>
      </c>
      <c r="V135">
        <f t="shared" si="58"/>
        <v>6</v>
      </c>
      <c r="W135">
        <f t="shared" si="59"/>
        <v>59865</v>
      </c>
      <c r="X135" t="str">
        <f t="shared" si="60"/>
        <v>Juan Gomez</v>
      </c>
      <c r="Y135">
        <f t="shared" si="61"/>
        <v>1.1000000000000001</v>
      </c>
      <c r="Z135">
        <f t="shared" si="62"/>
        <v>1.1000000000000001</v>
      </c>
      <c r="AA135">
        <f t="shared" si="63"/>
        <v>10865</v>
      </c>
      <c r="AB135" t="str">
        <f t="shared" si="64"/>
        <v>Juan Gomez</v>
      </c>
      <c r="AC135">
        <f t="shared" si="65"/>
        <v>1</v>
      </c>
      <c r="AD135">
        <f t="shared" si="66"/>
        <v>1</v>
      </c>
      <c r="AE135">
        <f t="shared" si="67"/>
        <v>10135</v>
      </c>
      <c r="AF135" t="str">
        <f t="shared" si="68"/>
        <v>Juan Gomez</v>
      </c>
      <c r="AG135" s="2">
        <f t="shared" si="69"/>
        <v>0</v>
      </c>
      <c r="AH135" s="2">
        <f t="shared" si="70"/>
        <v>0</v>
      </c>
      <c r="AI135">
        <f t="shared" si="71"/>
        <v>-135</v>
      </c>
    </row>
    <row r="136" spans="1:35" x14ac:dyDescent="0.3">
      <c r="A136" s="9" t="str">
        <f>equipo6!A74</f>
        <v>Juan Diaz</v>
      </c>
      <c r="B136" s="9" t="str">
        <f>equipo6!$A$6</f>
        <v>Equipo 6</v>
      </c>
      <c r="C136" s="9">
        <f>equipo6!CP74</f>
        <v>0</v>
      </c>
      <c r="D136" s="9">
        <f>equipo6!CQ74</f>
        <v>0</v>
      </c>
      <c r="E136" s="9">
        <f>equipo6!CR74</f>
        <v>0</v>
      </c>
      <c r="F136" s="15">
        <f>equipo6!CT74</f>
        <v>0</v>
      </c>
      <c r="G136" s="9">
        <f>equipo6!CU74</f>
        <v>0</v>
      </c>
      <c r="H136" s="9">
        <f>equipo6!CV74</f>
        <v>0</v>
      </c>
      <c r="I136" s="9">
        <f>equipo6!CW74</f>
        <v>0</v>
      </c>
      <c r="J136" s="14">
        <f>equipo6!CX74</f>
        <v>0</v>
      </c>
      <c r="K136" s="14">
        <f>equipo6!CY74</f>
        <v>0</v>
      </c>
      <c r="L136" t="str">
        <f t="shared" si="48"/>
        <v>Juan Diaz</v>
      </c>
      <c r="M136">
        <f t="shared" si="49"/>
        <v>0</v>
      </c>
      <c r="N136">
        <f t="shared" si="50"/>
        <v>999999</v>
      </c>
      <c r="O136">
        <f t="shared" si="51"/>
        <v>9999990136</v>
      </c>
      <c r="P136" t="str">
        <f t="shared" si="52"/>
        <v>Juan Diaz</v>
      </c>
      <c r="Q136">
        <f t="shared" si="53"/>
        <v>0</v>
      </c>
      <c r="R136">
        <f t="shared" si="54"/>
        <v>0</v>
      </c>
      <c r="S136">
        <f t="shared" si="55"/>
        <v>-136</v>
      </c>
      <c r="T136" t="str">
        <f t="shared" si="56"/>
        <v>Juan Diaz</v>
      </c>
      <c r="U136">
        <f t="shared" si="57"/>
        <v>0</v>
      </c>
      <c r="V136">
        <f t="shared" si="58"/>
        <v>0</v>
      </c>
      <c r="W136">
        <f t="shared" si="59"/>
        <v>-136</v>
      </c>
      <c r="X136" t="str">
        <f t="shared" si="60"/>
        <v>Juan Diaz</v>
      </c>
      <c r="Y136">
        <f t="shared" si="61"/>
        <v>0</v>
      </c>
      <c r="Z136">
        <f t="shared" si="62"/>
        <v>0</v>
      </c>
      <c r="AA136">
        <f t="shared" si="63"/>
        <v>-136</v>
      </c>
      <c r="AB136" t="str">
        <f t="shared" si="64"/>
        <v>Juan Diaz</v>
      </c>
      <c r="AC136">
        <f t="shared" si="65"/>
        <v>0</v>
      </c>
      <c r="AD136">
        <f t="shared" si="66"/>
        <v>999999</v>
      </c>
      <c r="AE136">
        <f t="shared" si="67"/>
        <v>9999990136</v>
      </c>
      <c r="AF136" t="str">
        <f t="shared" si="68"/>
        <v>Juan Diaz</v>
      </c>
      <c r="AG136" s="2">
        <f t="shared" si="69"/>
        <v>0</v>
      </c>
      <c r="AH136" s="2">
        <f t="shared" si="70"/>
        <v>0</v>
      </c>
      <c r="AI136">
        <f t="shared" si="71"/>
        <v>-136</v>
      </c>
    </row>
    <row r="137" spans="1:35" x14ac:dyDescent="0.3">
      <c r="A137" s="9" t="str">
        <f>equipo6!A75</f>
        <v>Juan Reyes</v>
      </c>
      <c r="B137" s="9" t="str">
        <f>equipo6!$A$6</f>
        <v>Equipo 6</v>
      </c>
      <c r="C137" s="9">
        <f>equipo6!CP75</f>
        <v>1</v>
      </c>
      <c r="D137" s="9">
        <f>equipo6!CQ75</f>
        <v>1</v>
      </c>
      <c r="E137" s="9">
        <f>equipo6!CR75</f>
        <v>0</v>
      </c>
      <c r="F137" s="15">
        <f>equipo6!CT75</f>
        <v>1.2</v>
      </c>
      <c r="G137" s="9">
        <f>equipo6!CU75</f>
        <v>4</v>
      </c>
      <c r="H137" s="9">
        <f>equipo6!CV75</f>
        <v>4</v>
      </c>
      <c r="I137" s="9">
        <f>equipo6!CW75</f>
        <v>2</v>
      </c>
      <c r="J137" s="14">
        <f>equipo6!CX75</f>
        <v>21.6</v>
      </c>
      <c r="K137" s="14">
        <f>equipo6!CY75</f>
        <v>0</v>
      </c>
      <c r="L137" t="str">
        <f t="shared" si="48"/>
        <v>Juan Reyes</v>
      </c>
      <c r="M137">
        <f t="shared" si="49"/>
        <v>21.6</v>
      </c>
      <c r="N137">
        <f t="shared" si="50"/>
        <v>21.6</v>
      </c>
      <c r="O137">
        <f t="shared" si="51"/>
        <v>216137</v>
      </c>
      <c r="P137" t="str">
        <f t="shared" si="52"/>
        <v>Juan Reyes</v>
      </c>
      <c r="Q137">
        <f t="shared" si="53"/>
        <v>1</v>
      </c>
      <c r="R137">
        <f t="shared" si="54"/>
        <v>1</v>
      </c>
      <c r="S137">
        <f t="shared" si="55"/>
        <v>9863</v>
      </c>
      <c r="T137" t="str">
        <f t="shared" si="56"/>
        <v>Juan Reyes</v>
      </c>
      <c r="U137">
        <f t="shared" si="57"/>
        <v>4</v>
      </c>
      <c r="V137">
        <f t="shared" si="58"/>
        <v>4</v>
      </c>
      <c r="W137">
        <f t="shared" si="59"/>
        <v>39863</v>
      </c>
      <c r="X137" t="str">
        <f t="shared" si="60"/>
        <v>Juan Reyes</v>
      </c>
      <c r="Y137">
        <f t="shared" si="61"/>
        <v>1.2</v>
      </c>
      <c r="Z137">
        <f t="shared" si="62"/>
        <v>1.2</v>
      </c>
      <c r="AA137">
        <f t="shared" si="63"/>
        <v>11863</v>
      </c>
      <c r="AB137" t="str">
        <f t="shared" si="64"/>
        <v>Juan Reyes</v>
      </c>
      <c r="AC137">
        <f t="shared" si="65"/>
        <v>2</v>
      </c>
      <c r="AD137">
        <f t="shared" si="66"/>
        <v>2</v>
      </c>
      <c r="AE137">
        <f t="shared" si="67"/>
        <v>20137</v>
      </c>
      <c r="AF137" t="str">
        <f t="shared" si="68"/>
        <v>Juan Reyes</v>
      </c>
      <c r="AG137" s="2">
        <f t="shared" si="69"/>
        <v>0</v>
      </c>
      <c r="AH137" s="2">
        <f t="shared" si="70"/>
        <v>0</v>
      </c>
      <c r="AI137">
        <f t="shared" si="71"/>
        <v>-137</v>
      </c>
    </row>
    <row r="138" spans="1:35" x14ac:dyDescent="0.3">
      <c r="A138" s="9" t="str">
        <f>equipo6!A76</f>
        <v>Juan Morales</v>
      </c>
      <c r="B138" s="9" t="str">
        <f>equipo6!$A$6</f>
        <v>Equipo 6</v>
      </c>
      <c r="C138" s="9">
        <f>equipo6!CP76</f>
        <v>1</v>
      </c>
      <c r="D138" s="9">
        <f>equipo6!CQ76</f>
        <v>1</v>
      </c>
      <c r="E138" s="9">
        <f>equipo6!CR76</f>
        <v>0</v>
      </c>
      <c r="F138" s="15">
        <f>equipo6!CT76</f>
        <v>2</v>
      </c>
      <c r="G138" s="9">
        <f>equipo6!CU76</f>
        <v>3</v>
      </c>
      <c r="H138" s="9">
        <f>equipo6!CV76</f>
        <v>5</v>
      </c>
      <c r="I138" s="9">
        <f>equipo6!CW76</f>
        <v>2</v>
      </c>
      <c r="J138" s="14">
        <f>equipo6!CX76</f>
        <v>13.5</v>
      </c>
      <c r="K138" s="14">
        <f>equipo6!CY76</f>
        <v>0</v>
      </c>
      <c r="L138" t="str">
        <f t="shared" si="48"/>
        <v>Juan Morales</v>
      </c>
      <c r="M138">
        <f t="shared" si="49"/>
        <v>13.5</v>
      </c>
      <c r="N138">
        <f t="shared" si="50"/>
        <v>13.5</v>
      </c>
      <c r="O138">
        <f t="shared" si="51"/>
        <v>135138</v>
      </c>
      <c r="P138" t="str">
        <f t="shared" si="52"/>
        <v>Juan Morales</v>
      </c>
      <c r="Q138">
        <f t="shared" si="53"/>
        <v>1</v>
      </c>
      <c r="R138">
        <f t="shared" si="54"/>
        <v>1</v>
      </c>
      <c r="S138">
        <f t="shared" si="55"/>
        <v>9862</v>
      </c>
      <c r="T138" t="str">
        <f t="shared" si="56"/>
        <v>Juan Morales</v>
      </c>
      <c r="U138">
        <f t="shared" si="57"/>
        <v>5</v>
      </c>
      <c r="V138">
        <f t="shared" si="58"/>
        <v>5</v>
      </c>
      <c r="W138">
        <f t="shared" si="59"/>
        <v>49862</v>
      </c>
      <c r="X138" t="str">
        <f t="shared" si="60"/>
        <v>Juan Morales</v>
      </c>
      <c r="Y138">
        <f t="shared" si="61"/>
        <v>2</v>
      </c>
      <c r="Z138">
        <f t="shared" si="62"/>
        <v>2</v>
      </c>
      <c r="AA138">
        <f t="shared" si="63"/>
        <v>19862</v>
      </c>
      <c r="AB138" t="str">
        <f t="shared" si="64"/>
        <v>Juan Morales</v>
      </c>
      <c r="AC138">
        <f t="shared" si="65"/>
        <v>2</v>
      </c>
      <c r="AD138">
        <f t="shared" si="66"/>
        <v>2</v>
      </c>
      <c r="AE138">
        <f t="shared" si="67"/>
        <v>20138</v>
      </c>
      <c r="AF138" t="str">
        <f t="shared" si="68"/>
        <v>Juan Morales</v>
      </c>
      <c r="AG138" s="2">
        <f t="shared" si="69"/>
        <v>0</v>
      </c>
      <c r="AH138" s="2">
        <f t="shared" si="70"/>
        <v>0</v>
      </c>
      <c r="AI138">
        <f t="shared" si="71"/>
        <v>-138</v>
      </c>
    </row>
    <row r="139" spans="1:35" x14ac:dyDescent="0.3">
      <c r="A139" s="9" t="str">
        <f>equipo6!A77</f>
        <v>Juan Cruz</v>
      </c>
      <c r="B139" s="9" t="str">
        <f>equipo6!$A$6</f>
        <v>Equipo 6</v>
      </c>
      <c r="C139" s="9">
        <f>equipo6!CP77</f>
        <v>2</v>
      </c>
      <c r="D139" s="9">
        <f>equipo6!CQ77</f>
        <v>2</v>
      </c>
      <c r="E139" s="9">
        <f>equipo6!CR77</f>
        <v>0</v>
      </c>
      <c r="F139" s="15">
        <f>equipo6!CT77</f>
        <v>4</v>
      </c>
      <c r="G139" s="9">
        <f>equipo6!CU77</f>
        <v>7</v>
      </c>
      <c r="H139" s="9">
        <f>equipo6!CV77</f>
        <v>3</v>
      </c>
      <c r="I139" s="9">
        <f>equipo6!CW77</f>
        <v>7</v>
      </c>
      <c r="J139" s="14">
        <f>equipo6!CX77</f>
        <v>15.749999999999995</v>
      </c>
      <c r="K139" s="14">
        <f>equipo6!CY77</f>
        <v>0</v>
      </c>
      <c r="L139" t="str">
        <f t="shared" si="48"/>
        <v>Juan Cruz</v>
      </c>
      <c r="M139">
        <f t="shared" si="49"/>
        <v>15.749999999999995</v>
      </c>
      <c r="N139">
        <f t="shared" si="50"/>
        <v>15.749999999999995</v>
      </c>
      <c r="O139">
        <f t="shared" si="51"/>
        <v>157638.99999999994</v>
      </c>
      <c r="P139" t="str">
        <f t="shared" si="52"/>
        <v>Juan Cruz</v>
      </c>
      <c r="Q139">
        <f t="shared" si="53"/>
        <v>2</v>
      </c>
      <c r="R139">
        <f t="shared" si="54"/>
        <v>2</v>
      </c>
      <c r="S139">
        <f t="shared" si="55"/>
        <v>19861</v>
      </c>
      <c r="T139" t="str">
        <f t="shared" si="56"/>
        <v>Juan Cruz</v>
      </c>
      <c r="U139">
        <f t="shared" si="57"/>
        <v>3</v>
      </c>
      <c r="V139">
        <f t="shared" si="58"/>
        <v>3</v>
      </c>
      <c r="W139">
        <f t="shared" si="59"/>
        <v>29861</v>
      </c>
      <c r="X139" t="str">
        <f t="shared" si="60"/>
        <v>Juan Cruz</v>
      </c>
      <c r="Y139">
        <f t="shared" si="61"/>
        <v>4</v>
      </c>
      <c r="Z139">
        <f t="shared" si="62"/>
        <v>4</v>
      </c>
      <c r="AA139">
        <f t="shared" si="63"/>
        <v>39861</v>
      </c>
      <c r="AB139" t="str">
        <f t="shared" si="64"/>
        <v>Juan Cruz</v>
      </c>
      <c r="AC139">
        <f t="shared" si="65"/>
        <v>7</v>
      </c>
      <c r="AD139">
        <f t="shared" si="66"/>
        <v>7</v>
      </c>
      <c r="AE139">
        <f t="shared" si="67"/>
        <v>70139</v>
      </c>
      <c r="AF139" t="str">
        <f t="shared" si="68"/>
        <v>Juan Cruz</v>
      </c>
      <c r="AG139" s="2">
        <f t="shared" si="69"/>
        <v>0</v>
      </c>
      <c r="AH139" s="2">
        <f t="shared" si="70"/>
        <v>0</v>
      </c>
      <c r="AI139">
        <f t="shared" si="71"/>
        <v>-139</v>
      </c>
    </row>
    <row r="140" spans="1:35" x14ac:dyDescent="0.3">
      <c r="A140" s="9" t="str">
        <f>equipo6!A78</f>
        <v>Juan Ortiz</v>
      </c>
      <c r="B140" s="9" t="str">
        <f>equipo6!$A$6</f>
        <v>Equipo 6</v>
      </c>
      <c r="C140" s="9">
        <f>equipo6!CP78</f>
        <v>0</v>
      </c>
      <c r="D140" s="9">
        <f>equipo6!CQ78</f>
        <v>0</v>
      </c>
      <c r="E140" s="9">
        <f>equipo6!CR78</f>
        <v>0</v>
      </c>
      <c r="F140" s="15">
        <f>equipo6!CT78</f>
        <v>0</v>
      </c>
      <c r="G140" s="9">
        <f>equipo6!CU78</f>
        <v>0</v>
      </c>
      <c r="H140" s="9">
        <f>equipo6!CV78</f>
        <v>0</v>
      </c>
      <c r="I140" s="9">
        <f>equipo6!CW78</f>
        <v>0</v>
      </c>
      <c r="J140" s="14">
        <f>equipo6!CX78</f>
        <v>0</v>
      </c>
      <c r="K140" s="14">
        <f>equipo6!CY78</f>
        <v>0</v>
      </c>
      <c r="L140" t="str">
        <f t="shared" si="48"/>
        <v>Juan Ortiz</v>
      </c>
      <c r="M140">
        <f t="shared" si="49"/>
        <v>0</v>
      </c>
      <c r="N140">
        <f t="shared" si="50"/>
        <v>999999</v>
      </c>
      <c r="O140">
        <f t="shared" si="51"/>
        <v>9999990140</v>
      </c>
      <c r="P140" t="str">
        <f t="shared" si="52"/>
        <v>Juan Ortiz</v>
      </c>
      <c r="Q140">
        <f t="shared" si="53"/>
        <v>0</v>
      </c>
      <c r="R140">
        <f t="shared" si="54"/>
        <v>0</v>
      </c>
      <c r="S140">
        <f t="shared" si="55"/>
        <v>-140</v>
      </c>
      <c r="T140" t="str">
        <f t="shared" si="56"/>
        <v>Juan Ortiz</v>
      </c>
      <c r="U140">
        <f t="shared" si="57"/>
        <v>0</v>
      </c>
      <c r="V140">
        <f t="shared" si="58"/>
        <v>0</v>
      </c>
      <c r="W140">
        <f t="shared" si="59"/>
        <v>-140</v>
      </c>
      <c r="X140" t="str">
        <f t="shared" si="60"/>
        <v>Juan Ortiz</v>
      </c>
      <c r="Y140">
        <f t="shared" si="61"/>
        <v>0</v>
      </c>
      <c r="Z140">
        <f t="shared" si="62"/>
        <v>0</v>
      </c>
      <c r="AA140">
        <f t="shared" si="63"/>
        <v>-140</v>
      </c>
      <c r="AB140" t="str">
        <f t="shared" si="64"/>
        <v>Juan Ortiz</v>
      </c>
      <c r="AC140">
        <f t="shared" si="65"/>
        <v>0</v>
      </c>
      <c r="AD140">
        <f t="shared" si="66"/>
        <v>999999</v>
      </c>
      <c r="AE140">
        <f t="shared" si="67"/>
        <v>9999990140</v>
      </c>
      <c r="AF140" t="str">
        <f t="shared" si="68"/>
        <v>Juan Ortiz</v>
      </c>
      <c r="AG140" s="2">
        <f t="shared" si="69"/>
        <v>0</v>
      </c>
      <c r="AH140" s="2">
        <f t="shared" si="70"/>
        <v>0</v>
      </c>
      <c r="AI140">
        <f t="shared" si="71"/>
        <v>-140</v>
      </c>
    </row>
    <row r="141" spans="1:35" x14ac:dyDescent="0.3">
      <c r="A141" s="9" t="str">
        <f>equipo6!A79</f>
        <v>Juan Gutierrez</v>
      </c>
      <c r="B141" s="9" t="str">
        <f>equipo6!$A$6</f>
        <v>Equipo 6</v>
      </c>
      <c r="C141" s="9">
        <f>equipo6!CP79</f>
        <v>0</v>
      </c>
      <c r="D141" s="9">
        <f>equipo6!CQ79</f>
        <v>0</v>
      </c>
      <c r="E141" s="9">
        <f>equipo6!CR79</f>
        <v>0</v>
      </c>
      <c r="F141" s="15">
        <f>equipo6!CT79</f>
        <v>0</v>
      </c>
      <c r="G141" s="9">
        <f>equipo6!CU79</f>
        <v>0</v>
      </c>
      <c r="H141" s="9">
        <f>equipo6!CV79</f>
        <v>0</v>
      </c>
      <c r="I141" s="9">
        <f>equipo6!CW79</f>
        <v>0</v>
      </c>
      <c r="J141" s="14">
        <f>equipo6!CX79</f>
        <v>0</v>
      </c>
      <c r="K141" s="14">
        <f>equipo6!CY79</f>
        <v>0</v>
      </c>
      <c r="L141" t="str">
        <f t="shared" si="48"/>
        <v>Juan Gutierrez</v>
      </c>
      <c r="M141">
        <f t="shared" si="49"/>
        <v>0</v>
      </c>
      <c r="N141">
        <f t="shared" si="50"/>
        <v>999999</v>
      </c>
      <c r="O141">
        <f t="shared" si="51"/>
        <v>9999990141</v>
      </c>
      <c r="P141" t="str">
        <f t="shared" si="52"/>
        <v>Juan Gutierrez</v>
      </c>
      <c r="Q141">
        <f t="shared" si="53"/>
        <v>0</v>
      </c>
      <c r="R141">
        <f t="shared" si="54"/>
        <v>0</v>
      </c>
      <c r="S141">
        <f t="shared" si="55"/>
        <v>-141</v>
      </c>
      <c r="T141" t="str">
        <f t="shared" si="56"/>
        <v>Juan Gutierrez</v>
      </c>
      <c r="U141">
        <f t="shared" si="57"/>
        <v>0</v>
      </c>
      <c r="V141">
        <f t="shared" si="58"/>
        <v>0</v>
      </c>
      <c r="W141">
        <f t="shared" si="59"/>
        <v>-141</v>
      </c>
      <c r="X141" t="str">
        <f t="shared" si="60"/>
        <v>Juan Gutierrez</v>
      </c>
      <c r="Y141">
        <f t="shared" si="61"/>
        <v>0</v>
      </c>
      <c r="Z141">
        <f t="shared" si="62"/>
        <v>0</v>
      </c>
      <c r="AA141">
        <f t="shared" si="63"/>
        <v>-141</v>
      </c>
      <c r="AB141" t="str">
        <f t="shared" si="64"/>
        <v>Juan Gutierrez</v>
      </c>
      <c r="AC141">
        <f t="shared" si="65"/>
        <v>0</v>
      </c>
      <c r="AD141">
        <f t="shared" si="66"/>
        <v>999999</v>
      </c>
      <c r="AE141">
        <f t="shared" si="67"/>
        <v>9999990141</v>
      </c>
      <c r="AF141" t="str">
        <f t="shared" si="68"/>
        <v>Juan Gutierrez</v>
      </c>
      <c r="AG141" s="2">
        <f t="shared" si="69"/>
        <v>0</v>
      </c>
      <c r="AH141" s="2">
        <f t="shared" si="70"/>
        <v>0</v>
      </c>
      <c r="AI141">
        <f t="shared" si="71"/>
        <v>-141</v>
      </c>
    </row>
    <row r="142" spans="1:35" x14ac:dyDescent="0.3">
      <c r="A142" s="9" t="str">
        <f>equipo6!A80</f>
        <v>Juan Castillo</v>
      </c>
      <c r="B142" s="9" t="str">
        <f>equipo6!$A$6</f>
        <v>Equipo 6</v>
      </c>
      <c r="C142" s="9">
        <f>equipo6!CP80</f>
        <v>2</v>
      </c>
      <c r="D142" s="9">
        <f>equipo6!CQ80</f>
        <v>1</v>
      </c>
      <c r="E142" s="9">
        <f>equipo6!CR80</f>
        <v>1</v>
      </c>
      <c r="F142" s="15">
        <f>equipo6!CT80</f>
        <v>4</v>
      </c>
      <c r="G142" s="9">
        <f>equipo6!CU80</f>
        <v>3</v>
      </c>
      <c r="H142" s="9">
        <f>equipo6!CV80</f>
        <v>7</v>
      </c>
      <c r="I142" s="9">
        <f>equipo6!CW80</f>
        <v>6</v>
      </c>
      <c r="J142" s="14">
        <f>equipo6!CX80</f>
        <v>6.75</v>
      </c>
      <c r="K142" s="14">
        <f>equipo6!CY80</f>
        <v>0</v>
      </c>
      <c r="L142" t="str">
        <f t="shared" si="48"/>
        <v>Juan Castillo</v>
      </c>
      <c r="M142">
        <f t="shared" si="49"/>
        <v>6.75</v>
      </c>
      <c r="N142">
        <f t="shared" si="50"/>
        <v>6.75</v>
      </c>
      <c r="O142">
        <f t="shared" si="51"/>
        <v>67642</v>
      </c>
      <c r="P142" t="str">
        <f t="shared" si="52"/>
        <v>Juan Castillo</v>
      </c>
      <c r="Q142">
        <f t="shared" si="53"/>
        <v>1</v>
      </c>
      <c r="R142">
        <f t="shared" si="54"/>
        <v>1</v>
      </c>
      <c r="S142">
        <f t="shared" si="55"/>
        <v>9858</v>
      </c>
      <c r="T142" t="str">
        <f t="shared" si="56"/>
        <v>Juan Castillo</v>
      </c>
      <c r="U142">
        <f t="shared" si="57"/>
        <v>7</v>
      </c>
      <c r="V142">
        <f t="shared" si="58"/>
        <v>7</v>
      </c>
      <c r="W142">
        <f t="shared" si="59"/>
        <v>69858</v>
      </c>
      <c r="X142" t="str">
        <f t="shared" si="60"/>
        <v>Juan Castillo</v>
      </c>
      <c r="Y142">
        <f t="shared" si="61"/>
        <v>4</v>
      </c>
      <c r="Z142">
        <f t="shared" si="62"/>
        <v>4</v>
      </c>
      <c r="AA142">
        <f t="shared" si="63"/>
        <v>39858</v>
      </c>
      <c r="AB142" t="str">
        <f t="shared" si="64"/>
        <v>Juan Castillo</v>
      </c>
      <c r="AC142">
        <f t="shared" si="65"/>
        <v>6</v>
      </c>
      <c r="AD142">
        <f t="shared" si="66"/>
        <v>6</v>
      </c>
      <c r="AE142">
        <f t="shared" si="67"/>
        <v>60142</v>
      </c>
      <c r="AF142" t="str">
        <f t="shared" si="68"/>
        <v>Juan Castillo</v>
      </c>
      <c r="AG142" s="2">
        <f t="shared" si="69"/>
        <v>0</v>
      </c>
      <c r="AH142" s="2">
        <f t="shared" si="70"/>
        <v>0</v>
      </c>
      <c r="AI142">
        <f t="shared" si="71"/>
        <v>-142</v>
      </c>
    </row>
    <row r="143" spans="1:35" x14ac:dyDescent="0.3">
      <c r="A143" s="9" t="str">
        <f>equipo6!A81</f>
        <v>Rafael Garcia</v>
      </c>
      <c r="B143" s="9" t="str">
        <f>equipo6!$A$6</f>
        <v>Equipo 6</v>
      </c>
      <c r="C143" s="9">
        <f>equipo6!CP81</f>
        <v>2</v>
      </c>
      <c r="D143" s="9">
        <f>equipo6!CQ81</f>
        <v>1</v>
      </c>
      <c r="E143" s="9">
        <f>equipo6!CR81</f>
        <v>1</v>
      </c>
      <c r="F143" s="15">
        <f>equipo6!CT81</f>
        <v>5.0999999999999996</v>
      </c>
      <c r="G143" s="9">
        <f>equipo6!CU81</f>
        <v>4</v>
      </c>
      <c r="H143" s="9">
        <f>equipo6!CV81</f>
        <v>3</v>
      </c>
      <c r="I143" s="9">
        <f>equipo6!CW81</f>
        <v>1</v>
      </c>
      <c r="J143" s="14">
        <f>equipo6!CX81</f>
        <v>6.75</v>
      </c>
      <c r="K143" s="14">
        <f>equipo6!CY81</f>
        <v>0</v>
      </c>
      <c r="L143" t="str">
        <f t="shared" si="48"/>
        <v>Rafael Garcia</v>
      </c>
      <c r="M143">
        <f t="shared" si="49"/>
        <v>6.75</v>
      </c>
      <c r="N143">
        <f t="shared" si="50"/>
        <v>6.75</v>
      </c>
      <c r="O143">
        <f t="shared" si="51"/>
        <v>67643</v>
      </c>
      <c r="P143" t="str">
        <f t="shared" si="52"/>
        <v>Rafael Garcia</v>
      </c>
      <c r="Q143">
        <f t="shared" si="53"/>
        <v>1</v>
      </c>
      <c r="R143">
        <f t="shared" si="54"/>
        <v>1</v>
      </c>
      <c r="S143">
        <f t="shared" si="55"/>
        <v>9857</v>
      </c>
      <c r="T143" t="str">
        <f t="shared" si="56"/>
        <v>Rafael Garcia</v>
      </c>
      <c r="U143">
        <f t="shared" si="57"/>
        <v>3</v>
      </c>
      <c r="V143">
        <f t="shared" si="58"/>
        <v>3</v>
      </c>
      <c r="W143">
        <f t="shared" si="59"/>
        <v>29857</v>
      </c>
      <c r="X143" t="str">
        <f t="shared" si="60"/>
        <v>Rafael Garcia</v>
      </c>
      <c r="Y143">
        <f t="shared" si="61"/>
        <v>5.0999999999999996</v>
      </c>
      <c r="Z143">
        <f t="shared" si="62"/>
        <v>5.0999999999999996</v>
      </c>
      <c r="AA143">
        <f t="shared" si="63"/>
        <v>50857</v>
      </c>
      <c r="AB143" t="str">
        <f t="shared" si="64"/>
        <v>Rafael Garcia</v>
      </c>
      <c r="AC143">
        <f t="shared" si="65"/>
        <v>1</v>
      </c>
      <c r="AD143">
        <f t="shared" si="66"/>
        <v>1</v>
      </c>
      <c r="AE143">
        <f t="shared" si="67"/>
        <v>10143</v>
      </c>
      <c r="AF143" t="str">
        <f t="shared" si="68"/>
        <v>Rafael Garcia</v>
      </c>
      <c r="AG143" s="2">
        <f t="shared" si="69"/>
        <v>0</v>
      </c>
      <c r="AH143" s="2">
        <f t="shared" si="70"/>
        <v>0</v>
      </c>
      <c r="AI143">
        <f t="shared" si="71"/>
        <v>-143</v>
      </c>
    </row>
    <row r="144" spans="1:35" x14ac:dyDescent="0.3">
      <c r="A144" s="9" t="str">
        <f>equipo6!A82</f>
        <v>Rafael Rodriguez</v>
      </c>
      <c r="B144" s="9" t="str">
        <f>equipo6!$A$6</f>
        <v>Equipo 6</v>
      </c>
      <c r="C144" s="9">
        <f>equipo6!CP82</f>
        <v>1</v>
      </c>
      <c r="D144" s="9">
        <f>equipo6!CQ82</f>
        <v>0</v>
      </c>
      <c r="E144" s="9">
        <f>equipo6!CR82</f>
        <v>1</v>
      </c>
      <c r="F144" s="15">
        <f>equipo6!CT82</f>
        <v>2</v>
      </c>
      <c r="G144" s="9">
        <f>equipo6!CU82</f>
        <v>2</v>
      </c>
      <c r="H144" s="9">
        <f>equipo6!CV82</f>
        <v>3</v>
      </c>
      <c r="I144" s="9">
        <f>equipo6!CW82</f>
        <v>0</v>
      </c>
      <c r="J144" s="14">
        <f>equipo6!CX82</f>
        <v>9</v>
      </c>
      <c r="K144" s="14">
        <f>equipo6!CY82</f>
        <v>0</v>
      </c>
      <c r="L144" t="str">
        <f t="shared" si="48"/>
        <v>Rafael Rodriguez</v>
      </c>
      <c r="M144">
        <f t="shared" si="49"/>
        <v>9</v>
      </c>
      <c r="N144">
        <f t="shared" si="50"/>
        <v>9</v>
      </c>
      <c r="O144">
        <f t="shared" si="51"/>
        <v>90144</v>
      </c>
      <c r="P144" t="str">
        <f t="shared" si="52"/>
        <v>Rafael Rodriguez</v>
      </c>
      <c r="Q144">
        <f t="shared" si="53"/>
        <v>0</v>
      </c>
      <c r="R144">
        <f t="shared" si="54"/>
        <v>0</v>
      </c>
      <c r="S144">
        <f t="shared" si="55"/>
        <v>-144</v>
      </c>
      <c r="T144" t="str">
        <f t="shared" si="56"/>
        <v>Rafael Rodriguez</v>
      </c>
      <c r="U144">
        <f t="shared" si="57"/>
        <v>3</v>
      </c>
      <c r="V144">
        <f t="shared" si="58"/>
        <v>3</v>
      </c>
      <c r="W144">
        <f t="shared" si="59"/>
        <v>29856</v>
      </c>
      <c r="X144" t="str">
        <f t="shared" si="60"/>
        <v>Rafael Rodriguez</v>
      </c>
      <c r="Y144">
        <f t="shared" si="61"/>
        <v>2</v>
      </c>
      <c r="Z144">
        <f t="shared" si="62"/>
        <v>2</v>
      </c>
      <c r="AA144">
        <f t="shared" si="63"/>
        <v>19856</v>
      </c>
      <c r="AB144" t="str">
        <f t="shared" si="64"/>
        <v>Rafael Rodriguez</v>
      </c>
      <c r="AC144">
        <f t="shared" si="65"/>
        <v>0</v>
      </c>
      <c r="AD144">
        <f t="shared" si="66"/>
        <v>999999</v>
      </c>
      <c r="AE144">
        <f t="shared" si="67"/>
        <v>9999990144</v>
      </c>
      <c r="AF144" t="str">
        <f t="shared" si="68"/>
        <v>Rafael Rodriguez</v>
      </c>
      <c r="AG144" s="2">
        <f t="shared" si="69"/>
        <v>0</v>
      </c>
      <c r="AH144" s="2">
        <f t="shared" si="70"/>
        <v>0</v>
      </c>
      <c r="AI144">
        <f t="shared" si="71"/>
        <v>-144</v>
      </c>
    </row>
    <row r="145" spans="1:35" x14ac:dyDescent="0.3">
      <c r="A145" s="9" t="str">
        <f>equipo6!A83</f>
        <v>Rafael Martinez</v>
      </c>
      <c r="B145" s="9" t="str">
        <f>equipo6!$A$6</f>
        <v>Equipo 6</v>
      </c>
      <c r="C145" s="9">
        <f>equipo6!CP83</f>
        <v>1</v>
      </c>
      <c r="D145" s="9">
        <f>equipo6!CQ83</f>
        <v>1</v>
      </c>
      <c r="E145" s="9">
        <f>equipo6!CR83</f>
        <v>0</v>
      </c>
      <c r="F145" s="15">
        <f>equipo6!CT83</f>
        <v>2</v>
      </c>
      <c r="G145" s="9">
        <f>equipo6!CU83</f>
        <v>1</v>
      </c>
      <c r="H145" s="9">
        <f>equipo6!CV83</f>
        <v>1</v>
      </c>
      <c r="I145" s="9">
        <f>equipo6!CW83</f>
        <v>3</v>
      </c>
      <c r="J145" s="14">
        <f>equipo6!CX83</f>
        <v>4.5</v>
      </c>
      <c r="K145" s="14">
        <f>equipo6!CY83</f>
        <v>0</v>
      </c>
      <c r="L145" t="str">
        <f t="shared" si="48"/>
        <v>Rafael Martinez</v>
      </c>
      <c r="M145">
        <f t="shared" si="49"/>
        <v>4.5</v>
      </c>
      <c r="N145">
        <f t="shared" si="50"/>
        <v>4.5</v>
      </c>
      <c r="O145">
        <f t="shared" si="51"/>
        <v>45145</v>
      </c>
      <c r="P145" t="str">
        <f t="shared" si="52"/>
        <v>Rafael Martinez</v>
      </c>
      <c r="Q145">
        <f t="shared" si="53"/>
        <v>1</v>
      </c>
      <c r="R145">
        <f t="shared" si="54"/>
        <v>1</v>
      </c>
      <c r="S145">
        <f t="shared" si="55"/>
        <v>9855</v>
      </c>
      <c r="T145" t="str">
        <f t="shared" si="56"/>
        <v>Rafael Martinez</v>
      </c>
      <c r="U145">
        <f t="shared" si="57"/>
        <v>1</v>
      </c>
      <c r="V145">
        <f t="shared" si="58"/>
        <v>1</v>
      </c>
      <c r="W145">
        <f t="shared" si="59"/>
        <v>9855</v>
      </c>
      <c r="X145" t="str">
        <f t="shared" si="60"/>
        <v>Rafael Martinez</v>
      </c>
      <c r="Y145">
        <f t="shared" si="61"/>
        <v>2</v>
      </c>
      <c r="Z145">
        <f t="shared" si="62"/>
        <v>2</v>
      </c>
      <c r="AA145">
        <f t="shared" si="63"/>
        <v>19855</v>
      </c>
      <c r="AB145" t="str">
        <f t="shared" si="64"/>
        <v>Rafael Martinez</v>
      </c>
      <c r="AC145">
        <f t="shared" si="65"/>
        <v>3</v>
      </c>
      <c r="AD145">
        <f t="shared" si="66"/>
        <v>3</v>
      </c>
      <c r="AE145">
        <f t="shared" si="67"/>
        <v>30145</v>
      </c>
      <c r="AF145" t="str">
        <f t="shared" si="68"/>
        <v>Rafael Martinez</v>
      </c>
      <c r="AG145" s="2">
        <f t="shared" si="69"/>
        <v>0</v>
      </c>
      <c r="AH145" s="2">
        <f t="shared" si="70"/>
        <v>0</v>
      </c>
      <c r="AI145">
        <f t="shared" si="71"/>
        <v>-145</v>
      </c>
    </row>
    <row r="146" spans="1:35" x14ac:dyDescent="0.3">
      <c r="A146" s="9" t="str">
        <f>equipo6!A84</f>
        <v>Rafael Hernandez</v>
      </c>
      <c r="B146" s="9" t="str">
        <f>equipo6!$A$6</f>
        <v>Equipo 6</v>
      </c>
      <c r="C146" s="9">
        <f>equipo6!CP84</f>
        <v>1</v>
      </c>
      <c r="D146" s="9">
        <f>equipo6!CQ84</f>
        <v>0</v>
      </c>
      <c r="E146" s="9">
        <f>equipo6!CR84</f>
        <v>1</v>
      </c>
      <c r="F146" s="15">
        <f>equipo6!CT84</f>
        <v>3</v>
      </c>
      <c r="G146" s="9">
        <f>equipo6!CU84</f>
        <v>2</v>
      </c>
      <c r="H146" s="9">
        <f>equipo6!CV84</f>
        <v>4</v>
      </c>
      <c r="I146" s="9">
        <f>equipo6!CW84</f>
        <v>3</v>
      </c>
      <c r="J146" s="14">
        <f>equipo6!CX84</f>
        <v>6</v>
      </c>
      <c r="K146" s="14">
        <f>equipo6!CY84</f>
        <v>0</v>
      </c>
      <c r="L146" t="str">
        <f t="shared" si="48"/>
        <v>Rafael Hernandez</v>
      </c>
      <c r="M146">
        <f t="shared" si="49"/>
        <v>6</v>
      </c>
      <c r="N146">
        <f t="shared" si="50"/>
        <v>6</v>
      </c>
      <c r="O146">
        <f t="shared" si="51"/>
        <v>60146</v>
      </c>
      <c r="P146" t="str">
        <f t="shared" si="52"/>
        <v>Rafael Hernandez</v>
      </c>
      <c r="Q146">
        <f t="shared" si="53"/>
        <v>0</v>
      </c>
      <c r="R146">
        <f t="shared" si="54"/>
        <v>0</v>
      </c>
      <c r="S146">
        <f t="shared" si="55"/>
        <v>-146</v>
      </c>
      <c r="T146" t="str">
        <f t="shared" si="56"/>
        <v>Rafael Hernandez</v>
      </c>
      <c r="U146">
        <f t="shared" si="57"/>
        <v>4</v>
      </c>
      <c r="V146">
        <f t="shared" si="58"/>
        <v>4</v>
      </c>
      <c r="W146">
        <f t="shared" si="59"/>
        <v>39854</v>
      </c>
      <c r="X146" t="str">
        <f t="shared" si="60"/>
        <v>Rafael Hernandez</v>
      </c>
      <c r="Y146">
        <f t="shared" si="61"/>
        <v>3</v>
      </c>
      <c r="Z146">
        <f t="shared" si="62"/>
        <v>3</v>
      </c>
      <c r="AA146">
        <f t="shared" si="63"/>
        <v>29854</v>
      </c>
      <c r="AB146" t="str">
        <f t="shared" si="64"/>
        <v>Rafael Hernandez</v>
      </c>
      <c r="AC146">
        <f t="shared" si="65"/>
        <v>3</v>
      </c>
      <c r="AD146">
        <f t="shared" si="66"/>
        <v>3</v>
      </c>
      <c r="AE146">
        <f t="shared" si="67"/>
        <v>30146</v>
      </c>
      <c r="AF146" t="str">
        <f t="shared" si="68"/>
        <v>Rafael Hernandez</v>
      </c>
      <c r="AG146" s="2">
        <f t="shared" si="69"/>
        <v>0</v>
      </c>
      <c r="AH146" s="2">
        <f t="shared" si="70"/>
        <v>0</v>
      </c>
      <c r="AI146">
        <f t="shared" si="71"/>
        <v>-146</v>
      </c>
    </row>
    <row r="147" spans="1:35" x14ac:dyDescent="0.3">
      <c r="A147" s="9" t="str">
        <f>equipo6!A85</f>
        <v>Rafael Lopez</v>
      </c>
      <c r="B147" s="9" t="str">
        <f>equipo6!$A$6</f>
        <v>Equipo 6</v>
      </c>
      <c r="C147" s="9">
        <f>equipo6!CP85</f>
        <v>2</v>
      </c>
      <c r="D147" s="9">
        <f>equipo6!CQ85</f>
        <v>0</v>
      </c>
      <c r="E147" s="9">
        <f>equipo6!CR85</f>
        <v>2</v>
      </c>
      <c r="F147" s="15">
        <f>equipo6!CT85</f>
        <v>5</v>
      </c>
      <c r="G147" s="9">
        <f>equipo6!CU85</f>
        <v>6</v>
      </c>
      <c r="H147" s="9">
        <f>equipo6!CV85</f>
        <v>10</v>
      </c>
      <c r="I147" s="9">
        <f>equipo6!CW85</f>
        <v>0</v>
      </c>
      <c r="J147" s="14">
        <f>equipo6!CX85</f>
        <v>10.799999999999997</v>
      </c>
      <c r="K147" s="14">
        <f>equipo6!CY85</f>
        <v>0</v>
      </c>
      <c r="L147" t="str">
        <f t="shared" si="48"/>
        <v>Rafael Lopez</v>
      </c>
      <c r="M147">
        <f t="shared" si="49"/>
        <v>10.799999999999997</v>
      </c>
      <c r="N147">
        <f t="shared" si="50"/>
        <v>10.799999999999997</v>
      </c>
      <c r="O147">
        <f t="shared" si="51"/>
        <v>108146.99999999997</v>
      </c>
      <c r="P147" t="str">
        <f t="shared" si="52"/>
        <v>Rafael Lopez</v>
      </c>
      <c r="Q147">
        <f t="shared" si="53"/>
        <v>0</v>
      </c>
      <c r="R147">
        <f t="shared" si="54"/>
        <v>0</v>
      </c>
      <c r="S147">
        <f t="shared" si="55"/>
        <v>-147</v>
      </c>
      <c r="T147" t="str">
        <f t="shared" si="56"/>
        <v>Rafael Lopez</v>
      </c>
      <c r="U147">
        <f t="shared" si="57"/>
        <v>10</v>
      </c>
      <c r="V147">
        <f t="shared" si="58"/>
        <v>10</v>
      </c>
      <c r="W147">
        <f t="shared" si="59"/>
        <v>99853</v>
      </c>
      <c r="X147" t="str">
        <f t="shared" si="60"/>
        <v>Rafael Lopez</v>
      </c>
      <c r="Y147">
        <f t="shared" si="61"/>
        <v>5</v>
      </c>
      <c r="Z147">
        <f t="shared" si="62"/>
        <v>5</v>
      </c>
      <c r="AA147">
        <f t="shared" si="63"/>
        <v>49853</v>
      </c>
      <c r="AB147" t="str">
        <f t="shared" si="64"/>
        <v>Rafael Lopez</v>
      </c>
      <c r="AC147">
        <f t="shared" si="65"/>
        <v>0</v>
      </c>
      <c r="AD147">
        <f t="shared" si="66"/>
        <v>999999</v>
      </c>
      <c r="AE147">
        <f t="shared" si="67"/>
        <v>9999990147</v>
      </c>
      <c r="AF147" t="str">
        <f t="shared" si="68"/>
        <v>Rafael Lopez</v>
      </c>
      <c r="AG147" s="2">
        <f t="shared" si="69"/>
        <v>0</v>
      </c>
      <c r="AH147" s="2">
        <f t="shared" si="70"/>
        <v>0</v>
      </c>
      <c r="AI147">
        <f t="shared" si="71"/>
        <v>-147</v>
      </c>
    </row>
    <row r="148" spans="1:35" x14ac:dyDescent="0.3">
      <c r="A148" s="9" t="str">
        <f>equipo6!A86</f>
        <v>Rafael Gonzalez</v>
      </c>
      <c r="B148" s="9" t="str">
        <f>equipo6!$A$6</f>
        <v>Equipo 6</v>
      </c>
      <c r="C148" s="9">
        <f>equipo6!CP86</f>
        <v>1</v>
      </c>
      <c r="D148" s="9">
        <f>equipo6!CQ86</f>
        <v>1</v>
      </c>
      <c r="E148" s="9">
        <f>equipo6!CR86</f>
        <v>0</v>
      </c>
      <c r="F148" s="15">
        <f>equipo6!CT86</f>
        <v>2</v>
      </c>
      <c r="G148" s="9">
        <f>equipo6!CU86</f>
        <v>1</v>
      </c>
      <c r="H148" s="9">
        <f>equipo6!CV86</f>
        <v>2</v>
      </c>
      <c r="I148" s="9">
        <f>equipo6!CW86</f>
        <v>5</v>
      </c>
      <c r="J148" s="14">
        <f>equipo6!CX86</f>
        <v>4.5</v>
      </c>
      <c r="K148" s="14">
        <f>equipo6!CY86</f>
        <v>0</v>
      </c>
      <c r="L148" t="str">
        <f t="shared" si="48"/>
        <v>Rafael Gonzalez</v>
      </c>
      <c r="M148">
        <f t="shared" si="49"/>
        <v>4.5</v>
      </c>
      <c r="N148">
        <f t="shared" si="50"/>
        <v>4.5</v>
      </c>
      <c r="O148">
        <f t="shared" si="51"/>
        <v>45148</v>
      </c>
      <c r="P148" t="str">
        <f t="shared" si="52"/>
        <v>Rafael Gonzalez</v>
      </c>
      <c r="Q148">
        <f t="shared" si="53"/>
        <v>1</v>
      </c>
      <c r="R148">
        <f t="shared" si="54"/>
        <v>1</v>
      </c>
      <c r="S148">
        <f t="shared" si="55"/>
        <v>9852</v>
      </c>
      <c r="T148" t="str">
        <f t="shared" si="56"/>
        <v>Rafael Gonzalez</v>
      </c>
      <c r="U148">
        <f t="shared" si="57"/>
        <v>2</v>
      </c>
      <c r="V148">
        <f t="shared" si="58"/>
        <v>2</v>
      </c>
      <c r="W148">
        <f t="shared" si="59"/>
        <v>19852</v>
      </c>
      <c r="X148" t="str">
        <f t="shared" si="60"/>
        <v>Rafael Gonzalez</v>
      </c>
      <c r="Y148">
        <f t="shared" si="61"/>
        <v>2</v>
      </c>
      <c r="Z148">
        <f t="shared" si="62"/>
        <v>2</v>
      </c>
      <c r="AA148">
        <f t="shared" si="63"/>
        <v>19852</v>
      </c>
      <c r="AB148" t="str">
        <f t="shared" si="64"/>
        <v>Rafael Gonzalez</v>
      </c>
      <c r="AC148">
        <f t="shared" si="65"/>
        <v>5</v>
      </c>
      <c r="AD148">
        <f t="shared" si="66"/>
        <v>5</v>
      </c>
      <c r="AE148">
        <f t="shared" si="67"/>
        <v>50148</v>
      </c>
      <c r="AF148" t="str">
        <f t="shared" si="68"/>
        <v>Rafael Gonzalez</v>
      </c>
      <c r="AG148" s="2">
        <f t="shared" si="69"/>
        <v>0</v>
      </c>
      <c r="AH148" s="2">
        <f t="shared" si="70"/>
        <v>0</v>
      </c>
      <c r="AI148">
        <f t="shared" si="71"/>
        <v>-148</v>
      </c>
    </row>
    <row r="149" spans="1:35" x14ac:dyDescent="0.3">
      <c r="A149" s="9" t="str">
        <f>equipo6!A87</f>
        <v>Rafael Perez</v>
      </c>
      <c r="B149" s="9" t="str">
        <f>equipo6!$A$6</f>
        <v>Equipo 6</v>
      </c>
      <c r="C149" s="9">
        <f>equipo6!CP87</f>
        <v>1</v>
      </c>
      <c r="D149" s="9">
        <f>equipo6!CQ87</f>
        <v>1</v>
      </c>
      <c r="E149" s="9">
        <f>equipo6!CR87</f>
        <v>0</v>
      </c>
      <c r="F149" s="15">
        <f>equipo6!CT87</f>
        <v>1</v>
      </c>
      <c r="G149" s="9">
        <f>equipo6!CU87</f>
        <v>2</v>
      </c>
      <c r="H149" s="9">
        <f>equipo6!CV87</f>
        <v>3</v>
      </c>
      <c r="I149" s="9">
        <f>equipo6!CW87</f>
        <v>3</v>
      </c>
      <c r="J149" s="14">
        <f>equipo6!CX87</f>
        <v>18</v>
      </c>
      <c r="K149" s="14">
        <f>equipo6!CY87</f>
        <v>0</v>
      </c>
      <c r="L149" t="str">
        <f t="shared" si="48"/>
        <v>Rafael Perez</v>
      </c>
      <c r="M149">
        <f t="shared" si="49"/>
        <v>18</v>
      </c>
      <c r="N149">
        <f t="shared" si="50"/>
        <v>18</v>
      </c>
      <c r="O149">
        <f t="shared" si="51"/>
        <v>180149</v>
      </c>
      <c r="P149" t="str">
        <f t="shared" si="52"/>
        <v>Rafael Perez</v>
      </c>
      <c r="Q149">
        <f t="shared" si="53"/>
        <v>1</v>
      </c>
      <c r="R149">
        <f t="shared" si="54"/>
        <v>1</v>
      </c>
      <c r="S149">
        <f t="shared" si="55"/>
        <v>9851</v>
      </c>
      <c r="T149" t="str">
        <f t="shared" si="56"/>
        <v>Rafael Perez</v>
      </c>
      <c r="U149">
        <f t="shared" si="57"/>
        <v>3</v>
      </c>
      <c r="V149">
        <f t="shared" si="58"/>
        <v>3</v>
      </c>
      <c r="W149">
        <f t="shared" si="59"/>
        <v>29851</v>
      </c>
      <c r="X149" t="str">
        <f t="shared" si="60"/>
        <v>Rafael Perez</v>
      </c>
      <c r="Y149">
        <f t="shared" si="61"/>
        <v>1</v>
      </c>
      <c r="Z149">
        <f t="shared" si="62"/>
        <v>1</v>
      </c>
      <c r="AA149">
        <f t="shared" si="63"/>
        <v>9851</v>
      </c>
      <c r="AB149" t="str">
        <f t="shared" si="64"/>
        <v>Rafael Perez</v>
      </c>
      <c r="AC149">
        <f t="shared" si="65"/>
        <v>3</v>
      </c>
      <c r="AD149">
        <f t="shared" si="66"/>
        <v>3</v>
      </c>
      <c r="AE149">
        <f t="shared" si="67"/>
        <v>30149</v>
      </c>
      <c r="AF149" t="str">
        <f t="shared" si="68"/>
        <v>Rafael Perez</v>
      </c>
      <c r="AG149" s="2">
        <f t="shared" si="69"/>
        <v>0</v>
      </c>
      <c r="AH149" s="2">
        <f t="shared" si="70"/>
        <v>0</v>
      </c>
      <c r="AI149">
        <f t="shared" si="71"/>
        <v>-149</v>
      </c>
    </row>
    <row r="150" spans="1:35" x14ac:dyDescent="0.3">
      <c r="A150" s="9" t="str">
        <f>equipo6!A88</f>
        <v>Rafael Sanchez</v>
      </c>
      <c r="B150" s="9" t="str">
        <f>equipo6!$A$6</f>
        <v>Equipo 6</v>
      </c>
      <c r="C150" s="9">
        <f>equipo6!CP88</f>
        <v>1</v>
      </c>
      <c r="D150" s="9">
        <f>equipo6!CQ88</f>
        <v>1</v>
      </c>
      <c r="E150" s="9">
        <f>equipo6!CR88</f>
        <v>0</v>
      </c>
      <c r="F150" s="15">
        <f>equipo6!CT88</f>
        <v>2</v>
      </c>
      <c r="G150" s="9">
        <f>equipo6!CU88</f>
        <v>1</v>
      </c>
      <c r="H150" s="9">
        <f>equipo6!CV88</f>
        <v>4</v>
      </c>
      <c r="I150" s="9">
        <f>equipo6!CW88</f>
        <v>4</v>
      </c>
      <c r="J150" s="14">
        <f>equipo6!CX88</f>
        <v>4.5</v>
      </c>
      <c r="K150" s="14">
        <f>equipo6!CY88</f>
        <v>0</v>
      </c>
      <c r="L150" t="str">
        <f t="shared" si="48"/>
        <v>Rafael Sanchez</v>
      </c>
      <c r="M150">
        <f t="shared" si="49"/>
        <v>4.5</v>
      </c>
      <c r="N150">
        <f t="shared" si="50"/>
        <v>4.5</v>
      </c>
      <c r="O150">
        <f t="shared" si="51"/>
        <v>45150</v>
      </c>
      <c r="P150" t="str">
        <f t="shared" si="52"/>
        <v>Rafael Sanchez</v>
      </c>
      <c r="Q150">
        <f t="shared" si="53"/>
        <v>1</v>
      </c>
      <c r="R150">
        <f t="shared" si="54"/>
        <v>1</v>
      </c>
      <c r="S150">
        <f t="shared" si="55"/>
        <v>9850</v>
      </c>
      <c r="T150" t="str">
        <f t="shared" si="56"/>
        <v>Rafael Sanchez</v>
      </c>
      <c r="U150">
        <f t="shared" si="57"/>
        <v>4</v>
      </c>
      <c r="V150">
        <f t="shared" si="58"/>
        <v>4</v>
      </c>
      <c r="W150">
        <f t="shared" si="59"/>
        <v>39850</v>
      </c>
      <c r="X150" t="str">
        <f t="shared" si="60"/>
        <v>Rafael Sanchez</v>
      </c>
      <c r="Y150">
        <f t="shared" si="61"/>
        <v>2</v>
      </c>
      <c r="Z150">
        <f t="shared" si="62"/>
        <v>2</v>
      </c>
      <c r="AA150">
        <f t="shared" si="63"/>
        <v>19850</v>
      </c>
      <c r="AB150" t="str">
        <f t="shared" si="64"/>
        <v>Rafael Sanchez</v>
      </c>
      <c r="AC150">
        <f t="shared" si="65"/>
        <v>4</v>
      </c>
      <c r="AD150">
        <f t="shared" si="66"/>
        <v>4</v>
      </c>
      <c r="AE150">
        <f t="shared" si="67"/>
        <v>40150</v>
      </c>
      <c r="AF150" t="str">
        <f t="shared" si="68"/>
        <v>Rafael Sanchez</v>
      </c>
      <c r="AG150" s="2">
        <f t="shared" si="69"/>
        <v>0</v>
      </c>
      <c r="AH150" s="2">
        <f t="shared" si="70"/>
        <v>0</v>
      </c>
      <c r="AI150">
        <f t="shared" si="71"/>
        <v>-150</v>
      </c>
    </row>
    <row r="151" spans="1:35" x14ac:dyDescent="0.3">
      <c r="A151" s="9" t="str">
        <f>equipo6!A89</f>
        <v>Rafael Ramirez</v>
      </c>
      <c r="B151" s="9" t="str">
        <f>equipo6!$A$6</f>
        <v>Equipo 6</v>
      </c>
      <c r="C151" s="9">
        <f>equipo6!CP89</f>
        <v>1</v>
      </c>
      <c r="D151" s="9">
        <f>equipo6!CQ89</f>
        <v>1</v>
      </c>
      <c r="E151" s="9">
        <f>equipo6!CR89</f>
        <v>0</v>
      </c>
      <c r="F151" s="15">
        <f>equipo6!CT89</f>
        <v>3</v>
      </c>
      <c r="G151" s="9">
        <f>equipo6!CU89</f>
        <v>2</v>
      </c>
      <c r="H151" s="9">
        <f>equipo6!CV89</f>
        <v>3</v>
      </c>
      <c r="I151" s="9">
        <f>equipo6!CW89</f>
        <v>2</v>
      </c>
      <c r="J151" s="14">
        <f>equipo6!CX89</f>
        <v>6</v>
      </c>
      <c r="K151" s="14">
        <f>equipo6!CY89</f>
        <v>0</v>
      </c>
      <c r="L151" t="str">
        <f t="shared" si="48"/>
        <v>Rafael Ramirez</v>
      </c>
      <c r="M151">
        <f t="shared" si="49"/>
        <v>6</v>
      </c>
      <c r="N151">
        <f t="shared" si="50"/>
        <v>6</v>
      </c>
      <c r="O151">
        <f t="shared" si="51"/>
        <v>60151</v>
      </c>
      <c r="P151" t="str">
        <f t="shared" si="52"/>
        <v>Rafael Ramirez</v>
      </c>
      <c r="Q151">
        <f t="shared" si="53"/>
        <v>1</v>
      </c>
      <c r="R151">
        <f t="shared" si="54"/>
        <v>1</v>
      </c>
      <c r="S151">
        <f t="shared" si="55"/>
        <v>9849</v>
      </c>
      <c r="T151" t="str">
        <f t="shared" si="56"/>
        <v>Rafael Ramirez</v>
      </c>
      <c r="U151">
        <f t="shared" si="57"/>
        <v>3</v>
      </c>
      <c r="V151">
        <f t="shared" si="58"/>
        <v>3</v>
      </c>
      <c r="W151">
        <f t="shared" si="59"/>
        <v>29849</v>
      </c>
      <c r="X151" t="str">
        <f t="shared" si="60"/>
        <v>Rafael Ramirez</v>
      </c>
      <c r="Y151">
        <f t="shared" si="61"/>
        <v>3</v>
      </c>
      <c r="Z151">
        <f t="shared" si="62"/>
        <v>3</v>
      </c>
      <c r="AA151">
        <f t="shared" si="63"/>
        <v>29849</v>
      </c>
      <c r="AB151" t="str">
        <f t="shared" si="64"/>
        <v>Rafael Ramirez</v>
      </c>
      <c r="AC151">
        <f t="shared" si="65"/>
        <v>2</v>
      </c>
      <c r="AD151">
        <f t="shared" si="66"/>
        <v>2</v>
      </c>
      <c r="AE151">
        <f t="shared" si="67"/>
        <v>20151</v>
      </c>
      <c r="AF151" t="str">
        <f t="shared" si="68"/>
        <v>Rafael Ramirez</v>
      </c>
      <c r="AG151" s="2">
        <f t="shared" si="69"/>
        <v>0</v>
      </c>
      <c r="AH151" s="2">
        <f t="shared" si="70"/>
        <v>0</v>
      </c>
      <c r="AI151">
        <f t="shared" si="71"/>
        <v>-151</v>
      </c>
    </row>
    <row r="152" spans="1:35" x14ac:dyDescent="0.3">
      <c r="A152" s="9" t="str">
        <f>equipo6!A90</f>
        <v>Rafael Torres</v>
      </c>
      <c r="B152" s="9" t="str">
        <f>equipo6!$A$6</f>
        <v>Equipo 6</v>
      </c>
      <c r="C152" s="9">
        <f>equipo6!CP90</f>
        <v>1</v>
      </c>
      <c r="D152" s="9">
        <f>equipo6!CQ90</f>
        <v>0</v>
      </c>
      <c r="E152" s="9">
        <f>equipo6!CR90</f>
        <v>1</v>
      </c>
      <c r="F152" s="15">
        <f>equipo6!CT90</f>
        <v>2</v>
      </c>
      <c r="G152" s="9">
        <f>equipo6!CU90</f>
        <v>3</v>
      </c>
      <c r="H152" s="9">
        <f>equipo6!CV90</f>
        <v>1</v>
      </c>
      <c r="I152" s="9">
        <f>equipo6!CW90</f>
        <v>2</v>
      </c>
      <c r="J152" s="14">
        <f>equipo6!CX90</f>
        <v>13.5</v>
      </c>
      <c r="K152" s="14">
        <f>equipo6!CY90</f>
        <v>0</v>
      </c>
      <c r="L152" t="str">
        <f t="shared" si="48"/>
        <v>Rafael Torres</v>
      </c>
      <c r="M152">
        <f t="shared" si="49"/>
        <v>13.5</v>
      </c>
      <c r="N152">
        <f t="shared" si="50"/>
        <v>13.5</v>
      </c>
      <c r="O152">
        <f t="shared" si="51"/>
        <v>135152</v>
      </c>
      <c r="P152" t="str">
        <f t="shared" si="52"/>
        <v>Rafael Torres</v>
      </c>
      <c r="Q152">
        <f t="shared" si="53"/>
        <v>0</v>
      </c>
      <c r="R152">
        <f t="shared" si="54"/>
        <v>0</v>
      </c>
      <c r="S152">
        <f t="shared" si="55"/>
        <v>-152</v>
      </c>
      <c r="T152" t="str">
        <f t="shared" si="56"/>
        <v>Rafael Torres</v>
      </c>
      <c r="U152">
        <f t="shared" si="57"/>
        <v>1</v>
      </c>
      <c r="V152">
        <f t="shared" si="58"/>
        <v>1</v>
      </c>
      <c r="W152">
        <f t="shared" si="59"/>
        <v>9848</v>
      </c>
      <c r="X152" t="str">
        <f t="shared" si="60"/>
        <v>Rafael Torres</v>
      </c>
      <c r="Y152">
        <f t="shared" si="61"/>
        <v>2</v>
      </c>
      <c r="Z152">
        <f t="shared" si="62"/>
        <v>2</v>
      </c>
      <c r="AA152">
        <f t="shared" si="63"/>
        <v>19848</v>
      </c>
      <c r="AB152" t="str">
        <f t="shared" si="64"/>
        <v>Rafael Torres</v>
      </c>
      <c r="AC152">
        <f t="shared" si="65"/>
        <v>2</v>
      </c>
      <c r="AD152">
        <f t="shared" si="66"/>
        <v>2</v>
      </c>
      <c r="AE152">
        <f t="shared" si="67"/>
        <v>20152</v>
      </c>
      <c r="AF152" t="str">
        <f t="shared" si="68"/>
        <v>Rafael Torres</v>
      </c>
      <c r="AG152" s="2">
        <f t="shared" si="69"/>
        <v>0</v>
      </c>
      <c r="AH152" s="2">
        <f t="shared" si="70"/>
        <v>0</v>
      </c>
      <c r="AI152">
        <f t="shared" si="71"/>
        <v>-152</v>
      </c>
    </row>
    <row r="153" spans="1:35" x14ac:dyDescent="0.3">
      <c r="A153" s="9" t="str">
        <f>equipo7!A66</f>
        <v>Rafael Flores</v>
      </c>
      <c r="B153" s="9" t="str">
        <f>equipo7!$A$6</f>
        <v>Equipo 7</v>
      </c>
      <c r="C153" s="9">
        <f>equipo7!CP66</f>
        <v>1</v>
      </c>
      <c r="D153" s="9">
        <f>equipo7!CQ66</f>
        <v>0</v>
      </c>
      <c r="E153" s="9">
        <f>equipo7!CR66</f>
        <v>1</v>
      </c>
      <c r="F153" s="15">
        <f>equipo7!CT66</f>
        <v>1.1000000000000001</v>
      </c>
      <c r="G153" s="9">
        <f>equipo7!CU66</f>
        <v>2</v>
      </c>
      <c r="H153" s="9">
        <f>equipo7!CV66</f>
        <v>4</v>
      </c>
      <c r="I153" s="9">
        <f>equipo7!CW66</f>
        <v>4</v>
      </c>
      <c r="J153" s="14">
        <f>equipo7!CX66</f>
        <v>13.499999999999996</v>
      </c>
      <c r="K153" s="14">
        <f>equipo7!CY66</f>
        <v>0</v>
      </c>
      <c r="L153" t="str">
        <f t="shared" si="48"/>
        <v>Rafael Flores</v>
      </c>
      <c r="M153">
        <f t="shared" si="49"/>
        <v>13.499999999999996</v>
      </c>
      <c r="N153">
        <f t="shared" si="50"/>
        <v>13.499999999999996</v>
      </c>
      <c r="O153">
        <f t="shared" si="51"/>
        <v>135152.99999999997</v>
      </c>
      <c r="P153" t="str">
        <f t="shared" si="52"/>
        <v>Rafael Flores</v>
      </c>
      <c r="Q153">
        <f t="shared" si="53"/>
        <v>0</v>
      </c>
      <c r="R153">
        <f t="shared" si="54"/>
        <v>0</v>
      </c>
      <c r="S153">
        <f t="shared" si="55"/>
        <v>-153</v>
      </c>
      <c r="T153" t="str">
        <f t="shared" si="56"/>
        <v>Rafael Flores</v>
      </c>
      <c r="U153">
        <f t="shared" si="57"/>
        <v>4</v>
      </c>
      <c r="V153">
        <f t="shared" si="58"/>
        <v>4</v>
      </c>
      <c r="W153">
        <f t="shared" si="59"/>
        <v>39847</v>
      </c>
      <c r="X153" t="str">
        <f t="shared" si="60"/>
        <v>Rafael Flores</v>
      </c>
      <c r="Y153">
        <f t="shared" si="61"/>
        <v>1.1000000000000001</v>
      </c>
      <c r="Z153">
        <f t="shared" si="62"/>
        <v>1.1000000000000001</v>
      </c>
      <c r="AA153">
        <f t="shared" si="63"/>
        <v>10847</v>
      </c>
      <c r="AB153" t="str">
        <f t="shared" si="64"/>
        <v>Rafael Flores</v>
      </c>
      <c r="AC153">
        <f t="shared" si="65"/>
        <v>4</v>
      </c>
      <c r="AD153">
        <f t="shared" si="66"/>
        <v>4</v>
      </c>
      <c r="AE153">
        <f t="shared" si="67"/>
        <v>40153</v>
      </c>
      <c r="AF153" t="str">
        <f t="shared" si="68"/>
        <v>Rafael Flores</v>
      </c>
      <c r="AG153" s="2">
        <f t="shared" si="69"/>
        <v>0</v>
      </c>
      <c r="AH153" s="2">
        <f t="shared" si="70"/>
        <v>0</v>
      </c>
      <c r="AI153">
        <f t="shared" si="71"/>
        <v>-153</v>
      </c>
    </row>
    <row r="154" spans="1:35" x14ac:dyDescent="0.3">
      <c r="A154" s="9" t="str">
        <f>equipo7!A67</f>
        <v>Rafael Rivera</v>
      </c>
      <c r="B154" s="9" t="str">
        <f>equipo7!$A$6</f>
        <v>Equipo 7</v>
      </c>
      <c r="C154" s="9">
        <f>equipo7!CP67</f>
        <v>2</v>
      </c>
      <c r="D154" s="9">
        <f>equipo7!CQ67</f>
        <v>1</v>
      </c>
      <c r="E154" s="9">
        <f>equipo7!CR67</f>
        <v>1</v>
      </c>
      <c r="F154" s="15">
        <f>equipo7!CT67</f>
        <v>2.2000000000000002</v>
      </c>
      <c r="G154" s="9">
        <f>equipo7!CU67</f>
        <v>5</v>
      </c>
      <c r="H154" s="9">
        <f>equipo7!CV67</f>
        <v>8</v>
      </c>
      <c r="I154" s="9">
        <f>equipo7!CW67</f>
        <v>4</v>
      </c>
      <c r="J154" s="14">
        <f>equipo7!CX67</f>
        <v>16.874999999999996</v>
      </c>
      <c r="K154" s="14">
        <f>equipo7!CY67</f>
        <v>0</v>
      </c>
      <c r="L154" t="str">
        <f t="shared" si="48"/>
        <v>Rafael Rivera</v>
      </c>
      <c r="M154">
        <f t="shared" si="49"/>
        <v>16.874999999999996</v>
      </c>
      <c r="N154">
        <f t="shared" si="50"/>
        <v>16.874999999999996</v>
      </c>
      <c r="O154">
        <f t="shared" si="51"/>
        <v>168903.99999999997</v>
      </c>
      <c r="P154" t="str">
        <f t="shared" si="52"/>
        <v>Rafael Rivera</v>
      </c>
      <c r="Q154">
        <f t="shared" si="53"/>
        <v>1</v>
      </c>
      <c r="R154">
        <f t="shared" si="54"/>
        <v>1</v>
      </c>
      <c r="S154">
        <f t="shared" si="55"/>
        <v>9846</v>
      </c>
      <c r="T154" t="str">
        <f t="shared" si="56"/>
        <v>Rafael Rivera</v>
      </c>
      <c r="U154">
        <f t="shared" si="57"/>
        <v>8</v>
      </c>
      <c r="V154">
        <f t="shared" si="58"/>
        <v>8</v>
      </c>
      <c r="W154">
        <f t="shared" si="59"/>
        <v>79846</v>
      </c>
      <c r="X154" t="str">
        <f t="shared" si="60"/>
        <v>Rafael Rivera</v>
      </c>
      <c r="Y154">
        <f t="shared" si="61"/>
        <v>2.2000000000000002</v>
      </c>
      <c r="Z154">
        <f t="shared" si="62"/>
        <v>2.2000000000000002</v>
      </c>
      <c r="AA154">
        <f t="shared" si="63"/>
        <v>21846</v>
      </c>
      <c r="AB154" t="str">
        <f t="shared" si="64"/>
        <v>Rafael Rivera</v>
      </c>
      <c r="AC154">
        <f t="shared" si="65"/>
        <v>4</v>
      </c>
      <c r="AD154">
        <f t="shared" si="66"/>
        <v>4</v>
      </c>
      <c r="AE154">
        <f t="shared" si="67"/>
        <v>40154</v>
      </c>
      <c r="AF154" t="str">
        <f t="shared" si="68"/>
        <v>Rafael Rivera</v>
      </c>
      <c r="AG154" s="2">
        <f t="shared" si="69"/>
        <v>0</v>
      </c>
      <c r="AH154" s="2">
        <f t="shared" si="70"/>
        <v>0</v>
      </c>
      <c r="AI154">
        <f t="shared" si="71"/>
        <v>-154</v>
      </c>
    </row>
    <row r="155" spans="1:35" x14ac:dyDescent="0.3">
      <c r="A155" s="9" t="str">
        <f>equipo7!A68</f>
        <v>Rafael Gomez</v>
      </c>
      <c r="B155" s="9" t="str">
        <f>equipo7!$A$6</f>
        <v>Equipo 7</v>
      </c>
      <c r="C155" s="9">
        <f>equipo7!CP68</f>
        <v>2</v>
      </c>
      <c r="D155" s="9">
        <f>equipo7!CQ68</f>
        <v>1</v>
      </c>
      <c r="E155" s="9">
        <f>equipo7!CR68</f>
        <v>1</v>
      </c>
      <c r="F155" s="15">
        <f>equipo7!CT68</f>
        <v>3.1</v>
      </c>
      <c r="G155" s="9">
        <f>equipo7!CU68</f>
        <v>5</v>
      </c>
      <c r="H155" s="9">
        <f>equipo7!CV68</f>
        <v>9</v>
      </c>
      <c r="I155" s="9">
        <f>equipo7!CW68</f>
        <v>3</v>
      </c>
      <c r="J155" s="14">
        <f>equipo7!CX68</f>
        <v>13.5</v>
      </c>
      <c r="K155" s="14">
        <f>equipo7!CY68</f>
        <v>0</v>
      </c>
      <c r="L155" t="str">
        <f t="shared" si="48"/>
        <v>Rafael Gomez</v>
      </c>
      <c r="M155">
        <f t="shared" si="49"/>
        <v>13.5</v>
      </c>
      <c r="N155">
        <f t="shared" si="50"/>
        <v>13.5</v>
      </c>
      <c r="O155">
        <f t="shared" si="51"/>
        <v>135155</v>
      </c>
      <c r="P155" t="str">
        <f t="shared" si="52"/>
        <v>Rafael Gomez</v>
      </c>
      <c r="Q155">
        <f t="shared" si="53"/>
        <v>1</v>
      </c>
      <c r="R155">
        <f t="shared" si="54"/>
        <v>1</v>
      </c>
      <c r="S155">
        <f t="shared" si="55"/>
        <v>9845</v>
      </c>
      <c r="T155" t="str">
        <f t="shared" si="56"/>
        <v>Rafael Gomez</v>
      </c>
      <c r="U155">
        <f t="shared" si="57"/>
        <v>9</v>
      </c>
      <c r="V155">
        <f t="shared" si="58"/>
        <v>9</v>
      </c>
      <c r="W155">
        <f t="shared" si="59"/>
        <v>89845</v>
      </c>
      <c r="X155" t="str">
        <f t="shared" si="60"/>
        <v>Rafael Gomez</v>
      </c>
      <c r="Y155">
        <f t="shared" si="61"/>
        <v>3.1</v>
      </c>
      <c r="Z155">
        <f t="shared" si="62"/>
        <v>3.1</v>
      </c>
      <c r="AA155">
        <f t="shared" si="63"/>
        <v>30845</v>
      </c>
      <c r="AB155" t="str">
        <f t="shared" si="64"/>
        <v>Rafael Gomez</v>
      </c>
      <c r="AC155">
        <f t="shared" si="65"/>
        <v>3</v>
      </c>
      <c r="AD155">
        <f t="shared" si="66"/>
        <v>3</v>
      </c>
      <c r="AE155">
        <f t="shared" si="67"/>
        <v>30155</v>
      </c>
      <c r="AF155" t="str">
        <f t="shared" si="68"/>
        <v>Rafael Gomez</v>
      </c>
      <c r="AG155" s="2">
        <f t="shared" si="69"/>
        <v>0</v>
      </c>
      <c r="AH155" s="2">
        <f t="shared" si="70"/>
        <v>0</v>
      </c>
      <c r="AI155">
        <f t="shared" si="71"/>
        <v>-155</v>
      </c>
    </row>
    <row r="156" spans="1:35" x14ac:dyDescent="0.3">
      <c r="A156" s="9" t="str">
        <f>equipo7!A69</f>
        <v>Rafael Diaz</v>
      </c>
      <c r="B156" s="9" t="str">
        <f>equipo7!$A$6</f>
        <v>Equipo 7</v>
      </c>
      <c r="C156" s="9">
        <f>equipo7!CP69</f>
        <v>1</v>
      </c>
      <c r="D156" s="9">
        <f>equipo7!CQ69</f>
        <v>1</v>
      </c>
      <c r="E156" s="9">
        <f>equipo7!CR69</f>
        <v>0</v>
      </c>
      <c r="F156" s="15">
        <f>equipo7!CT69</f>
        <v>1</v>
      </c>
      <c r="G156" s="9">
        <f>equipo7!CU69</f>
        <v>4</v>
      </c>
      <c r="H156" s="9">
        <f>equipo7!CV69</f>
        <v>4</v>
      </c>
      <c r="I156" s="9">
        <f>equipo7!CW69</f>
        <v>3</v>
      </c>
      <c r="J156" s="14">
        <f>equipo7!CX69</f>
        <v>36</v>
      </c>
      <c r="K156" s="14">
        <f>equipo7!CY69</f>
        <v>0</v>
      </c>
      <c r="L156" t="str">
        <f t="shared" si="48"/>
        <v>Rafael Diaz</v>
      </c>
      <c r="M156">
        <f t="shared" si="49"/>
        <v>36</v>
      </c>
      <c r="N156">
        <f t="shared" si="50"/>
        <v>36</v>
      </c>
      <c r="O156">
        <f t="shared" si="51"/>
        <v>360156</v>
      </c>
      <c r="P156" t="str">
        <f t="shared" si="52"/>
        <v>Rafael Diaz</v>
      </c>
      <c r="Q156">
        <f t="shared" si="53"/>
        <v>1</v>
      </c>
      <c r="R156">
        <f t="shared" si="54"/>
        <v>1</v>
      </c>
      <c r="S156">
        <f t="shared" si="55"/>
        <v>9844</v>
      </c>
      <c r="T156" t="str">
        <f t="shared" si="56"/>
        <v>Rafael Diaz</v>
      </c>
      <c r="U156">
        <f t="shared" si="57"/>
        <v>4</v>
      </c>
      <c r="V156">
        <f t="shared" si="58"/>
        <v>4</v>
      </c>
      <c r="W156">
        <f t="shared" si="59"/>
        <v>39844</v>
      </c>
      <c r="X156" t="str">
        <f t="shared" si="60"/>
        <v>Rafael Diaz</v>
      </c>
      <c r="Y156">
        <f t="shared" si="61"/>
        <v>1</v>
      </c>
      <c r="Z156">
        <f t="shared" si="62"/>
        <v>1</v>
      </c>
      <c r="AA156">
        <f t="shared" si="63"/>
        <v>9844</v>
      </c>
      <c r="AB156" t="str">
        <f t="shared" si="64"/>
        <v>Rafael Diaz</v>
      </c>
      <c r="AC156">
        <f t="shared" si="65"/>
        <v>3</v>
      </c>
      <c r="AD156">
        <f t="shared" si="66"/>
        <v>3</v>
      </c>
      <c r="AE156">
        <f t="shared" si="67"/>
        <v>30156</v>
      </c>
      <c r="AF156" t="str">
        <f t="shared" si="68"/>
        <v>Rafael Diaz</v>
      </c>
      <c r="AG156" s="2">
        <f t="shared" si="69"/>
        <v>0</v>
      </c>
      <c r="AH156" s="2">
        <f t="shared" si="70"/>
        <v>0</v>
      </c>
      <c r="AI156">
        <f t="shared" si="71"/>
        <v>-156</v>
      </c>
    </row>
    <row r="157" spans="1:35" x14ac:dyDescent="0.3">
      <c r="A157" s="9" t="str">
        <f>equipo7!A70</f>
        <v>Rafael Reyes</v>
      </c>
      <c r="B157" s="9" t="str">
        <f>equipo7!$A$6</f>
        <v>Equipo 7</v>
      </c>
      <c r="C157" s="9">
        <f>equipo7!CP70</f>
        <v>1</v>
      </c>
      <c r="D157" s="9">
        <f>equipo7!CQ70</f>
        <v>0</v>
      </c>
      <c r="E157" s="9">
        <f>equipo7!CR70</f>
        <v>1</v>
      </c>
      <c r="F157" s="15">
        <f>equipo7!CT70</f>
        <v>2</v>
      </c>
      <c r="G157" s="9">
        <f>equipo7!CU70</f>
        <v>4</v>
      </c>
      <c r="H157" s="9">
        <f>equipo7!CV70</f>
        <v>2</v>
      </c>
      <c r="I157" s="9">
        <f>equipo7!CW70</f>
        <v>1</v>
      </c>
      <c r="J157" s="14">
        <f>equipo7!CX70</f>
        <v>18</v>
      </c>
      <c r="K157" s="14">
        <f>equipo7!CY70</f>
        <v>0</v>
      </c>
      <c r="L157" t="str">
        <f t="shared" si="48"/>
        <v>Rafael Reyes</v>
      </c>
      <c r="M157">
        <f t="shared" si="49"/>
        <v>18</v>
      </c>
      <c r="N157">
        <f t="shared" si="50"/>
        <v>18</v>
      </c>
      <c r="O157">
        <f t="shared" si="51"/>
        <v>180157</v>
      </c>
      <c r="P157" t="str">
        <f t="shared" si="52"/>
        <v>Rafael Reyes</v>
      </c>
      <c r="Q157">
        <f t="shared" si="53"/>
        <v>0</v>
      </c>
      <c r="R157">
        <f t="shared" si="54"/>
        <v>0</v>
      </c>
      <c r="S157">
        <f t="shared" si="55"/>
        <v>-157</v>
      </c>
      <c r="T157" t="str">
        <f t="shared" si="56"/>
        <v>Rafael Reyes</v>
      </c>
      <c r="U157">
        <f t="shared" si="57"/>
        <v>2</v>
      </c>
      <c r="V157">
        <f t="shared" si="58"/>
        <v>2</v>
      </c>
      <c r="W157">
        <f t="shared" si="59"/>
        <v>19843</v>
      </c>
      <c r="X157" t="str">
        <f t="shared" si="60"/>
        <v>Rafael Reyes</v>
      </c>
      <c r="Y157">
        <f t="shared" si="61"/>
        <v>2</v>
      </c>
      <c r="Z157">
        <f t="shared" si="62"/>
        <v>2</v>
      </c>
      <c r="AA157">
        <f t="shared" si="63"/>
        <v>19843</v>
      </c>
      <c r="AB157" t="str">
        <f t="shared" si="64"/>
        <v>Rafael Reyes</v>
      </c>
      <c r="AC157">
        <f t="shared" si="65"/>
        <v>1</v>
      </c>
      <c r="AD157">
        <f t="shared" si="66"/>
        <v>1</v>
      </c>
      <c r="AE157">
        <f t="shared" si="67"/>
        <v>10157</v>
      </c>
      <c r="AF157" t="str">
        <f t="shared" si="68"/>
        <v>Rafael Reyes</v>
      </c>
      <c r="AG157" s="2">
        <f t="shared" si="69"/>
        <v>0</v>
      </c>
      <c r="AH157" s="2">
        <f t="shared" si="70"/>
        <v>0</v>
      </c>
      <c r="AI157">
        <f t="shared" si="71"/>
        <v>-157</v>
      </c>
    </row>
    <row r="158" spans="1:35" x14ac:dyDescent="0.3">
      <c r="A158" s="9" t="str">
        <f>equipo7!A71</f>
        <v>Rafael Morales</v>
      </c>
      <c r="B158" s="9" t="str">
        <f>equipo7!$A$6</f>
        <v>Equipo 7</v>
      </c>
      <c r="C158" s="9">
        <f>equipo7!CP71</f>
        <v>1</v>
      </c>
      <c r="D158" s="9">
        <f>equipo7!CQ71</f>
        <v>1</v>
      </c>
      <c r="E158" s="9">
        <f>equipo7!CR71</f>
        <v>0</v>
      </c>
      <c r="F158" s="15">
        <f>equipo7!CT71</f>
        <v>2.1</v>
      </c>
      <c r="G158" s="9">
        <f>equipo7!CU71</f>
        <v>0</v>
      </c>
      <c r="H158" s="9">
        <f>equipo7!CV71</f>
        <v>4</v>
      </c>
      <c r="I158" s="9">
        <f>equipo7!CW71</f>
        <v>0</v>
      </c>
      <c r="J158" s="14">
        <f>equipo7!CX71</f>
        <v>0</v>
      </c>
      <c r="K158" s="14">
        <f>equipo7!CY71</f>
        <v>0</v>
      </c>
      <c r="L158" t="str">
        <f t="shared" si="48"/>
        <v>Rafael Morales</v>
      </c>
      <c r="M158">
        <f t="shared" si="49"/>
        <v>0</v>
      </c>
      <c r="N158">
        <f t="shared" si="50"/>
        <v>999999</v>
      </c>
      <c r="O158">
        <f t="shared" si="51"/>
        <v>9999990158</v>
      </c>
      <c r="P158" t="str">
        <f t="shared" si="52"/>
        <v>Rafael Morales</v>
      </c>
      <c r="Q158">
        <f t="shared" si="53"/>
        <v>1</v>
      </c>
      <c r="R158">
        <f t="shared" si="54"/>
        <v>1</v>
      </c>
      <c r="S158">
        <f t="shared" si="55"/>
        <v>9842</v>
      </c>
      <c r="T158" t="str">
        <f t="shared" si="56"/>
        <v>Rafael Morales</v>
      </c>
      <c r="U158">
        <f t="shared" si="57"/>
        <v>4</v>
      </c>
      <c r="V158">
        <f t="shared" si="58"/>
        <v>4</v>
      </c>
      <c r="W158">
        <f t="shared" si="59"/>
        <v>39842</v>
      </c>
      <c r="X158" t="str">
        <f t="shared" si="60"/>
        <v>Rafael Morales</v>
      </c>
      <c r="Y158">
        <f t="shared" si="61"/>
        <v>2.1</v>
      </c>
      <c r="Z158">
        <f t="shared" si="62"/>
        <v>2.1</v>
      </c>
      <c r="AA158">
        <f t="shared" si="63"/>
        <v>20842</v>
      </c>
      <c r="AB158" t="str">
        <f t="shared" si="64"/>
        <v>Rafael Morales</v>
      </c>
      <c r="AC158">
        <f t="shared" si="65"/>
        <v>0</v>
      </c>
      <c r="AD158">
        <f t="shared" si="66"/>
        <v>999999</v>
      </c>
      <c r="AE158">
        <f t="shared" si="67"/>
        <v>9999990158</v>
      </c>
      <c r="AF158" t="str">
        <f t="shared" si="68"/>
        <v>Rafael Morales</v>
      </c>
      <c r="AG158" s="2">
        <f t="shared" si="69"/>
        <v>0</v>
      </c>
      <c r="AH158" s="2">
        <f t="shared" si="70"/>
        <v>0</v>
      </c>
      <c r="AI158">
        <f t="shared" si="71"/>
        <v>-158</v>
      </c>
    </row>
    <row r="159" spans="1:35" x14ac:dyDescent="0.3">
      <c r="A159" s="9" t="str">
        <f>equipo7!A72</f>
        <v>Rafael Cruz</v>
      </c>
      <c r="B159" s="9" t="str">
        <f>equipo7!$A$6</f>
        <v>Equipo 7</v>
      </c>
      <c r="C159" s="9">
        <f>equipo7!CP72</f>
        <v>0</v>
      </c>
      <c r="D159" s="9">
        <f>equipo7!CQ72</f>
        <v>0</v>
      </c>
      <c r="E159" s="9">
        <f>equipo7!CR72</f>
        <v>0</v>
      </c>
      <c r="F159" s="15">
        <f>equipo7!CT72</f>
        <v>0</v>
      </c>
      <c r="G159" s="9">
        <f>equipo7!CU72</f>
        <v>0</v>
      </c>
      <c r="H159" s="9">
        <f>equipo7!CV72</f>
        <v>0</v>
      </c>
      <c r="I159" s="9">
        <f>equipo7!CW72</f>
        <v>0</v>
      </c>
      <c r="J159" s="14">
        <f>equipo7!CX72</f>
        <v>0</v>
      </c>
      <c r="K159" s="14">
        <f>equipo7!CY72</f>
        <v>0</v>
      </c>
      <c r="L159" t="str">
        <f t="shared" si="48"/>
        <v>Rafael Cruz</v>
      </c>
      <c r="M159">
        <f t="shared" si="49"/>
        <v>0</v>
      </c>
      <c r="N159">
        <f t="shared" si="50"/>
        <v>999999</v>
      </c>
      <c r="O159">
        <f t="shared" si="51"/>
        <v>9999990159</v>
      </c>
      <c r="P159" t="str">
        <f t="shared" si="52"/>
        <v>Rafael Cruz</v>
      </c>
      <c r="Q159">
        <f t="shared" si="53"/>
        <v>0</v>
      </c>
      <c r="R159">
        <f t="shared" si="54"/>
        <v>0</v>
      </c>
      <c r="S159">
        <f t="shared" si="55"/>
        <v>-159</v>
      </c>
      <c r="T159" t="str">
        <f t="shared" si="56"/>
        <v>Rafael Cruz</v>
      </c>
      <c r="U159">
        <f t="shared" si="57"/>
        <v>0</v>
      </c>
      <c r="V159">
        <f t="shared" si="58"/>
        <v>0</v>
      </c>
      <c r="W159">
        <f t="shared" si="59"/>
        <v>-159</v>
      </c>
      <c r="X159" t="str">
        <f t="shared" si="60"/>
        <v>Rafael Cruz</v>
      </c>
      <c r="Y159">
        <f t="shared" si="61"/>
        <v>0</v>
      </c>
      <c r="Z159">
        <f t="shared" si="62"/>
        <v>0</v>
      </c>
      <c r="AA159">
        <f t="shared" si="63"/>
        <v>-159</v>
      </c>
      <c r="AB159" t="str">
        <f t="shared" si="64"/>
        <v>Rafael Cruz</v>
      </c>
      <c r="AC159">
        <f t="shared" si="65"/>
        <v>0</v>
      </c>
      <c r="AD159">
        <f t="shared" si="66"/>
        <v>999999</v>
      </c>
      <c r="AE159">
        <f t="shared" si="67"/>
        <v>9999990159</v>
      </c>
      <c r="AF159" t="str">
        <f t="shared" si="68"/>
        <v>Rafael Cruz</v>
      </c>
      <c r="AG159" s="2">
        <f t="shared" si="69"/>
        <v>0</v>
      </c>
      <c r="AH159" s="2">
        <f t="shared" si="70"/>
        <v>0</v>
      </c>
      <c r="AI159">
        <f t="shared" si="71"/>
        <v>-159</v>
      </c>
    </row>
    <row r="160" spans="1:35" x14ac:dyDescent="0.3">
      <c r="A160" s="9" t="str">
        <f>equipo7!A73</f>
        <v>Rafael Ortiz</v>
      </c>
      <c r="B160" s="9" t="str">
        <f>equipo7!$A$6</f>
        <v>Equipo 7</v>
      </c>
      <c r="C160" s="9">
        <f>equipo7!CP73</f>
        <v>2</v>
      </c>
      <c r="D160" s="9">
        <f>equipo7!CQ73</f>
        <v>0</v>
      </c>
      <c r="E160" s="9">
        <f>equipo7!CR73</f>
        <v>2</v>
      </c>
      <c r="F160" s="15">
        <f>equipo7!CT73</f>
        <v>5</v>
      </c>
      <c r="G160" s="9">
        <f>equipo7!CU73</f>
        <v>6</v>
      </c>
      <c r="H160" s="9">
        <f>equipo7!CV73</f>
        <v>7</v>
      </c>
      <c r="I160" s="9">
        <f>equipo7!CW73</f>
        <v>2</v>
      </c>
      <c r="J160" s="14">
        <f>equipo7!CX73</f>
        <v>10.799999999999997</v>
      </c>
      <c r="K160" s="14">
        <f>equipo7!CY73</f>
        <v>0</v>
      </c>
      <c r="L160" t="str">
        <f t="shared" si="48"/>
        <v>Rafael Ortiz</v>
      </c>
      <c r="M160">
        <f t="shared" si="49"/>
        <v>10.799999999999997</v>
      </c>
      <c r="N160">
        <f t="shared" si="50"/>
        <v>10.799999999999997</v>
      </c>
      <c r="O160">
        <f t="shared" si="51"/>
        <v>108159.99999999997</v>
      </c>
      <c r="P160" t="str">
        <f t="shared" si="52"/>
        <v>Rafael Ortiz</v>
      </c>
      <c r="Q160">
        <f t="shared" si="53"/>
        <v>0</v>
      </c>
      <c r="R160">
        <f t="shared" si="54"/>
        <v>0</v>
      </c>
      <c r="S160">
        <f t="shared" si="55"/>
        <v>-160</v>
      </c>
      <c r="T160" t="str">
        <f t="shared" si="56"/>
        <v>Rafael Ortiz</v>
      </c>
      <c r="U160">
        <f t="shared" si="57"/>
        <v>7</v>
      </c>
      <c r="V160">
        <f t="shared" si="58"/>
        <v>7</v>
      </c>
      <c r="W160">
        <f t="shared" si="59"/>
        <v>69840</v>
      </c>
      <c r="X160" t="str">
        <f t="shared" si="60"/>
        <v>Rafael Ortiz</v>
      </c>
      <c r="Y160">
        <f t="shared" si="61"/>
        <v>5</v>
      </c>
      <c r="Z160">
        <f t="shared" si="62"/>
        <v>5</v>
      </c>
      <c r="AA160">
        <f t="shared" si="63"/>
        <v>49840</v>
      </c>
      <c r="AB160" t="str">
        <f t="shared" si="64"/>
        <v>Rafael Ortiz</v>
      </c>
      <c r="AC160">
        <f t="shared" si="65"/>
        <v>2</v>
      </c>
      <c r="AD160">
        <f t="shared" si="66"/>
        <v>2</v>
      </c>
      <c r="AE160">
        <f t="shared" si="67"/>
        <v>20160</v>
      </c>
      <c r="AF160" t="str">
        <f t="shared" si="68"/>
        <v>Rafael Ortiz</v>
      </c>
      <c r="AG160" s="2">
        <f t="shared" si="69"/>
        <v>0</v>
      </c>
      <c r="AH160" s="2">
        <f t="shared" si="70"/>
        <v>0</v>
      </c>
      <c r="AI160">
        <f t="shared" si="71"/>
        <v>-160</v>
      </c>
    </row>
    <row r="161" spans="1:35" x14ac:dyDescent="0.3">
      <c r="A161" s="9" t="str">
        <f>equipo7!A74</f>
        <v>Rafael Gutierrez</v>
      </c>
      <c r="B161" s="9" t="str">
        <f>equipo7!$A$6</f>
        <v>Equipo 7</v>
      </c>
      <c r="C161" s="9">
        <f>equipo7!CP74</f>
        <v>2</v>
      </c>
      <c r="D161" s="9">
        <f>equipo7!CQ74</f>
        <v>1</v>
      </c>
      <c r="E161" s="9">
        <f>equipo7!CR74</f>
        <v>1</v>
      </c>
      <c r="F161" s="15">
        <f>equipo7!CT74</f>
        <v>3</v>
      </c>
      <c r="G161" s="9">
        <f>equipo7!CU74</f>
        <v>2</v>
      </c>
      <c r="H161" s="9">
        <f>equipo7!CV74</f>
        <v>8</v>
      </c>
      <c r="I161" s="9">
        <f>equipo7!CW74</f>
        <v>4</v>
      </c>
      <c r="J161" s="14">
        <f>equipo7!CX74</f>
        <v>6</v>
      </c>
      <c r="K161" s="14">
        <f>equipo7!CY74</f>
        <v>0</v>
      </c>
      <c r="L161" t="str">
        <f t="shared" si="48"/>
        <v>Rafael Gutierrez</v>
      </c>
      <c r="M161">
        <f t="shared" si="49"/>
        <v>6</v>
      </c>
      <c r="N161">
        <f t="shared" si="50"/>
        <v>6</v>
      </c>
      <c r="O161">
        <f t="shared" si="51"/>
        <v>60161</v>
      </c>
      <c r="P161" t="str">
        <f t="shared" si="52"/>
        <v>Rafael Gutierrez</v>
      </c>
      <c r="Q161">
        <f t="shared" si="53"/>
        <v>1</v>
      </c>
      <c r="R161">
        <f t="shared" si="54"/>
        <v>1</v>
      </c>
      <c r="S161">
        <f t="shared" si="55"/>
        <v>9839</v>
      </c>
      <c r="T161" t="str">
        <f t="shared" si="56"/>
        <v>Rafael Gutierrez</v>
      </c>
      <c r="U161">
        <f t="shared" si="57"/>
        <v>8</v>
      </c>
      <c r="V161">
        <f t="shared" si="58"/>
        <v>8</v>
      </c>
      <c r="W161">
        <f t="shared" si="59"/>
        <v>79839</v>
      </c>
      <c r="X161" t="str">
        <f t="shared" si="60"/>
        <v>Rafael Gutierrez</v>
      </c>
      <c r="Y161">
        <f t="shared" si="61"/>
        <v>3</v>
      </c>
      <c r="Z161">
        <f t="shared" si="62"/>
        <v>3</v>
      </c>
      <c r="AA161">
        <f t="shared" si="63"/>
        <v>29839</v>
      </c>
      <c r="AB161" t="str">
        <f t="shared" si="64"/>
        <v>Rafael Gutierrez</v>
      </c>
      <c r="AC161">
        <f t="shared" si="65"/>
        <v>4</v>
      </c>
      <c r="AD161">
        <f t="shared" si="66"/>
        <v>4</v>
      </c>
      <c r="AE161">
        <f t="shared" si="67"/>
        <v>40161</v>
      </c>
      <c r="AF161" t="str">
        <f t="shared" si="68"/>
        <v>Rafael Gutierrez</v>
      </c>
      <c r="AG161" s="2">
        <f t="shared" si="69"/>
        <v>0</v>
      </c>
      <c r="AH161" s="2">
        <f t="shared" si="70"/>
        <v>0</v>
      </c>
      <c r="AI161">
        <f t="shared" si="71"/>
        <v>-161</v>
      </c>
    </row>
    <row r="162" spans="1:35" x14ac:dyDescent="0.3">
      <c r="A162" s="9" t="str">
        <f>equipo7!A75</f>
        <v>Rafael Castillo</v>
      </c>
      <c r="B162" s="9" t="str">
        <f>equipo7!$A$6</f>
        <v>Equipo 7</v>
      </c>
      <c r="C162" s="9">
        <f>equipo7!CP75</f>
        <v>0</v>
      </c>
      <c r="D162" s="9">
        <f>equipo7!CQ75</f>
        <v>0</v>
      </c>
      <c r="E162" s="9">
        <f>equipo7!CR75</f>
        <v>0</v>
      </c>
      <c r="F162" s="15">
        <f>equipo7!CT75</f>
        <v>0</v>
      </c>
      <c r="G162" s="9">
        <f>equipo7!CU75</f>
        <v>0</v>
      </c>
      <c r="H162" s="9">
        <f>equipo7!CV75</f>
        <v>0</v>
      </c>
      <c r="I162" s="9">
        <f>equipo7!CW75</f>
        <v>0</v>
      </c>
      <c r="J162" s="14">
        <f>equipo7!CX75</f>
        <v>0</v>
      </c>
      <c r="K162" s="14">
        <f>equipo7!CY75</f>
        <v>0</v>
      </c>
      <c r="L162" t="str">
        <f t="shared" si="48"/>
        <v>Rafael Castillo</v>
      </c>
      <c r="M162">
        <f t="shared" si="49"/>
        <v>0</v>
      </c>
      <c r="N162">
        <f t="shared" si="50"/>
        <v>999999</v>
      </c>
      <c r="O162">
        <f t="shared" si="51"/>
        <v>9999990162</v>
      </c>
      <c r="P162" t="str">
        <f t="shared" si="52"/>
        <v>Rafael Castillo</v>
      </c>
      <c r="Q162">
        <f t="shared" si="53"/>
        <v>0</v>
      </c>
      <c r="R162">
        <f t="shared" si="54"/>
        <v>0</v>
      </c>
      <c r="S162">
        <f t="shared" si="55"/>
        <v>-162</v>
      </c>
      <c r="T162" t="str">
        <f t="shared" si="56"/>
        <v>Rafael Castillo</v>
      </c>
      <c r="U162">
        <f t="shared" si="57"/>
        <v>0</v>
      </c>
      <c r="V162">
        <f t="shared" si="58"/>
        <v>0</v>
      </c>
      <c r="W162">
        <f t="shared" si="59"/>
        <v>-162</v>
      </c>
      <c r="X162" t="str">
        <f t="shared" si="60"/>
        <v>Rafael Castillo</v>
      </c>
      <c r="Y162">
        <f t="shared" si="61"/>
        <v>0</v>
      </c>
      <c r="Z162">
        <f t="shared" si="62"/>
        <v>0</v>
      </c>
      <c r="AA162">
        <f t="shared" si="63"/>
        <v>-162</v>
      </c>
      <c r="AB162" t="str">
        <f t="shared" si="64"/>
        <v>Rafael Castillo</v>
      </c>
      <c r="AC162">
        <f t="shared" si="65"/>
        <v>0</v>
      </c>
      <c r="AD162">
        <f t="shared" si="66"/>
        <v>999999</v>
      </c>
      <c r="AE162">
        <f t="shared" si="67"/>
        <v>9999990162</v>
      </c>
      <c r="AF162" t="str">
        <f t="shared" si="68"/>
        <v>Rafael Castillo</v>
      </c>
      <c r="AG162" s="2">
        <f t="shared" si="69"/>
        <v>0</v>
      </c>
      <c r="AH162" s="2">
        <f t="shared" si="70"/>
        <v>0</v>
      </c>
      <c r="AI162">
        <f t="shared" si="71"/>
        <v>-162</v>
      </c>
    </row>
    <row r="163" spans="1:35" x14ac:dyDescent="0.3">
      <c r="A163" s="9" t="str">
        <f>equipo7!A76</f>
        <v>Diego Garcia</v>
      </c>
      <c r="B163" s="9" t="str">
        <f>equipo7!$A$6</f>
        <v>Equipo 7</v>
      </c>
      <c r="C163" s="9">
        <f>equipo7!CP76</f>
        <v>0</v>
      </c>
      <c r="D163" s="9">
        <f>equipo7!CQ76</f>
        <v>0</v>
      </c>
      <c r="E163" s="9">
        <f>equipo7!CR76</f>
        <v>0</v>
      </c>
      <c r="F163" s="15">
        <f>equipo7!CT76</f>
        <v>0</v>
      </c>
      <c r="G163" s="9">
        <f>equipo7!CU76</f>
        <v>0</v>
      </c>
      <c r="H163" s="9">
        <f>equipo7!CV76</f>
        <v>0</v>
      </c>
      <c r="I163" s="9">
        <f>equipo7!CW76</f>
        <v>0</v>
      </c>
      <c r="J163" s="14">
        <f>equipo7!CX76</f>
        <v>0</v>
      </c>
      <c r="K163" s="14">
        <f>equipo7!CY76</f>
        <v>0</v>
      </c>
      <c r="L163" t="str">
        <f t="shared" si="48"/>
        <v>Diego Garcia</v>
      </c>
      <c r="M163">
        <f t="shared" si="49"/>
        <v>0</v>
      </c>
      <c r="N163">
        <f t="shared" si="50"/>
        <v>999999</v>
      </c>
      <c r="O163">
        <f t="shared" si="51"/>
        <v>9999990163</v>
      </c>
      <c r="P163" t="str">
        <f t="shared" si="52"/>
        <v>Diego Garcia</v>
      </c>
      <c r="Q163">
        <f t="shared" si="53"/>
        <v>0</v>
      </c>
      <c r="R163">
        <f t="shared" si="54"/>
        <v>0</v>
      </c>
      <c r="S163">
        <f t="shared" si="55"/>
        <v>-163</v>
      </c>
      <c r="T163" t="str">
        <f t="shared" si="56"/>
        <v>Diego Garcia</v>
      </c>
      <c r="U163">
        <f t="shared" si="57"/>
        <v>0</v>
      </c>
      <c r="V163">
        <f t="shared" si="58"/>
        <v>0</v>
      </c>
      <c r="W163">
        <f t="shared" si="59"/>
        <v>-163</v>
      </c>
      <c r="X163" t="str">
        <f t="shared" si="60"/>
        <v>Diego Garcia</v>
      </c>
      <c r="Y163">
        <f t="shared" si="61"/>
        <v>0</v>
      </c>
      <c r="Z163">
        <f t="shared" si="62"/>
        <v>0</v>
      </c>
      <c r="AA163">
        <f t="shared" si="63"/>
        <v>-163</v>
      </c>
      <c r="AB163" t="str">
        <f t="shared" si="64"/>
        <v>Diego Garcia</v>
      </c>
      <c r="AC163">
        <f t="shared" si="65"/>
        <v>0</v>
      </c>
      <c r="AD163">
        <f t="shared" si="66"/>
        <v>999999</v>
      </c>
      <c r="AE163">
        <f t="shared" si="67"/>
        <v>9999990163</v>
      </c>
      <c r="AF163" t="str">
        <f t="shared" si="68"/>
        <v>Diego Garcia</v>
      </c>
      <c r="AG163" s="2">
        <f t="shared" si="69"/>
        <v>0</v>
      </c>
      <c r="AH163" s="2">
        <f t="shared" si="70"/>
        <v>0</v>
      </c>
      <c r="AI163">
        <f t="shared" si="71"/>
        <v>-163</v>
      </c>
    </row>
    <row r="164" spans="1:35" x14ac:dyDescent="0.3">
      <c r="A164" s="9" t="str">
        <f>equipo7!A77</f>
        <v>Diego Rodriguez</v>
      </c>
      <c r="B164" s="9" t="str">
        <f>equipo7!$A$6</f>
        <v>Equipo 7</v>
      </c>
      <c r="C164" s="9">
        <f>equipo7!CP77</f>
        <v>1</v>
      </c>
      <c r="D164" s="9">
        <f>equipo7!CQ77</f>
        <v>1</v>
      </c>
      <c r="E164" s="9">
        <f>equipo7!CR77</f>
        <v>0</v>
      </c>
      <c r="F164" s="15">
        <f>equipo7!CT77</f>
        <v>3</v>
      </c>
      <c r="G164" s="9">
        <f>equipo7!CU77</f>
        <v>0</v>
      </c>
      <c r="H164" s="9">
        <f>equipo7!CV77</f>
        <v>5</v>
      </c>
      <c r="I164" s="9">
        <f>equipo7!CW77</f>
        <v>1</v>
      </c>
      <c r="J164" s="14">
        <f>equipo7!CX77</f>
        <v>0</v>
      </c>
      <c r="K164" s="14">
        <f>equipo7!CY77</f>
        <v>0</v>
      </c>
      <c r="L164" t="str">
        <f t="shared" si="48"/>
        <v>Diego Rodriguez</v>
      </c>
      <c r="M164">
        <f t="shared" si="49"/>
        <v>0</v>
      </c>
      <c r="N164">
        <f t="shared" si="50"/>
        <v>999999</v>
      </c>
      <c r="O164">
        <f t="shared" si="51"/>
        <v>9999990164</v>
      </c>
      <c r="P164" t="str">
        <f t="shared" si="52"/>
        <v>Diego Rodriguez</v>
      </c>
      <c r="Q164">
        <f t="shared" si="53"/>
        <v>1</v>
      </c>
      <c r="R164">
        <f t="shared" si="54"/>
        <v>1</v>
      </c>
      <c r="S164">
        <f t="shared" si="55"/>
        <v>9836</v>
      </c>
      <c r="T164" t="str">
        <f t="shared" si="56"/>
        <v>Diego Rodriguez</v>
      </c>
      <c r="U164">
        <f t="shared" si="57"/>
        <v>5</v>
      </c>
      <c r="V164">
        <f t="shared" si="58"/>
        <v>5</v>
      </c>
      <c r="W164">
        <f t="shared" si="59"/>
        <v>49836</v>
      </c>
      <c r="X164" t="str">
        <f t="shared" si="60"/>
        <v>Diego Rodriguez</v>
      </c>
      <c r="Y164">
        <f t="shared" si="61"/>
        <v>3</v>
      </c>
      <c r="Z164">
        <f t="shared" si="62"/>
        <v>3</v>
      </c>
      <c r="AA164">
        <f t="shared" si="63"/>
        <v>29836</v>
      </c>
      <c r="AB164" t="str">
        <f t="shared" si="64"/>
        <v>Diego Rodriguez</v>
      </c>
      <c r="AC164">
        <f t="shared" si="65"/>
        <v>1</v>
      </c>
      <c r="AD164">
        <f t="shared" si="66"/>
        <v>1</v>
      </c>
      <c r="AE164">
        <f t="shared" si="67"/>
        <v>10164</v>
      </c>
      <c r="AF164" t="str">
        <f t="shared" si="68"/>
        <v>Diego Rodriguez</v>
      </c>
      <c r="AG164" s="2">
        <f t="shared" si="69"/>
        <v>0</v>
      </c>
      <c r="AH164" s="2">
        <f t="shared" si="70"/>
        <v>0</v>
      </c>
      <c r="AI164">
        <f t="shared" si="71"/>
        <v>-164</v>
      </c>
    </row>
    <row r="165" spans="1:35" x14ac:dyDescent="0.3">
      <c r="A165" s="9" t="str">
        <f>equipo7!A78</f>
        <v>Diego Martinez</v>
      </c>
      <c r="B165" s="9" t="str">
        <f>equipo7!$A$6</f>
        <v>Equipo 7</v>
      </c>
      <c r="C165" s="9">
        <f>equipo7!CP78</f>
        <v>1</v>
      </c>
      <c r="D165" s="9">
        <f>equipo7!CQ78</f>
        <v>0</v>
      </c>
      <c r="E165" s="9">
        <f>equipo7!CR78</f>
        <v>1</v>
      </c>
      <c r="F165" s="15">
        <f>equipo7!CT78</f>
        <v>2.2000000000000002</v>
      </c>
      <c r="G165" s="9">
        <f>equipo7!CU78</f>
        <v>4</v>
      </c>
      <c r="H165" s="9">
        <f>equipo7!CV78</f>
        <v>5</v>
      </c>
      <c r="I165" s="9">
        <f>equipo7!CW78</f>
        <v>3</v>
      </c>
      <c r="J165" s="14">
        <f>equipo7!CX78</f>
        <v>13.499999999999996</v>
      </c>
      <c r="K165" s="14">
        <f>equipo7!CY78</f>
        <v>0</v>
      </c>
      <c r="L165" t="str">
        <f t="shared" si="48"/>
        <v>Diego Martinez</v>
      </c>
      <c r="M165">
        <f t="shared" si="49"/>
        <v>13.499999999999996</v>
      </c>
      <c r="N165">
        <f t="shared" si="50"/>
        <v>13.499999999999996</v>
      </c>
      <c r="O165">
        <f t="shared" si="51"/>
        <v>135164.99999999997</v>
      </c>
      <c r="P165" t="str">
        <f t="shared" si="52"/>
        <v>Diego Martinez</v>
      </c>
      <c r="Q165">
        <f t="shared" si="53"/>
        <v>0</v>
      </c>
      <c r="R165">
        <f t="shared" si="54"/>
        <v>0</v>
      </c>
      <c r="S165">
        <f t="shared" si="55"/>
        <v>-165</v>
      </c>
      <c r="T165" t="str">
        <f t="shared" si="56"/>
        <v>Diego Martinez</v>
      </c>
      <c r="U165">
        <f t="shared" si="57"/>
        <v>5</v>
      </c>
      <c r="V165">
        <f t="shared" si="58"/>
        <v>5</v>
      </c>
      <c r="W165">
        <f t="shared" si="59"/>
        <v>49835</v>
      </c>
      <c r="X165" t="str">
        <f t="shared" si="60"/>
        <v>Diego Martinez</v>
      </c>
      <c r="Y165">
        <f t="shared" si="61"/>
        <v>2.2000000000000002</v>
      </c>
      <c r="Z165">
        <f t="shared" si="62"/>
        <v>2.2000000000000002</v>
      </c>
      <c r="AA165">
        <f t="shared" si="63"/>
        <v>21835</v>
      </c>
      <c r="AB165" t="str">
        <f t="shared" si="64"/>
        <v>Diego Martinez</v>
      </c>
      <c r="AC165">
        <f t="shared" si="65"/>
        <v>3</v>
      </c>
      <c r="AD165">
        <f t="shared" si="66"/>
        <v>3</v>
      </c>
      <c r="AE165">
        <f t="shared" si="67"/>
        <v>30165</v>
      </c>
      <c r="AF165" t="str">
        <f t="shared" si="68"/>
        <v>Diego Martinez</v>
      </c>
      <c r="AG165" s="2">
        <f t="shared" si="69"/>
        <v>0</v>
      </c>
      <c r="AH165" s="2">
        <f t="shared" si="70"/>
        <v>0</v>
      </c>
      <c r="AI165">
        <f t="shared" si="71"/>
        <v>-165</v>
      </c>
    </row>
    <row r="166" spans="1:35" x14ac:dyDescent="0.3">
      <c r="A166" s="9" t="str">
        <f>equipo7!A79</f>
        <v>Diego Hernandez</v>
      </c>
      <c r="B166" s="9" t="str">
        <f>equipo7!$A$6</f>
        <v>Equipo 7</v>
      </c>
      <c r="C166" s="9">
        <f>equipo7!CP79</f>
        <v>0</v>
      </c>
      <c r="D166" s="9">
        <f>equipo7!CQ79</f>
        <v>0</v>
      </c>
      <c r="E166" s="9">
        <f>equipo7!CR79</f>
        <v>0</v>
      </c>
      <c r="F166" s="15">
        <f>equipo7!CT79</f>
        <v>0</v>
      </c>
      <c r="G166" s="9">
        <f>equipo7!CU79</f>
        <v>0</v>
      </c>
      <c r="H166" s="9">
        <f>equipo7!CV79</f>
        <v>0</v>
      </c>
      <c r="I166" s="9">
        <f>equipo7!CW79</f>
        <v>0</v>
      </c>
      <c r="J166" s="14">
        <f>equipo7!CX79</f>
        <v>0</v>
      </c>
      <c r="K166" s="14">
        <f>equipo7!CY79</f>
        <v>0</v>
      </c>
      <c r="L166" t="str">
        <f t="shared" si="48"/>
        <v>Diego Hernandez</v>
      </c>
      <c r="M166">
        <f t="shared" si="49"/>
        <v>0</v>
      </c>
      <c r="N166">
        <f t="shared" si="50"/>
        <v>999999</v>
      </c>
      <c r="O166">
        <f t="shared" si="51"/>
        <v>9999990166</v>
      </c>
      <c r="P166" t="str">
        <f t="shared" si="52"/>
        <v>Diego Hernandez</v>
      </c>
      <c r="Q166">
        <f t="shared" si="53"/>
        <v>0</v>
      </c>
      <c r="R166">
        <f t="shared" si="54"/>
        <v>0</v>
      </c>
      <c r="S166">
        <f t="shared" si="55"/>
        <v>-166</v>
      </c>
      <c r="T166" t="str">
        <f t="shared" si="56"/>
        <v>Diego Hernandez</v>
      </c>
      <c r="U166">
        <f t="shared" si="57"/>
        <v>0</v>
      </c>
      <c r="V166">
        <f t="shared" si="58"/>
        <v>0</v>
      </c>
      <c r="W166">
        <f t="shared" si="59"/>
        <v>-166</v>
      </c>
      <c r="X166" t="str">
        <f t="shared" si="60"/>
        <v>Diego Hernandez</v>
      </c>
      <c r="Y166">
        <f t="shared" si="61"/>
        <v>0</v>
      </c>
      <c r="Z166">
        <f t="shared" si="62"/>
        <v>0</v>
      </c>
      <c r="AA166">
        <f t="shared" si="63"/>
        <v>-166</v>
      </c>
      <c r="AB166" t="str">
        <f t="shared" si="64"/>
        <v>Diego Hernandez</v>
      </c>
      <c r="AC166">
        <f t="shared" si="65"/>
        <v>0</v>
      </c>
      <c r="AD166">
        <f t="shared" si="66"/>
        <v>999999</v>
      </c>
      <c r="AE166">
        <f t="shared" si="67"/>
        <v>9999990166</v>
      </c>
      <c r="AF166" t="str">
        <f t="shared" si="68"/>
        <v>Diego Hernandez</v>
      </c>
      <c r="AG166" s="2">
        <f t="shared" si="69"/>
        <v>0</v>
      </c>
      <c r="AH166" s="2">
        <f t="shared" si="70"/>
        <v>0</v>
      </c>
      <c r="AI166">
        <f t="shared" si="71"/>
        <v>-166</v>
      </c>
    </row>
    <row r="167" spans="1:35" x14ac:dyDescent="0.3">
      <c r="A167" s="9" t="str">
        <f>equipo7!A80</f>
        <v>Diego Lopez</v>
      </c>
      <c r="B167" s="9" t="str">
        <f>equipo7!$A$6</f>
        <v>Equipo 7</v>
      </c>
      <c r="C167" s="9">
        <f>equipo7!CP80</f>
        <v>0</v>
      </c>
      <c r="D167" s="9">
        <f>equipo7!CQ80</f>
        <v>0</v>
      </c>
      <c r="E167" s="9">
        <f>equipo7!CR80</f>
        <v>0</v>
      </c>
      <c r="F167" s="15">
        <f>equipo7!CT80</f>
        <v>0</v>
      </c>
      <c r="G167" s="9">
        <f>equipo7!CU80</f>
        <v>0</v>
      </c>
      <c r="H167" s="9">
        <f>equipo7!CV80</f>
        <v>0</v>
      </c>
      <c r="I167" s="9">
        <f>equipo7!CW80</f>
        <v>0</v>
      </c>
      <c r="J167" s="14">
        <f>equipo7!CX80</f>
        <v>0</v>
      </c>
      <c r="K167" s="14">
        <f>equipo7!CY80</f>
        <v>0</v>
      </c>
      <c r="L167" t="str">
        <f t="shared" si="48"/>
        <v>Diego Lopez</v>
      </c>
      <c r="M167">
        <f t="shared" si="49"/>
        <v>0</v>
      </c>
      <c r="N167">
        <f t="shared" si="50"/>
        <v>999999</v>
      </c>
      <c r="O167">
        <f t="shared" si="51"/>
        <v>9999990167</v>
      </c>
      <c r="P167" t="str">
        <f t="shared" si="52"/>
        <v>Diego Lopez</v>
      </c>
      <c r="Q167">
        <f t="shared" si="53"/>
        <v>0</v>
      </c>
      <c r="R167">
        <f t="shared" si="54"/>
        <v>0</v>
      </c>
      <c r="S167">
        <f t="shared" si="55"/>
        <v>-167</v>
      </c>
      <c r="T167" t="str">
        <f t="shared" si="56"/>
        <v>Diego Lopez</v>
      </c>
      <c r="U167">
        <f t="shared" si="57"/>
        <v>0</v>
      </c>
      <c r="V167">
        <f t="shared" si="58"/>
        <v>0</v>
      </c>
      <c r="W167">
        <f t="shared" si="59"/>
        <v>-167</v>
      </c>
      <c r="X167" t="str">
        <f t="shared" si="60"/>
        <v>Diego Lopez</v>
      </c>
      <c r="Y167">
        <f t="shared" si="61"/>
        <v>0</v>
      </c>
      <c r="Z167">
        <f t="shared" si="62"/>
        <v>0</v>
      </c>
      <c r="AA167">
        <f t="shared" si="63"/>
        <v>-167</v>
      </c>
      <c r="AB167" t="str">
        <f t="shared" si="64"/>
        <v>Diego Lopez</v>
      </c>
      <c r="AC167">
        <f t="shared" si="65"/>
        <v>0</v>
      </c>
      <c r="AD167">
        <f t="shared" si="66"/>
        <v>999999</v>
      </c>
      <c r="AE167">
        <f t="shared" si="67"/>
        <v>9999990167</v>
      </c>
      <c r="AF167" t="str">
        <f t="shared" si="68"/>
        <v>Diego Lopez</v>
      </c>
      <c r="AG167" s="2">
        <f t="shared" si="69"/>
        <v>0</v>
      </c>
      <c r="AH167" s="2">
        <f t="shared" si="70"/>
        <v>0</v>
      </c>
      <c r="AI167">
        <f t="shared" si="71"/>
        <v>-167</v>
      </c>
    </row>
    <row r="168" spans="1:35" x14ac:dyDescent="0.3">
      <c r="A168" s="9" t="str">
        <f>equipo7!A81</f>
        <v>Diego Gonzalez</v>
      </c>
      <c r="B168" s="9" t="str">
        <f>equipo7!$A$6</f>
        <v>Equipo 7</v>
      </c>
      <c r="C168" s="9">
        <f>equipo7!CP81</f>
        <v>2</v>
      </c>
      <c r="D168" s="9">
        <f>equipo7!CQ81</f>
        <v>0</v>
      </c>
      <c r="E168" s="9">
        <f>equipo7!CR81</f>
        <v>2</v>
      </c>
      <c r="F168" s="15">
        <f>equipo7!CT81</f>
        <v>4.0999999999999996</v>
      </c>
      <c r="G168" s="9">
        <f>equipo7!CU81</f>
        <v>6</v>
      </c>
      <c r="H168" s="9">
        <f>equipo7!CV81</f>
        <v>10</v>
      </c>
      <c r="I168" s="9">
        <f>equipo7!CW81</f>
        <v>0</v>
      </c>
      <c r="J168" s="14">
        <f>equipo7!CX81</f>
        <v>12.461538461538462</v>
      </c>
      <c r="K168" s="14">
        <f>equipo7!CY81</f>
        <v>0</v>
      </c>
      <c r="L168" t="str">
        <f t="shared" si="48"/>
        <v>Diego Gonzalez</v>
      </c>
      <c r="M168">
        <f t="shared" si="49"/>
        <v>12.461538461538462</v>
      </c>
      <c r="N168">
        <f t="shared" si="50"/>
        <v>12.461538461538462</v>
      </c>
      <c r="O168">
        <f t="shared" si="51"/>
        <v>124783.38461538461</v>
      </c>
      <c r="P168" t="str">
        <f t="shared" si="52"/>
        <v>Diego Gonzalez</v>
      </c>
      <c r="Q168">
        <f t="shared" si="53"/>
        <v>0</v>
      </c>
      <c r="R168">
        <f t="shared" si="54"/>
        <v>0</v>
      </c>
      <c r="S168">
        <f t="shared" si="55"/>
        <v>-168</v>
      </c>
      <c r="T168" t="str">
        <f t="shared" si="56"/>
        <v>Diego Gonzalez</v>
      </c>
      <c r="U168">
        <f t="shared" si="57"/>
        <v>10</v>
      </c>
      <c r="V168">
        <f t="shared" si="58"/>
        <v>10</v>
      </c>
      <c r="W168">
        <f t="shared" si="59"/>
        <v>99832</v>
      </c>
      <c r="X168" t="str">
        <f t="shared" si="60"/>
        <v>Diego Gonzalez</v>
      </c>
      <c r="Y168">
        <f t="shared" si="61"/>
        <v>4.0999999999999996</v>
      </c>
      <c r="Z168">
        <f t="shared" si="62"/>
        <v>4.0999999999999996</v>
      </c>
      <c r="AA168">
        <f t="shared" si="63"/>
        <v>40832</v>
      </c>
      <c r="AB168" t="str">
        <f t="shared" si="64"/>
        <v>Diego Gonzalez</v>
      </c>
      <c r="AC168">
        <f t="shared" si="65"/>
        <v>0</v>
      </c>
      <c r="AD168">
        <f t="shared" si="66"/>
        <v>999999</v>
      </c>
      <c r="AE168">
        <f t="shared" si="67"/>
        <v>9999990168</v>
      </c>
      <c r="AF168" t="str">
        <f t="shared" si="68"/>
        <v>Diego Gonzalez</v>
      </c>
      <c r="AG168" s="2">
        <f t="shared" si="69"/>
        <v>0</v>
      </c>
      <c r="AH168" s="2">
        <f t="shared" si="70"/>
        <v>0</v>
      </c>
      <c r="AI168">
        <f t="shared" si="71"/>
        <v>-168</v>
      </c>
    </row>
    <row r="169" spans="1:35" x14ac:dyDescent="0.3">
      <c r="A169" s="9" t="str">
        <f>equipo7!A82</f>
        <v>Diego Perez</v>
      </c>
      <c r="B169" s="9" t="str">
        <f>equipo7!$A$6</f>
        <v>Equipo 7</v>
      </c>
      <c r="C169" s="9">
        <f>equipo7!CP82</f>
        <v>0</v>
      </c>
      <c r="D169" s="9">
        <f>equipo7!CQ82</f>
        <v>0</v>
      </c>
      <c r="E169" s="9">
        <f>equipo7!CR82</f>
        <v>0</v>
      </c>
      <c r="F169" s="15">
        <f>equipo7!CT82</f>
        <v>0</v>
      </c>
      <c r="G169" s="9">
        <f>equipo7!CU82</f>
        <v>0</v>
      </c>
      <c r="H169" s="9">
        <f>equipo7!CV82</f>
        <v>0</v>
      </c>
      <c r="I169" s="9">
        <f>equipo7!CW82</f>
        <v>0</v>
      </c>
      <c r="J169" s="14">
        <f>equipo7!CX82</f>
        <v>0</v>
      </c>
      <c r="K169" s="14">
        <f>equipo7!CY82</f>
        <v>0</v>
      </c>
      <c r="L169" t="str">
        <f t="shared" si="48"/>
        <v>Diego Perez</v>
      </c>
      <c r="M169">
        <f t="shared" si="49"/>
        <v>0</v>
      </c>
      <c r="N169">
        <f t="shared" si="50"/>
        <v>999999</v>
      </c>
      <c r="O169">
        <f t="shared" si="51"/>
        <v>9999990169</v>
      </c>
      <c r="P169" t="str">
        <f t="shared" si="52"/>
        <v>Diego Perez</v>
      </c>
      <c r="Q169">
        <f t="shared" si="53"/>
        <v>0</v>
      </c>
      <c r="R169">
        <f t="shared" si="54"/>
        <v>0</v>
      </c>
      <c r="S169">
        <f t="shared" si="55"/>
        <v>-169</v>
      </c>
      <c r="T169" t="str">
        <f t="shared" si="56"/>
        <v>Diego Perez</v>
      </c>
      <c r="U169">
        <f t="shared" si="57"/>
        <v>0</v>
      </c>
      <c r="V169">
        <f t="shared" si="58"/>
        <v>0</v>
      </c>
      <c r="W169">
        <f t="shared" si="59"/>
        <v>-169</v>
      </c>
      <c r="X169" t="str">
        <f t="shared" si="60"/>
        <v>Diego Perez</v>
      </c>
      <c r="Y169">
        <f t="shared" si="61"/>
        <v>0</v>
      </c>
      <c r="Z169">
        <f t="shared" si="62"/>
        <v>0</v>
      </c>
      <c r="AA169">
        <f t="shared" si="63"/>
        <v>-169</v>
      </c>
      <c r="AB169" t="str">
        <f t="shared" si="64"/>
        <v>Diego Perez</v>
      </c>
      <c r="AC169">
        <f t="shared" si="65"/>
        <v>0</v>
      </c>
      <c r="AD169">
        <f t="shared" si="66"/>
        <v>999999</v>
      </c>
      <c r="AE169">
        <f t="shared" si="67"/>
        <v>9999990169</v>
      </c>
      <c r="AF169" t="str">
        <f t="shared" si="68"/>
        <v>Diego Perez</v>
      </c>
      <c r="AG169" s="2">
        <f t="shared" si="69"/>
        <v>0</v>
      </c>
      <c r="AH169" s="2">
        <f t="shared" si="70"/>
        <v>0</v>
      </c>
      <c r="AI169">
        <f t="shared" si="71"/>
        <v>-169</v>
      </c>
    </row>
    <row r="170" spans="1:35" x14ac:dyDescent="0.3">
      <c r="A170" s="9" t="str">
        <f>equipo7!A83</f>
        <v>Diego Sanchez</v>
      </c>
      <c r="B170" s="9" t="str">
        <f>equipo7!$A$6</f>
        <v>Equipo 7</v>
      </c>
      <c r="C170" s="9">
        <f>equipo7!CP83</f>
        <v>1</v>
      </c>
      <c r="D170" s="9">
        <f>equipo7!CQ83</f>
        <v>0</v>
      </c>
      <c r="E170" s="9">
        <f>equipo7!CR83</f>
        <v>1</v>
      </c>
      <c r="F170" s="15">
        <f>equipo7!CT83</f>
        <v>1.1000000000000001</v>
      </c>
      <c r="G170" s="9">
        <f>equipo7!CU83</f>
        <v>4</v>
      </c>
      <c r="H170" s="9">
        <f>equipo7!CV83</f>
        <v>6</v>
      </c>
      <c r="I170" s="9">
        <f>equipo7!CW83</f>
        <v>2</v>
      </c>
      <c r="J170" s="14">
        <f>equipo7!CX83</f>
        <v>26.999999999999993</v>
      </c>
      <c r="K170" s="14">
        <f>equipo7!CY83</f>
        <v>0</v>
      </c>
      <c r="L170" t="str">
        <f t="shared" si="48"/>
        <v>Diego Sanchez</v>
      </c>
      <c r="M170">
        <f t="shared" si="49"/>
        <v>26.999999999999993</v>
      </c>
      <c r="N170">
        <f t="shared" si="50"/>
        <v>26.999999999999993</v>
      </c>
      <c r="O170">
        <f t="shared" si="51"/>
        <v>270169.99999999994</v>
      </c>
      <c r="P170" t="str">
        <f t="shared" si="52"/>
        <v>Diego Sanchez</v>
      </c>
      <c r="Q170">
        <f t="shared" si="53"/>
        <v>0</v>
      </c>
      <c r="R170">
        <f t="shared" si="54"/>
        <v>0</v>
      </c>
      <c r="S170">
        <f t="shared" si="55"/>
        <v>-170</v>
      </c>
      <c r="T170" t="str">
        <f t="shared" si="56"/>
        <v>Diego Sanchez</v>
      </c>
      <c r="U170">
        <f t="shared" si="57"/>
        <v>6</v>
      </c>
      <c r="V170">
        <f t="shared" si="58"/>
        <v>6</v>
      </c>
      <c r="W170">
        <f t="shared" si="59"/>
        <v>59830</v>
      </c>
      <c r="X170" t="str">
        <f t="shared" si="60"/>
        <v>Diego Sanchez</v>
      </c>
      <c r="Y170">
        <f t="shared" si="61"/>
        <v>1.1000000000000001</v>
      </c>
      <c r="Z170">
        <f t="shared" si="62"/>
        <v>1.1000000000000001</v>
      </c>
      <c r="AA170">
        <f t="shared" si="63"/>
        <v>10830</v>
      </c>
      <c r="AB170" t="str">
        <f t="shared" si="64"/>
        <v>Diego Sanchez</v>
      </c>
      <c r="AC170">
        <f t="shared" si="65"/>
        <v>2</v>
      </c>
      <c r="AD170">
        <f t="shared" si="66"/>
        <v>2</v>
      </c>
      <c r="AE170">
        <f t="shared" si="67"/>
        <v>20170</v>
      </c>
      <c r="AF170" t="str">
        <f t="shared" si="68"/>
        <v>Diego Sanchez</v>
      </c>
      <c r="AG170" s="2">
        <f t="shared" si="69"/>
        <v>0</v>
      </c>
      <c r="AH170" s="2">
        <f t="shared" si="70"/>
        <v>0</v>
      </c>
      <c r="AI170">
        <f t="shared" si="71"/>
        <v>-170</v>
      </c>
    </row>
    <row r="171" spans="1:35" x14ac:dyDescent="0.3">
      <c r="A171" s="9" t="str">
        <f>equipo7!A84</f>
        <v>Diego Ramirez</v>
      </c>
      <c r="B171" s="9" t="str">
        <f>equipo7!$A$6</f>
        <v>Equipo 7</v>
      </c>
      <c r="C171" s="9">
        <f>equipo7!CP84</f>
        <v>1</v>
      </c>
      <c r="D171" s="9">
        <f>equipo7!CQ84</f>
        <v>0</v>
      </c>
      <c r="E171" s="9">
        <f>equipo7!CR84</f>
        <v>1</v>
      </c>
      <c r="F171" s="15">
        <f>equipo7!CT84</f>
        <v>2.1</v>
      </c>
      <c r="G171" s="9">
        <f>equipo7!CU84</f>
        <v>4</v>
      </c>
      <c r="H171" s="9">
        <f>equipo7!CV84</f>
        <v>6</v>
      </c>
      <c r="I171" s="9">
        <f>equipo7!CW84</f>
        <v>4</v>
      </c>
      <c r="J171" s="14">
        <f>equipo7!CX84</f>
        <v>15.428571428571427</v>
      </c>
      <c r="K171" s="14">
        <f>equipo7!CY84</f>
        <v>0</v>
      </c>
      <c r="L171" t="str">
        <f t="shared" si="48"/>
        <v>Diego Ramirez</v>
      </c>
      <c r="M171">
        <f t="shared" si="49"/>
        <v>15.428571428571427</v>
      </c>
      <c r="N171">
        <f t="shared" si="50"/>
        <v>15.428571428571427</v>
      </c>
      <c r="O171">
        <f t="shared" si="51"/>
        <v>154456.71428571426</v>
      </c>
      <c r="P171" t="str">
        <f t="shared" si="52"/>
        <v>Diego Ramirez</v>
      </c>
      <c r="Q171">
        <f t="shared" si="53"/>
        <v>0</v>
      </c>
      <c r="R171">
        <f t="shared" si="54"/>
        <v>0</v>
      </c>
      <c r="S171">
        <f t="shared" si="55"/>
        <v>-171</v>
      </c>
      <c r="T171" t="str">
        <f t="shared" si="56"/>
        <v>Diego Ramirez</v>
      </c>
      <c r="U171">
        <f t="shared" si="57"/>
        <v>6</v>
      </c>
      <c r="V171">
        <f t="shared" si="58"/>
        <v>6</v>
      </c>
      <c r="W171">
        <f t="shared" si="59"/>
        <v>59829</v>
      </c>
      <c r="X171" t="str">
        <f t="shared" si="60"/>
        <v>Diego Ramirez</v>
      </c>
      <c r="Y171">
        <f t="shared" si="61"/>
        <v>2.1</v>
      </c>
      <c r="Z171">
        <f t="shared" si="62"/>
        <v>2.1</v>
      </c>
      <c r="AA171">
        <f t="shared" si="63"/>
        <v>20829</v>
      </c>
      <c r="AB171" t="str">
        <f t="shared" si="64"/>
        <v>Diego Ramirez</v>
      </c>
      <c r="AC171">
        <f t="shared" si="65"/>
        <v>4</v>
      </c>
      <c r="AD171">
        <f t="shared" si="66"/>
        <v>4</v>
      </c>
      <c r="AE171">
        <f t="shared" si="67"/>
        <v>40171</v>
      </c>
      <c r="AF171" t="str">
        <f t="shared" si="68"/>
        <v>Diego Ramirez</v>
      </c>
      <c r="AG171" s="2">
        <f t="shared" si="69"/>
        <v>0</v>
      </c>
      <c r="AH171" s="2">
        <f t="shared" si="70"/>
        <v>0</v>
      </c>
      <c r="AI171">
        <f t="shared" si="71"/>
        <v>-171</v>
      </c>
    </row>
    <row r="172" spans="1:35" x14ac:dyDescent="0.3">
      <c r="A172" s="9" t="str">
        <f>equipo7!A85</f>
        <v>Diego Torres</v>
      </c>
      <c r="B172" s="9" t="str">
        <f>equipo7!$A$6</f>
        <v>Equipo 7</v>
      </c>
      <c r="C172" s="9">
        <f>equipo7!CP85</f>
        <v>1</v>
      </c>
      <c r="D172" s="9">
        <f>equipo7!CQ85</f>
        <v>1</v>
      </c>
      <c r="E172" s="9">
        <f>equipo7!CR85</f>
        <v>0</v>
      </c>
      <c r="F172" s="15">
        <f>equipo7!CT85</f>
        <v>1.1000000000000001</v>
      </c>
      <c r="G172" s="9">
        <f>equipo7!CU85</f>
        <v>4</v>
      </c>
      <c r="H172" s="9">
        <f>equipo7!CV85</f>
        <v>2</v>
      </c>
      <c r="I172" s="9">
        <f>equipo7!CW85</f>
        <v>5</v>
      </c>
      <c r="J172" s="14">
        <f>equipo7!CX85</f>
        <v>26.999999999999993</v>
      </c>
      <c r="K172" s="14">
        <f>equipo7!CY85</f>
        <v>0</v>
      </c>
      <c r="L172" t="str">
        <f t="shared" si="48"/>
        <v>Diego Torres</v>
      </c>
      <c r="M172">
        <f t="shared" si="49"/>
        <v>26.999999999999993</v>
      </c>
      <c r="N172">
        <f t="shared" si="50"/>
        <v>26.999999999999993</v>
      </c>
      <c r="O172">
        <f t="shared" si="51"/>
        <v>270171.99999999994</v>
      </c>
      <c r="P172" t="str">
        <f t="shared" si="52"/>
        <v>Diego Torres</v>
      </c>
      <c r="Q172">
        <f t="shared" si="53"/>
        <v>1</v>
      </c>
      <c r="R172">
        <f t="shared" si="54"/>
        <v>1</v>
      </c>
      <c r="S172">
        <f t="shared" si="55"/>
        <v>9828</v>
      </c>
      <c r="T172" t="str">
        <f t="shared" si="56"/>
        <v>Diego Torres</v>
      </c>
      <c r="U172">
        <f t="shared" si="57"/>
        <v>2</v>
      </c>
      <c r="V172">
        <f t="shared" si="58"/>
        <v>2</v>
      </c>
      <c r="W172">
        <f t="shared" si="59"/>
        <v>19828</v>
      </c>
      <c r="X172" t="str">
        <f t="shared" si="60"/>
        <v>Diego Torres</v>
      </c>
      <c r="Y172">
        <f t="shared" si="61"/>
        <v>1.1000000000000001</v>
      </c>
      <c r="Z172">
        <f t="shared" si="62"/>
        <v>1.1000000000000001</v>
      </c>
      <c r="AA172">
        <f t="shared" si="63"/>
        <v>10828</v>
      </c>
      <c r="AB172" t="str">
        <f t="shared" si="64"/>
        <v>Diego Torres</v>
      </c>
      <c r="AC172">
        <f t="shared" si="65"/>
        <v>5</v>
      </c>
      <c r="AD172">
        <f t="shared" si="66"/>
        <v>5</v>
      </c>
      <c r="AE172">
        <f t="shared" si="67"/>
        <v>50172</v>
      </c>
      <c r="AF172" t="str">
        <f t="shared" si="68"/>
        <v>Diego Torres</v>
      </c>
      <c r="AG172" s="2">
        <f t="shared" si="69"/>
        <v>0</v>
      </c>
      <c r="AH172" s="2">
        <f t="shared" si="70"/>
        <v>0</v>
      </c>
      <c r="AI172">
        <f t="shared" si="71"/>
        <v>-172</v>
      </c>
    </row>
    <row r="173" spans="1:35" x14ac:dyDescent="0.3">
      <c r="A173" s="9" t="str">
        <f>equipo7!A86</f>
        <v>Diego Flores</v>
      </c>
      <c r="B173" s="9" t="str">
        <f>equipo7!$A$6</f>
        <v>Equipo 7</v>
      </c>
      <c r="C173" s="9">
        <f>equipo7!CP86</f>
        <v>1</v>
      </c>
      <c r="D173" s="9">
        <f>equipo7!CQ86</f>
        <v>0</v>
      </c>
      <c r="E173" s="9">
        <f>equipo7!CR86</f>
        <v>1</v>
      </c>
      <c r="F173" s="15">
        <f>equipo7!CT86</f>
        <v>1.2</v>
      </c>
      <c r="G173" s="9">
        <f>equipo7!CU86</f>
        <v>4</v>
      </c>
      <c r="H173" s="9">
        <f>equipo7!CV86</f>
        <v>1</v>
      </c>
      <c r="I173" s="9">
        <f>equipo7!CW86</f>
        <v>4</v>
      </c>
      <c r="J173" s="14">
        <f>equipo7!CX86</f>
        <v>21.6</v>
      </c>
      <c r="K173" s="14">
        <f>equipo7!CY86</f>
        <v>0</v>
      </c>
      <c r="L173" t="str">
        <f t="shared" si="48"/>
        <v>Diego Flores</v>
      </c>
      <c r="M173">
        <f t="shared" si="49"/>
        <v>21.6</v>
      </c>
      <c r="N173">
        <f t="shared" si="50"/>
        <v>21.6</v>
      </c>
      <c r="O173">
        <f t="shared" si="51"/>
        <v>216173</v>
      </c>
      <c r="P173" t="str">
        <f t="shared" si="52"/>
        <v>Diego Flores</v>
      </c>
      <c r="Q173">
        <f t="shared" si="53"/>
        <v>0</v>
      </c>
      <c r="R173">
        <f t="shared" si="54"/>
        <v>0</v>
      </c>
      <c r="S173">
        <f t="shared" si="55"/>
        <v>-173</v>
      </c>
      <c r="T173" t="str">
        <f t="shared" si="56"/>
        <v>Diego Flores</v>
      </c>
      <c r="U173">
        <f t="shared" si="57"/>
        <v>1</v>
      </c>
      <c r="V173">
        <f t="shared" si="58"/>
        <v>1</v>
      </c>
      <c r="W173">
        <f t="shared" si="59"/>
        <v>9827</v>
      </c>
      <c r="X173" t="str">
        <f t="shared" si="60"/>
        <v>Diego Flores</v>
      </c>
      <c r="Y173">
        <f t="shared" si="61"/>
        <v>1.2</v>
      </c>
      <c r="Z173">
        <f t="shared" si="62"/>
        <v>1.2</v>
      </c>
      <c r="AA173">
        <f t="shared" si="63"/>
        <v>11827</v>
      </c>
      <c r="AB173" t="str">
        <f t="shared" si="64"/>
        <v>Diego Flores</v>
      </c>
      <c r="AC173">
        <f t="shared" si="65"/>
        <v>4</v>
      </c>
      <c r="AD173">
        <f t="shared" si="66"/>
        <v>4</v>
      </c>
      <c r="AE173">
        <f t="shared" si="67"/>
        <v>40173</v>
      </c>
      <c r="AF173" t="str">
        <f t="shared" si="68"/>
        <v>Diego Flores</v>
      </c>
      <c r="AG173" s="2">
        <f t="shared" si="69"/>
        <v>0</v>
      </c>
      <c r="AH173" s="2">
        <f t="shared" si="70"/>
        <v>0</v>
      </c>
      <c r="AI173">
        <f t="shared" si="71"/>
        <v>-173</v>
      </c>
    </row>
    <row r="174" spans="1:35" x14ac:dyDescent="0.3">
      <c r="A174" s="9" t="str">
        <f>equipo7!A87</f>
        <v>Diego Rivera</v>
      </c>
      <c r="B174" s="9" t="str">
        <f>equipo7!$A$6</f>
        <v>Equipo 7</v>
      </c>
      <c r="C174" s="9">
        <f>equipo7!CP87</f>
        <v>0</v>
      </c>
      <c r="D174" s="9">
        <f>equipo7!CQ87</f>
        <v>0</v>
      </c>
      <c r="E174" s="9">
        <f>equipo7!CR87</f>
        <v>0</v>
      </c>
      <c r="F174" s="15">
        <f>equipo7!CT87</f>
        <v>0</v>
      </c>
      <c r="G174" s="9">
        <f>equipo7!CU87</f>
        <v>0</v>
      </c>
      <c r="H174" s="9">
        <f>equipo7!CV87</f>
        <v>0</v>
      </c>
      <c r="I174" s="9">
        <f>equipo7!CW87</f>
        <v>0</v>
      </c>
      <c r="J174" s="14">
        <f>equipo7!CX87</f>
        <v>0</v>
      </c>
      <c r="K174" s="14">
        <f>equipo7!CY87</f>
        <v>0</v>
      </c>
      <c r="L174" t="str">
        <f t="shared" si="48"/>
        <v>Diego Rivera</v>
      </c>
      <c r="M174">
        <f t="shared" si="49"/>
        <v>0</v>
      </c>
      <c r="N174">
        <f t="shared" si="50"/>
        <v>999999</v>
      </c>
      <c r="O174">
        <f t="shared" si="51"/>
        <v>9999990174</v>
      </c>
      <c r="P174" t="str">
        <f t="shared" si="52"/>
        <v>Diego Rivera</v>
      </c>
      <c r="Q174">
        <f t="shared" si="53"/>
        <v>0</v>
      </c>
      <c r="R174">
        <f t="shared" si="54"/>
        <v>0</v>
      </c>
      <c r="S174">
        <f t="shared" si="55"/>
        <v>-174</v>
      </c>
      <c r="T174" t="str">
        <f t="shared" si="56"/>
        <v>Diego Rivera</v>
      </c>
      <c r="U174">
        <f t="shared" si="57"/>
        <v>0</v>
      </c>
      <c r="V174">
        <f t="shared" si="58"/>
        <v>0</v>
      </c>
      <c r="W174">
        <f t="shared" si="59"/>
        <v>-174</v>
      </c>
      <c r="X174" t="str">
        <f t="shared" si="60"/>
        <v>Diego Rivera</v>
      </c>
      <c r="Y174">
        <f t="shared" si="61"/>
        <v>0</v>
      </c>
      <c r="Z174">
        <f t="shared" si="62"/>
        <v>0</v>
      </c>
      <c r="AA174">
        <f t="shared" si="63"/>
        <v>-174</v>
      </c>
      <c r="AB174" t="str">
        <f t="shared" si="64"/>
        <v>Diego Rivera</v>
      </c>
      <c r="AC174">
        <f t="shared" si="65"/>
        <v>0</v>
      </c>
      <c r="AD174">
        <f t="shared" si="66"/>
        <v>999999</v>
      </c>
      <c r="AE174">
        <f t="shared" si="67"/>
        <v>9999990174</v>
      </c>
      <c r="AF174" t="str">
        <f t="shared" si="68"/>
        <v>Diego Rivera</v>
      </c>
      <c r="AG174" s="2">
        <f t="shared" si="69"/>
        <v>0</v>
      </c>
      <c r="AH174" s="2">
        <f t="shared" si="70"/>
        <v>0</v>
      </c>
      <c r="AI174">
        <f t="shared" si="71"/>
        <v>-174</v>
      </c>
    </row>
    <row r="175" spans="1:35" x14ac:dyDescent="0.3">
      <c r="A175" s="9" t="str">
        <f>equipo7!A88</f>
        <v>Diego Gomez</v>
      </c>
      <c r="B175" s="9" t="str">
        <f>equipo7!$A$6</f>
        <v>Equipo 7</v>
      </c>
      <c r="C175" s="9">
        <f>equipo7!CP88</f>
        <v>2</v>
      </c>
      <c r="D175" s="9">
        <f>equipo7!CQ88</f>
        <v>1</v>
      </c>
      <c r="E175" s="9">
        <f>equipo7!CR88</f>
        <v>1</v>
      </c>
      <c r="F175" s="15">
        <f>equipo7!CT88</f>
        <v>4.0999999999999996</v>
      </c>
      <c r="G175" s="9">
        <f>equipo7!CU88</f>
        <v>8</v>
      </c>
      <c r="H175" s="9">
        <f>equipo7!CV88</f>
        <v>5</v>
      </c>
      <c r="I175" s="9">
        <f>equipo7!CW88</f>
        <v>8</v>
      </c>
      <c r="J175" s="14">
        <f>equipo7!CX88</f>
        <v>16.615384615384617</v>
      </c>
      <c r="K175" s="14">
        <f>equipo7!CY88</f>
        <v>0</v>
      </c>
      <c r="L175" t="str">
        <f t="shared" si="48"/>
        <v>Diego Gomez</v>
      </c>
      <c r="M175">
        <f t="shared" si="49"/>
        <v>16.615384615384617</v>
      </c>
      <c r="N175">
        <f t="shared" si="50"/>
        <v>16.615384615384617</v>
      </c>
      <c r="O175">
        <f t="shared" si="51"/>
        <v>166328.84615384616</v>
      </c>
      <c r="P175" t="str">
        <f t="shared" si="52"/>
        <v>Diego Gomez</v>
      </c>
      <c r="Q175">
        <f t="shared" si="53"/>
        <v>1</v>
      </c>
      <c r="R175">
        <f t="shared" si="54"/>
        <v>1</v>
      </c>
      <c r="S175">
        <f t="shared" si="55"/>
        <v>9825</v>
      </c>
      <c r="T175" t="str">
        <f t="shared" si="56"/>
        <v>Diego Gomez</v>
      </c>
      <c r="U175">
        <f t="shared" si="57"/>
        <v>5</v>
      </c>
      <c r="V175">
        <f t="shared" si="58"/>
        <v>5</v>
      </c>
      <c r="W175">
        <f t="shared" si="59"/>
        <v>49825</v>
      </c>
      <c r="X175" t="str">
        <f t="shared" si="60"/>
        <v>Diego Gomez</v>
      </c>
      <c r="Y175">
        <f t="shared" si="61"/>
        <v>4.0999999999999996</v>
      </c>
      <c r="Z175">
        <f t="shared" si="62"/>
        <v>4.0999999999999996</v>
      </c>
      <c r="AA175">
        <f t="shared" si="63"/>
        <v>40825</v>
      </c>
      <c r="AB175" t="str">
        <f t="shared" si="64"/>
        <v>Diego Gomez</v>
      </c>
      <c r="AC175">
        <f t="shared" si="65"/>
        <v>8</v>
      </c>
      <c r="AD175">
        <f t="shared" si="66"/>
        <v>8</v>
      </c>
      <c r="AE175">
        <f t="shared" si="67"/>
        <v>80175</v>
      </c>
      <c r="AF175" t="str">
        <f t="shared" si="68"/>
        <v>Diego Gomez</v>
      </c>
      <c r="AG175" s="2">
        <f t="shared" si="69"/>
        <v>0</v>
      </c>
      <c r="AH175" s="2">
        <f t="shared" si="70"/>
        <v>0</v>
      </c>
      <c r="AI175">
        <f t="shared" si="71"/>
        <v>-175</v>
      </c>
    </row>
    <row r="176" spans="1:35" x14ac:dyDescent="0.3">
      <c r="A176" s="9" t="str">
        <f>equipo7!A89</f>
        <v>Diego Diaz</v>
      </c>
      <c r="B176" s="9" t="str">
        <f>equipo7!$A$6</f>
        <v>Equipo 7</v>
      </c>
      <c r="C176" s="9">
        <f>equipo7!CP89</f>
        <v>0</v>
      </c>
      <c r="D176" s="9">
        <f>equipo7!CQ89</f>
        <v>0</v>
      </c>
      <c r="E176" s="9">
        <f>equipo7!CR89</f>
        <v>0</v>
      </c>
      <c r="F176" s="15">
        <f>equipo7!CT89</f>
        <v>0</v>
      </c>
      <c r="G176" s="9">
        <f>equipo7!CU89</f>
        <v>0</v>
      </c>
      <c r="H176" s="9">
        <f>equipo7!CV89</f>
        <v>0</v>
      </c>
      <c r="I176" s="9">
        <f>equipo7!CW89</f>
        <v>0</v>
      </c>
      <c r="J176" s="14">
        <f>equipo7!CX89</f>
        <v>0</v>
      </c>
      <c r="K176" s="14">
        <f>equipo7!CY89</f>
        <v>0</v>
      </c>
      <c r="L176" t="str">
        <f t="shared" si="48"/>
        <v>Diego Diaz</v>
      </c>
      <c r="M176">
        <f t="shared" si="49"/>
        <v>0</v>
      </c>
      <c r="N176">
        <f t="shared" si="50"/>
        <v>999999</v>
      </c>
      <c r="O176">
        <f t="shared" si="51"/>
        <v>9999990176</v>
      </c>
      <c r="P176" t="str">
        <f t="shared" si="52"/>
        <v>Diego Diaz</v>
      </c>
      <c r="Q176">
        <f t="shared" si="53"/>
        <v>0</v>
      </c>
      <c r="R176">
        <f t="shared" si="54"/>
        <v>0</v>
      </c>
      <c r="S176">
        <f t="shared" si="55"/>
        <v>-176</v>
      </c>
      <c r="T176" t="str">
        <f t="shared" si="56"/>
        <v>Diego Diaz</v>
      </c>
      <c r="U176">
        <f t="shared" si="57"/>
        <v>0</v>
      </c>
      <c r="V176">
        <f t="shared" si="58"/>
        <v>0</v>
      </c>
      <c r="W176">
        <f t="shared" si="59"/>
        <v>-176</v>
      </c>
      <c r="X176" t="str">
        <f t="shared" si="60"/>
        <v>Diego Diaz</v>
      </c>
      <c r="Y176">
        <f t="shared" si="61"/>
        <v>0</v>
      </c>
      <c r="Z176">
        <f t="shared" si="62"/>
        <v>0</v>
      </c>
      <c r="AA176">
        <f t="shared" si="63"/>
        <v>-176</v>
      </c>
      <c r="AB176" t="str">
        <f t="shared" si="64"/>
        <v>Diego Diaz</v>
      </c>
      <c r="AC176">
        <f t="shared" si="65"/>
        <v>0</v>
      </c>
      <c r="AD176">
        <f t="shared" si="66"/>
        <v>999999</v>
      </c>
      <c r="AE176">
        <f t="shared" si="67"/>
        <v>9999990176</v>
      </c>
      <c r="AF176" t="str">
        <f t="shared" si="68"/>
        <v>Diego Diaz</v>
      </c>
      <c r="AG176" s="2">
        <f t="shared" si="69"/>
        <v>0</v>
      </c>
      <c r="AH176" s="2">
        <f t="shared" si="70"/>
        <v>0</v>
      </c>
      <c r="AI176">
        <f t="shared" si="71"/>
        <v>-176</v>
      </c>
    </row>
    <row r="177" spans="1:35" x14ac:dyDescent="0.3">
      <c r="A177" s="9" t="str">
        <f>equipo7!A90</f>
        <v>Diego Reyes</v>
      </c>
      <c r="B177" s="9" t="str">
        <f>equipo7!$A$6</f>
        <v>Equipo 7</v>
      </c>
      <c r="C177" s="9">
        <f>equipo7!CP90</f>
        <v>0</v>
      </c>
      <c r="D177" s="9">
        <f>equipo7!CQ90</f>
        <v>0</v>
      </c>
      <c r="E177" s="9">
        <f>equipo7!CR90</f>
        <v>0</v>
      </c>
      <c r="F177" s="15">
        <f>equipo7!CT90</f>
        <v>0</v>
      </c>
      <c r="G177" s="9">
        <f>equipo7!CU90</f>
        <v>0</v>
      </c>
      <c r="H177" s="9">
        <f>equipo7!CV90</f>
        <v>0</v>
      </c>
      <c r="I177" s="9">
        <f>equipo7!CW90</f>
        <v>0</v>
      </c>
      <c r="J177" s="14">
        <f>equipo7!CX90</f>
        <v>0</v>
      </c>
      <c r="K177" s="14">
        <f>equipo7!CY90</f>
        <v>0</v>
      </c>
      <c r="L177" t="str">
        <f t="shared" si="48"/>
        <v>Diego Reyes</v>
      </c>
      <c r="M177">
        <f t="shared" si="49"/>
        <v>0</v>
      </c>
      <c r="N177">
        <f t="shared" si="50"/>
        <v>999999</v>
      </c>
      <c r="O177">
        <f t="shared" si="51"/>
        <v>9999990177</v>
      </c>
      <c r="P177" t="str">
        <f t="shared" si="52"/>
        <v>Diego Reyes</v>
      </c>
      <c r="Q177">
        <f t="shared" si="53"/>
        <v>0</v>
      </c>
      <c r="R177">
        <f t="shared" si="54"/>
        <v>0</v>
      </c>
      <c r="S177">
        <f t="shared" si="55"/>
        <v>-177</v>
      </c>
      <c r="T177" t="str">
        <f t="shared" si="56"/>
        <v>Diego Reyes</v>
      </c>
      <c r="U177">
        <f t="shared" si="57"/>
        <v>0</v>
      </c>
      <c r="V177">
        <f t="shared" si="58"/>
        <v>0</v>
      </c>
      <c r="W177">
        <f t="shared" si="59"/>
        <v>-177</v>
      </c>
      <c r="X177" t="str">
        <f t="shared" si="60"/>
        <v>Diego Reyes</v>
      </c>
      <c r="Y177">
        <f t="shared" si="61"/>
        <v>0</v>
      </c>
      <c r="Z177">
        <f t="shared" si="62"/>
        <v>0</v>
      </c>
      <c r="AA177">
        <f t="shared" si="63"/>
        <v>-177</v>
      </c>
      <c r="AB177" t="str">
        <f t="shared" si="64"/>
        <v>Diego Reyes</v>
      </c>
      <c r="AC177">
        <f t="shared" si="65"/>
        <v>0</v>
      </c>
      <c r="AD177">
        <f t="shared" si="66"/>
        <v>999999</v>
      </c>
      <c r="AE177">
        <f t="shared" si="67"/>
        <v>9999990177</v>
      </c>
      <c r="AF177" t="str">
        <f t="shared" si="68"/>
        <v>Diego Reyes</v>
      </c>
      <c r="AG177" s="2">
        <f t="shared" si="69"/>
        <v>0</v>
      </c>
      <c r="AH177" s="2">
        <f t="shared" si="70"/>
        <v>0</v>
      </c>
      <c r="AI177">
        <f t="shared" si="71"/>
        <v>-177</v>
      </c>
    </row>
    <row r="178" spans="1:35" x14ac:dyDescent="0.3">
      <c r="A178" s="9" t="str">
        <f>equipo8!A66</f>
        <v>Diego Morales</v>
      </c>
      <c r="B178" s="9" t="str">
        <f>equipo8!$A$6</f>
        <v>Equipo 8</v>
      </c>
      <c r="C178" s="9">
        <f>equipo8!CP66</f>
        <v>2</v>
      </c>
      <c r="D178" s="9">
        <f>equipo8!CQ66</f>
        <v>1</v>
      </c>
      <c r="E178" s="9">
        <f>equipo8!CR66</f>
        <v>1</v>
      </c>
      <c r="F178" s="15">
        <f>equipo8!CT66</f>
        <v>4.2</v>
      </c>
      <c r="G178" s="9">
        <f>equipo8!CU66</f>
        <v>3</v>
      </c>
      <c r="H178" s="9">
        <f>equipo8!CV66</f>
        <v>11</v>
      </c>
      <c r="I178" s="9">
        <f>equipo8!CW66</f>
        <v>5</v>
      </c>
      <c r="J178" s="14">
        <f>equipo8!CX66</f>
        <v>5.7857142857142856</v>
      </c>
      <c r="K178" s="14">
        <f>equipo8!CY66</f>
        <v>0</v>
      </c>
      <c r="L178" t="str">
        <f t="shared" si="48"/>
        <v>Diego Morales</v>
      </c>
      <c r="M178">
        <f t="shared" si="49"/>
        <v>5.7857142857142856</v>
      </c>
      <c r="N178">
        <f t="shared" si="50"/>
        <v>5.7857142857142856</v>
      </c>
      <c r="O178">
        <f t="shared" si="51"/>
        <v>58035.142857142855</v>
      </c>
      <c r="P178" t="str">
        <f t="shared" si="52"/>
        <v>Diego Morales</v>
      </c>
      <c r="Q178">
        <f t="shared" si="53"/>
        <v>1</v>
      </c>
      <c r="R178">
        <f t="shared" si="54"/>
        <v>1</v>
      </c>
      <c r="S178">
        <f t="shared" si="55"/>
        <v>9822</v>
      </c>
      <c r="T178" t="str">
        <f t="shared" si="56"/>
        <v>Diego Morales</v>
      </c>
      <c r="U178">
        <f t="shared" si="57"/>
        <v>11</v>
      </c>
      <c r="V178">
        <f t="shared" si="58"/>
        <v>11</v>
      </c>
      <c r="W178">
        <f t="shared" si="59"/>
        <v>109822</v>
      </c>
      <c r="X178" t="str">
        <f t="shared" si="60"/>
        <v>Diego Morales</v>
      </c>
      <c r="Y178">
        <f t="shared" si="61"/>
        <v>4.2</v>
      </c>
      <c r="Z178">
        <f t="shared" si="62"/>
        <v>4.2</v>
      </c>
      <c r="AA178">
        <f t="shared" si="63"/>
        <v>41822</v>
      </c>
      <c r="AB178" t="str">
        <f t="shared" si="64"/>
        <v>Diego Morales</v>
      </c>
      <c r="AC178">
        <f t="shared" si="65"/>
        <v>5</v>
      </c>
      <c r="AD178">
        <f t="shared" si="66"/>
        <v>5</v>
      </c>
      <c r="AE178">
        <f t="shared" si="67"/>
        <v>50178</v>
      </c>
      <c r="AF178" t="str">
        <f t="shared" si="68"/>
        <v>Diego Morales</v>
      </c>
      <c r="AG178" s="2">
        <f t="shared" si="69"/>
        <v>0</v>
      </c>
      <c r="AH178" s="2">
        <f t="shared" si="70"/>
        <v>0</v>
      </c>
      <c r="AI178">
        <f t="shared" si="71"/>
        <v>-178</v>
      </c>
    </row>
    <row r="179" spans="1:35" x14ac:dyDescent="0.3">
      <c r="A179" s="9" t="str">
        <f>equipo8!A67</f>
        <v>Diego Cruz</v>
      </c>
      <c r="B179" s="9" t="str">
        <f>equipo8!$A$6</f>
        <v>Equipo 8</v>
      </c>
      <c r="C179" s="9">
        <f>equipo8!CP67</f>
        <v>1</v>
      </c>
      <c r="D179" s="9">
        <f>equipo8!CQ67</f>
        <v>1</v>
      </c>
      <c r="E179" s="9">
        <f>equipo8!CR67</f>
        <v>0</v>
      </c>
      <c r="F179" s="15">
        <f>equipo8!CT67</f>
        <v>1.2</v>
      </c>
      <c r="G179" s="9">
        <f>equipo8!CU67</f>
        <v>1</v>
      </c>
      <c r="H179" s="9">
        <f>equipo8!CV67</f>
        <v>2</v>
      </c>
      <c r="I179" s="9">
        <f>equipo8!CW67</f>
        <v>4</v>
      </c>
      <c r="J179" s="14">
        <f>equipo8!CX67</f>
        <v>5.4</v>
      </c>
      <c r="K179" s="14">
        <f>equipo8!CY67</f>
        <v>0</v>
      </c>
      <c r="L179" t="str">
        <f t="shared" si="48"/>
        <v>Diego Cruz</v>
      </c>
      <c r="M179">
        <f t="shared" si="49"/>
        <v>5.4</v>
      </c>
      <c r="N179">
        <f t="shared" si="50"/>
        <v>5.4</v>
      </c>
      <c r="O179">
        <f t="shared" si="51"/>
        <v>54179</v>
      </c>
      <c r="P179" t="str">
        <f t="shared" si="52"/>
        <v>Diego Cruz</v>
      </c>
      <c r="Q179">
        <f t="shared" si="53"/>
        <v>1</v>
      </c>
      <c r="R179">
        <f t="shared" si="54"/>
        <v>1</v>
      </c>
      <c r="S179">
        <f t="shared" si="55"/>
        <v>9821</v>
      </c>
      <c r="T179" t="str">
        <f t="shared" si="56"/>
        <v>Diego Cruz</v>
      </c>
      <c r="U179">
        <f t="shared" si="57"/>
        <v>2</v>
      </c>
      <c r="V179">
        <f t="shared" si="58"/>
        <v>2</v>
      </c>
      <c r="W179">
        <f t="shared" si="59"/>
        <v>19821</v>
      </c>
      <c r="X179" t="str">
        <f t="shared" si="60"/>
        <v>Diego Cruz</v>
      </c>
      <c r="Y179">
        <f t="shared" si="61"/>
        <v>1.2</v>
      </c>
      <c r="Z179">
        <f t="shared" si="62"/>
        <v>1.2</v>
      </c>
      <c r="AA179">
        <f t="shared" si="63"/>
        <v>11821</v>
      </c>
      <c r="AB179" t="str">
        <f t="shared" si="64"/>
        <v>Diego Cruz</v>
      </c>
      <c r="AC179">
        <f t="shared" si="65"/>
        <v>4</v>
      </c>
      <c r="AD179">
        <f t="shared" si="66"/>
        <v>4</v>
      </c>
      <c r="AE179">
        <f t="shared" si="67"/>
        <v>40179</v>
      </c>
      <c r="AF179" t="str">
        <f t="shared" si="68"/>
        <v>Diego Cruz</v>
      </c>
      <c r="AG179" s="2">
        <f t="shared" si="69"/>
        <v>0</v>
      </c>
      <c r="AH179" s="2">
        <f t="shared" si="70"/>
        <v>0</v>
      </c>
      <c r="AI179">
        <f t="shared" si="71"/>
        <v>-179</v>
      </c>
    </row>
    <row r="180" spans="1:35" x14ac:dyDescent="0.3">
      <c r="A180" s="9" t="str">
        <f>equipo8!A68</f>
        <v>Diego Ortiz</v>
      </c>
      <c r="B180" s="9" t="str">
        <f>equipo8!$A$6</f>
        <v>Equipo 8</v>
      </c>
      <c r="C180" s="9">
        <f>equipo8!CP68</f>
        <v>1</v>
      </c>
      <c r="D180" s="9">
        <f>equipo8!CQ68</f>
        <v>1</v>
      </c>
      <c r="E180" s="9">
        <f>equipo8!CR68</f>
        <v>0</v>
      </c>
      <c r="F180" s="15">
        <f>equipo8!CT68</f>
        <v>2.1</v>
      </c>
      <c r="G180" s="9">
        <f>equipo8!CU68</f>
        <v>4</v>
      </c>
      <c r="H180" s="9">
        <f>equipo8!CV68</f>
        <v>1</v>
      </c>
      <c r="I180" s="9">
        <f>equipo8!CW68</f>
        <v>4</v>
      </c>
      <c r="J180" s="14">
        <f>equipo8!CX68</f>
        <v>15.428571428571427</v>
      </c>
      <c r="K180" s="14">
        <f>equipo8!CY68</f>
        <v>0</v>
      </c>
      <c r="L180" t="str">
        <f t="shared" si="48"/>
        <v>Diego Ortiz</v>
      </c>
      <c r="M180">
        <f t="shared" si="49"/>
        <v>15.428571428571427</v>
      </c>
      <c r="N180">
        <f t="shared" si="50"/>
        <v>15.428571428571427</v>
      </c>
      <c r="O180">
        <f t="shared" si="51"/>
        <v>154465.71428571426</v>
      </c>
      <c r="P180" t="str">
        <f t="shared" si="52"/>
        <v>Diego Ortiz</v>
      </c>
      <c r="Q180">
        <f t="shared" si="53"/>
        <v>1</v>
      </c>
      <c r="R180">
        <f t="shared" si="54"/>
        <v>1</v>
      </c>
      <c r="S180">
        <f t="shared" si="55"/>
        <v>9820</v>
      </c>
      <c r="T180" t="str">
        <f t="shared" si="56"/>
        <v>Diego Ortiz</v>
      </c>
      <c r="U180">
        <f t="shared" si="57"/>
        <v>1</v>
      </c>
      <c r="V180">
        <f t="shared" si="58"/>
        <v>1</v>
      </c>
      <c r="W180">
        <f t="shared" si="59"/>
        <v>9820</v>
      </c>
      <c r="X180" t="str">
        <f t="shared" si="60"/>
        <v>Diego Ortiz</v>
      </c>
      <c r="Y180">
        <f t="shared" si="61"/>
        <v>2.1</v>
      </c>
      <c r="Z180">
        <f t="shared" si="62"/>
        <v>2.1</v>
      </c>
      <c r="AA180">
        <f t="shared" si="63"/>
        <v>20820</v>
      </c>
      <c r="AB180" t="str">
        <f t="shared" si="64"/>
        <v>Diego Ortiz</v>
      </c>
      <c r="AC180">
        <f t="shared" si="65"/>
        <v>4</v>
      </c>
      <c r="AD180">
        <f t="shared" si="66"/>
        <v>4</v>
      </c>
      <c r="AE180">
        <f t="shared" si="67"/>
        <v>40180</v>
      </c>
      <c r="AF180" t="str">
        <f t="shared" si="68"/>
        <v>Diego Ortiz</v>
      </c>
      <c r="AG180" s="2">
        <f t="shared" si="69"/>
        <v>0</v>
      </c>
      <c r="AH180" s="2">
        <f t="shared" si="70"/>
        <v>0</v>
      </c>
      <c r="AI180">
        <f t="shared" si="71"/>
        <v>-180</v>
      </c>
    </row>
    <row r="181" spans="1:35" x14ac:dyDescent="0.3">
      <c r="A181" s="9" t="str">
        <f>equipo8!A69</f>
        <v>Diego Gutierrez</v>
      </c>
      <c r="B181" s="9" t="str">
        <f>equipo8!$A$6</f>
        <v>Equipo 8</v>
      </c>
      <c r="C181" s="9">
        <f>equipo8!CP69</f>
        <v>0</v>
      </c>
      <c r="D181" s="9">
        <f>equipo8!CQ69</f>
        <v>0</v>
      </c>
      <c r="E181" s="9">
        <f>equipo8!CR69</f>
        <v>0</v>
      </c>
      <c r="F181" s="15">
        <f>equipo8!CT69</f>
        <v>0</v>
      </c>
      <c r="G181" s="9">
        <f>equipo8!CU69</f>
        <v>0</v>
      </c>
      <c r="H181" s="9">
        <f>equipo8!CV69</f>
        <v>0</v>
      </c>
      <c r="I181" s="9">
        <f>equipo8!CW69</f>
        <v>0</v>
      </c>
      <c r="J181" s="14">
        <f>equipo8!CX69</f>
        <v>0</v>
      </c>
      <c r="K181" s="14">
        <f>equipo8!CY69</f>
        <v>0</v>
      </c>
      <c r="L181" t="str">
        <f t="shared" si="48"/>
        <v>Diego Gutierrez</v>
      </c>
      <c r="M181">
        <f t="shared" si="49"/>
        <v>0</v>
      </c>
      <c r="N181">
        <f t="shared" si="50"/>
        <v>999999</v>
      </c>
      <c r="O181">
        <f t="shared" si="51"/>
        <v>9999990181</v>
      </c>
      <c r="P181" t="str">
        <f t="shared" si="52"/>
        <v>Diego Gutierrez</v>
      </c>
      <c r="Q181">
        <f t="shared" si="53"/>
        <v>0</v>
      </c>
      <c r="R181">
        <f t="shared" si="54"/>
        <v>0</v>
      </c>
      <c r="S181">
        <f t="shared" si="55"/>
        <v>-181</v>
      </c>
      <c r="T181" t="str">
        <f t="shared" si="56"/>
        <v>Diego Gutierrez</v>
      </c>
      <c r="U181">
        <f t="shared" si="57"/>
        <v>0</v>
      </c>
      <c r="V181">
        <f t="shared" si="58"/>
        <v>0</v>
      </c>
      <c r="W181">
        <f t="shared" si="59"/>
        <v>-181</v>
      </c>
      <c r="X181" t="str">
        <f t="shared" si="60"/>
        <v>Diego Gutierrez</v>
      </c>
      <c r="Y181">
        <f t="shared" si="61"/>
        <v>0</v>
      </c>
      <c r="Z181">
        <f t="shared" si="62"/>
        <v>0</v>
      </c>
      <c r="AA181">
        <f t="shared" si="63"/>
        <v>-181</v>
      </c>
      <c r="AB181" t="str">
        <f t="shared" si="64"/>
        <v>Diego Gutierrez</v>
      </c>
      <c r="AC181">
        <f t="shared" si="65"/>
        <v>0</v>
      </c>
      <c r="AD181">
        <f t="shared" si="66"/>
        <v>999999</v>
      </c>
      <c r="AE181">
        <f t="shared" si="67"/>
        <v>9999990181</v>
      </c>
      <c r="AF181" t="str">
        <f t="shared" si="68"/>
        <v>Diego Gutierrez</v>
      </c>
      <c r="AG181" s="2">
        <f t="shared" si="69"/>
        <v>0</v>
      </c>
      <c r="AH181" s="2">
        <f t="shared" si="70"/>
        <v>0</v>
      </c>
      <c r="AI181">
        <f t="shared" si="71"/>
        <v>-181</v>
      </c>
    </row>
    <row r="182" spans="1:35" x14ac:dyDescent="0.3">
      <c r="A182" s="9" t="str">
        <f>equipo8!A70</f>
        <v>Diego Castillo</v>
      </c>
      <c r="B182" s="9" t="str">
        <f>equipo8!$A$6</f>
        <v>Equipo 8</v>
      </c>
      <c r="C182" s="9">
        <f>equipo8!CP70</f>
        <v>1</v>
      </c>
      <c r="D182" s="9">
        <f>equipo8!CQ70</f>
        <v>0</v>
      </c>
      <c r="E182" s="9">
        <f>equipo8!CR70</f>
        <v>1</v>
      </c>
      <c r="F182" s="15">
        <f>equipo8!CT70</f>
        <v>1</v>
      </c>
      <c r="G182" s="9">
        <f>equipo8!CU70</f>
        <v>2</v>
      </c>
      <c r="H182" s="9">
        <f>equipo8!CV70</f>
        <v>5</v>
      </c>
      <c r="I182" s="9">
        <f>equipo8!CW70</f>
        <v>1</v>
      </c>
      <c r="J182" s="14">
        <f>equipo8!CX70</f>
        <v>18</v>
      </c>
      <c r="K182" s="14">
        <f>equipo8!CY70</f>
        <v>0</v>
      </c>
      <c r="L182" t="str">
        <f t="shared" si="48"/>
        <v>Diego Castillo</v>
      </c>
      <c r="M182">
        <f t="shared" si="49"/>
        <v>18</v>
      </c>
      <c r="N182">
        <f t="shared" si="50"/>
        <v>18</v>
      </c>
      <c r="O182">
        <f t="shared" si="51"/>
        <v>180182</v>
      </c>
      <c r="P182" t="str">
        <f t="shared" si="52"/>
        <v>Diego Castillo</v>
      </c>
      <c r="Q182">
        <f t="shared" si="53"/>
        <v>0</v>
      </c>
      <c r="R182">
        <f t="shared" si="54"/>
        <v>0</v>
      </c>
      <c r="S182">
        <f t="shared" si="55"/>
        <v>-182</v>
      </c>
      <c r="T182" t="str">
        <f t="shared" si="56"/>
        <v>Diego Castillo</v>
      </c>
      <c r="U182">
        <f t="shared" si="57"/>
        <v>5</v>
      </c>
      <c r="V182">
        <f t="shared" si="58"/>
        <v>5</v>
      </c>
      <c r="W182">
        <f t="shared" si="59"/>
        <v>49818</v>
      </c>
      <c r="X182" t="str">
        <f t="shared" si="60"/>
        <v>Diego Castillo</v>
      </c>
      <c r="Y182">
        <f t="shared" si="61"/>
        <v>1</v>
      </c>
      <c r="Z182">
        <f t="shared" si="62"/>
        <v>1</v>
      </c>
      <c r="AA182">
        <f t="shared" si="63"/>
        <v>9818</v>
      </c>
      <c r="AB182" t="str">
        <f t="shared" si="64"/>
        <v>Diego Castillo</v>
      </c>
      <c r="AC182">
        <f t="shared" si="65"/>
        <v>1</v>
      </c>
      <c r="AD182">
        <f t="shared" si="66"/>
        <v>1</v>
      </c>
      <c r="AE182">
        <f t="shared" si="67"/>
        <v>10182</v>
      </c>
      <c r="AF182" t="str">
        <f t="shared" si="68"/>
        <v>Diego Castillo</v>
      </c>
      <c r="AG182" s="2">
        <f t="shared" si="69"/>
        <v>0</v>
      </c>
      <c r="AH182" s="2">
        <f t="shared" si="70"/>
        <v>0</v>
      </c>
      <c r="AI182">
        <f t="shared" si="71"/>
        <v>-182</v>
      </c>
    </row>
    <row r="183" spans="1:35" x14ac:dyDescent="0.3">
      <c r="A183" s="9" t="str">
        <f>equipo8!A71</f>
        <v>Fernando Garcia</v>
      </c>
      <c r="B183" s="9" t="str">
        <f>equipo8!$A$6</f>
        <v>Equipo 8</v>
      </c>
      <c r="C183" s="9">
        <f>equipo8!CP71</f>
        <v>1</v>
      </c>
      <c r="D183" s="9">
        <f>equipo8!CQ71</f>
        <v>1</v>
      </c>
      <c r="E183" s="9">
        <f>equipo8!CR71</f>
        <v>0</v>
      </c>
      <c r="F183" s="15">
        <f>equipo8!CT71</f>
        <v>1</v>
      </c>
      <c r="G183" s="9">
        <f>equipo8!CU71</f>
        <v>0</v>
      </c>
      <c r="H183" s="9">
        <f>equipo8!CV71</f>
        <v>5</v>
      </c>
      <c r="I183" s="9">
        <f>equipo8!CW71</f>
        <v>2</v>
      </c>
      <c r="J183" s="14">
        <f>equipo8!CX71</f>
        <v>0</v>
      </c>
      <c r="K183" s="14">
        <f>equipo8!CY71</f>
        <v>0</v>
      </c>
      <c r="L183" t="str">
        <f t="shared" si="48"/>
        <v>Fernando Garcia</v>
      </c>
      <c r="M183">
        <f t="shared" si="49"/>
        <v>0</v>
      </c>
      <c r="N183">
        <f t="shared" si="50"/>
        <v>999999</v>
      </c>
      <c r="O183">
        <f t="shared" si="51"/>
        <v>9999990183</v>
      </c>
      <c r="P183" t="str">
        <f t="shared" si="52"/>
        <v>Fernando Garcia</v>
      </c>
      <c r="Q183">
        <f t="shared" si="53"/>
        <v>1</v>
      </c>
      <c r="R183">
        <f t="shared" si="54"/>
        <v>1</v>
      </c>
      <c r="S183">
        <f t="shared" si="55"/>
        <v>9817</v>
      </c>
      <c r="T183" t="str">
        <f t="shared" si="56"/>
        <v>Fernando Garcia</v>
      </c>
      <c r="U183">
        <f t="shared" si="57"/>
        <v>5</v>
      </c>
      <c r="V183">
        <f t="shared" si="58"/>
        <v>5</v>
      </c>
      <c r="W183">
        <f t="shared" si="59"/>
        <v>49817</v>
      </c>
      <c r="X183" t="str">
        <f t="shared" si="60"/>
        <v>Fernando Garcia</v>
      </c>
      <c r="Y183">
        <f t="shared" si="61"/>
        <v>1</v>
      </c>
      <c r="Z183">
        <f t="shared" si="62"/>
        <v>1</v>
      </c>
      <c r="AA183">
        <f t="shared" si="63"/>
        <v>9817</v>
      </c>
      <c r="AB183" t="str">
        <f t="shared" si="64"/>
        <v>Fernando Garcia</v>
      </c>
      <c r="AC183">
        <f t="shared" si="65"/>
        <v>2</v>
      </c>
      <c r="AD183">
        <f t="shared" si="66"/>
        <v>2</v>
      </c>
      <c r="AE183">
        <f t="shared" si="67"/>
        <v>20183</v>
      </c>
      <c r="AF183" t="str">
        <f t="shared" si="68"/>
        <v>Fernando Garcia</v>
      </c>
      <c r="AG183" s="2">
        <f t="shared" si="69"/>
        <v>0</v>
      </c>
      <c r="AH183" s="2">
        <f t="shared" si="70"/>
        <v>0</v>
      </c>
      <c r="AI183">
        <f t="shared" si="71"/>
        <v>-183</v>
      </c>
    </row>
    <row r="184" spans="1:35" x14ac:dyDescent="0.3">
      <c r="A184" s="9" t="str">
        <f>equipo8!A72</f>
        <v>Fernando Rodriguez</v>
      </c>
      <c r="B184" s="9" t="str">
        <f>equipo8!$A$6</f>
        <v>Equipo 8</v>
      </c>
      <c r="C184" s="9">
        <f>equipo8!CP72</f>
        <v>0</v>
      </c>
      <c r="D184" s="9">
        <f>equipo8!CQ72</f>
        <v>0</v>
      </c>
      <c r="E184" s="9">
        <f>equipo8!CR72</f>
        <v>0</v>
      </c>
      <c r="F184" s="15">
        <f>equipo8!CT72</f>
        <v>0</v>
      </c>
      <c r="G184" s="9">
        <f>equipo8!CU72</f>
        <v>0</v>
      </c>
      <c r="H184" s="9">
        <f>equipo8!CV72</f>
        <v>0</v>
      </c>
      <c r="I184" s="9">
        <f>equipo8!CW72</f>
        <v>0</v>
      </c>
      <c r="J184" s="14">
        <f>equipo8!CX72</f>
        <v>0</v>
      </c>
      <c r="K184" s="14">
        <f>equipo8!CY72</f>
        <v>0</v>
      </c>
      <c r="L184" t="str">
        <f t="shared" si="48"/>
        <v>Fernando Rodriguez</v>
      </c>
      <c r="M184">
        <f t="shared" si="49"/>
        <v>0</v>
      </c>
      <c r="N184">
        <f t="shared" si="50"/>
        <v>999999</v>
      </c>
      <c r="O184">
        <f t="shared" si="51"/>
        <v>9999990184</v>
      </c>
      <c r="P184" t="str">
        <f t="shared" si="52"/>
        <v>Fernando Rodriguez</v>
      </c>
      <c r="Q184">
        <f t="shared" si="53"/>
        <v>0</v>
      </c>
      <c r="R184">
        <f t="shared" si="54"/>
        <v>0</v>
      </c>
      <c r="S184">
        <f t="shared" si="55"/>
        <v>-184</v>
      </c>
      <c r="T184" t="str">
        <f t="shared" si="56"/>
        <v>Fernando Rodriguez</v>
      </c>
      <c r="U184">
        <f t="shared" si="57"/>
        <v>0</v>
      </c>
      <c r="V184">
        <f t="shared" si="58"/>
        <v>0</v>
      </c>
      <c r="W184">
        <f t="shared" si="59"/>
        <v>-184</v>
      </c>
      <c r="X184" t="str">
        <f t="shared" si="60"/>
        <v>Fernando Rodriguez</v>
      </c>
      <c r="Y184">
        <f t="shared" si="61"/>
        <v>0</v>
      </c>
      <c r="Z184">
        <f t="shared" si="62"/>
        <v>0</v>
      </c>
      <c r="AA184">
        <f t="shared" si="63"/>
        <v>-184</v>
      </c>
      <c r="AB184" t="str">
        <f t="shared" si="64"/>
        <v>Fernando Rodriguez</v>
      </c>
      <c r="AC184">
        <f t="shared" si="65"/>
        <v>0</v>
      </c>
      <c r="AD184">
        <f t="shared" si="66"/>
        <v>999999</v>
      </c>
      <c r="AE184">
        <f t="shared" si="67"/>
        <v>9999990184</v>
      </c>
      <c r="AF184" t="str">
        <f t="shared" si="68"/>
        <v>Fernando Rodriguez</v>
      </c>
      <c r="AG184" s="2">
        <f t="shared" si="69"/>
        <v>0</v>
      </c>
      <c r="AH184" s="2">
        <f t="shared" si="70"/>
        <v>0</v>
      </c>
      <c r="AI184">
        <f t="shared" si="71"/>
        <v>-184</v>
      </c>
    </row>
    <row r="185" spans="1:35" x14ac:dyDescent="0.3">
      <c r="A185" s="9" t="str">
        <f>equipo8!A73</f>
        <v>Fernando Martinez</v>
      </c>
      <c r="B185" s="9" t="str">
        <f>equipo8!$A$6</f>
        <v>Equipo 8</v>
      </c>
      <c r="C185" s="9">
        <f>equipo8!CP73</f>
        <v>0</v>
      </c>
      <c r="D185" s="9">
        <f>equipo8!CQ73</f>
        <v>0</v>
      </c>
      <c r="E185" s="9">
        <f>equipo8!CR73</f>
        <v>0</v>
      </c>
      <c r="F185" s="15">
        <f>equipo8!CT73</f>
        <v>0</v>
      </c>
      <c r="G185" s="9">
        <f>equipo8!CU73</f>
        <v>0</v>
      </c>
      <c r="H185" s="9">
        <f>equipo8!CV73</f>
        <v>0</v>
      </c>
      <c r="I185" s="9">
        <f>equipo8!CW73</f>
        <v>0</v>
      </c>
      <c r="J185" s="14">
        <f>equipo8!CX73</f>
        <v>0</v>
      </c>
      <c r="K185" s="14">
        <f>equipo8!CY73</f>
        <v>0</v>
      </c>
      <c r="L185" t="str">
        <f t="shared" si="48"/>
        <v>Fernando Martinez</v>
      </c>
      <c r="M185">
        <f t="shared" si="49"/>
        <v>0</v>
      </c>
      <c r="N185">
        <f t="shared" si="50"/>
        <v>999999</v>
      </c>
      <c r="O185">
        <f t="shared" si="51"/>
        <v>9999990185</v>
      </c>
      <c r="P185" t="str">
        <f t="shared" si="52"/>
        <v>Fernando Martinez</v>
      </c>
      <c r="Q185">
        <f t="shared" si="53"/>
        <v>0</v>
      </c>
      <c r="R185">
        <f t="shared" si="54"/>
        <v>0</v>
      </c>
      <c r="S185">
        <f t="shared" si="55"/>
        <v>-185</v>
      </c>
      <c r="T185" t="str">
        <f t="shared" si="56"/>
        <v>Fernando Martinez</v>
      </c>
      <c r="U185">
        <f t="shared" si="57"/>
        <v>0</v>
      </c>
      <c r="V185">
        <f t="shared" si="58"/>
        <v>0</v>
      </c>
      <c r="W185">
        <f t="shared" si="59"/>
        <v>-185</v>
      </c>
      <c r="X185" t="str">
        <f t="shared" si="60"/>
        <v>Fernando Martinez</v>
      </c>
      <c r="Y185">
        <f t="shared" si="61"/>
        <v>0</v>
      </c>
      <c r="Z185">
        <f t="shared" si="62"/>
        <v>0</v>
      </c>
      <c r="AA185">
        <f t="shared" si="63"/>
        <v>-185</v>
      </c>
      <c r="AB185" t="str">
        <f t="shared" si="64"/>
        <v>Fernando Martinez</v>
      </c>
      <c r="AC185">
        <f t="shared" si="65"/>
        <v>0</v>
      </c>
      <c r="AD185">
        <f t="shared" si="66"/>
        <v>999999</v>
      </c>
      <c r="AE185">
        <f t="shared" si="67"/>
        <v>9999990185</v>
      </c>
      <c r="AF185" t="str">
        <f t="shared" si="68"/>
        <v>Fernando Martinez</v>
      </c>
      <c r="AG185" s="2">
        <f t="shared" si="69"/>
        <v>0</v>
      </c>
      <c r="AH185" s="2">
        <f t="shared" si="70"/>
        <v>0</v>
      </c>
      <c r="AI185">
        <f t="shared" si="71"/>
        <v>-185</v>
      </c>
    </row>
    <row r="186" spans="1:35" x14ac:dyDescent="0.3">
      <c r="A186" s="9" t="str">
        <f>equipo8!A74</f>
        <v>Fernando Hernandez</v>
      </c>
      <c r="B186" s="9" t="str">
        <f>equipo8!$A$6</f>
        <v>Equipo 8</v>
      </c>
      <c r="C186" s="9">
        <f>equipo8!CP74</f>
        <v>1</v>
      </c>
      <c r="D186" s="9">
        <f>equipo8!CQ74</f>
        <v>0</v>
      </c>
      <c r="E186" s="9">
        <f>equipo8!CR74</f>
        <v>1</v>
      </c>
      <c r="F186" s="15">
        <f>equipo8!CT74</f>
        <v>2</v>
      </c>
      <c r="G186" s="9">
        <f>equipo8!CU74</f>
        <v>1</v>
      </c>
      <c r="H186" s="9">
        <f>equipo8!CV74</f>
        <v>5</v>
      </c>
      <c r="I186" s="9">
        <f>equipo8!CW74</f>
        <v>3</v>
      </c>
      <c r="J186" s="14">
        <f>equipo8!CX74</f>
        <v>4.5</v>
      </c>
      <c r="K186" s="14">
        <f>equipo8!CY74</f>
        <v>0</v>
      </c>
      <c r="L186" t="str">
        <f t="shared" si="48"/>
        <v>Fernando Hernandez</v>
      </c>
      <c r="M186">
        <f t="shared" si="49"/>
        <v>4.5</v>
      </c>
      <c r="N186">
        <f t="shared" si="50"/>
        <v>4.5</v>
      </c>
      <c r="O186">
        <f t="shared" si="51"/>
        <v>45186</v>
      </c>
      <c r="P186" t="str">
        <f t="shared" si="52"/>
        <v>Fernando Hernandez</v>
      </c>
      <c r="Q186">
        <f t="shared" si="53"/>
        <v>0</v>
      </c>
      <c r="R186">
        <f t="shared" si="54"/>
        <v>0</v>
      </c>
      <c r="S186">
        <f t="shared" si="55"/>
        <v>-186</v>
      </c>
      <c r="T186" t="str">
        <f t="shared" si="56"/>
        <v>Fernando Hernandez</v>
      </c>
      <c r="U186">
        <f t="shared" si="57"/>
        <v>5</v>
      </c>
      <c r="V186">
        <f t="shared" si="58"/>
        <v>5</v>
      </c>
      <c r="W186">
        <f t="shared" si="59"/>
        <v>49814</v>
      </c>
      <c r="X186" t="str">
        <f t="shared" si="60"/>
        <v>Fernando Hernandez</v>
      </c>
      <c r="Y186">
        <f t="shared" si="61"/>
        <v>2</v>
      </c>
      <c r="Z186">
        <f t="shared" si="62"/>
        <v>2</v>
      </c>
      <c r="AA186">
        <f t="shared" si="63"/>
        <v>19814</v>
      </c>
      <c r="AB186" t="str">
        <f t="shared" si="64"/>
        <v>Fernando Hernandez</v>
      </c>
      <c r="AC186">
        <f t="shared" si="65"/>
        <v>3</v>
      </c>
      <c r="AD186">
        <f t="shared" si="66"/>
        <v>3</v>
      </c>
      <c r="AE186">
        <f t="shared" si="67"/>
        <v>30186</v>
      </c>
      <c r="AF186" t="str">
        <f t="shared" si="68"/>
        <v>Fernando Hernandez</v>
      </c>
      <c r="AG186" s="2">
        <f t="shared" si="69"/>
        <v>0</v>
      </c>
      <c r="AH186" s="2">
        <f t="shared" si="70"/>
        <v>0</v>
      </c>
      <c r="AI186">
        <f t="shared" si="71"/>
        <v>-186</v>
      </c>
    </row>
    <row r="187" spans="1:35" x14ac:dyDescent="0.3">
      <c r="A187" s="9" t="str">
        <f>equipo8!A75</f>
        <v>Fernando Lopez</v>
      </c>
      <c r="B187" s="9" t="str">
        <f>equipo8!$A$6</f>
        <v>Equipo 8</v>
      </c>
      <c r="C187" s="9">
        <f>equipo8!CP75</f>
        <v>2</v>
      </c>
      <c r="D187" s="9">
        <f>equipo8!CQ75</f>
        <v>0</v>
      </c>
      <c r="E187" s="9">
        <f>equipo8!CR75</f>
        <v>2</v>
      </c>
      <c r="F187" s="15">
        <f>equipo8!CT75</f>
        <v>4.2</v>
      </c>
      <c r="G187" s="9">
        <f>equipo8!CU75</f>
        <v>7</v>
      </c>
      <c r="H187" s="9">
        <f>equipo8!CV75</f>
        <v>5</v>
      </c>
      <c r="I187" s="9">
        <f>equipo8!CW75</f>
        <v>8</v>
      </c>
      <c r="J187" s="14">
        <f>equipo8!CX75</f>
        <v>13.499999999999998</v>
      </c>
      <c r="K187" s="14">
        <f>equipo8!CY75</f>
        <v>0</v>
      </c>
      <c r="L187" t="str">
        <f t="shared" si="48"/>
        <v>Fernando Lopez</v>
      </c>
      <c r="M187">
        <f t="shared" si="49"/>
        <v>13.499999999999998</v>
      </c>
      <c r="N187">
        <f t="shared" si="50"/>
        <v>13.499999999999998</v>
      </c>
      <c r="O187">
        <f t="shared" si="51"/>
        <v>135186.99999999997</v>
      </c>
      <c r="P187" t="str">
        <f t="shared" si="52"/>
        <v>Fernando Lopez</v>
      </c>
      <c r="Q187">
        <f t="shared" si="53"/>
        <v>0</v>
      </c>
      <c r="R187">
        <f t="shared" si="54"/>
        <v>0</v>
      </c>
      <c r="S187">
        <f t="shared" si="55"/>
        <v>-187</v>
      </c>
      <c r="T187" t="str">
        <f t="shared" si="56"/>
        <v>Fernando Lopez</v>
      </c>
      <c r="U187">
        <f t="shared" si="57"/>
        <v>5</v>
      </c>
      <c r="V187">
        <f t="shared" si="58"/>
        <v>5</v>
      </c>
      <c r="W187">
        <f t="shared" si="59"/>
        <v>49813</v>
      </c>
      <c r="X187" t="str">
        <f t="shared" si="60"/>
        <v>Fernando Lopez</v>
      </c>
      <c r="Y187">
        <f t="shared" si="61"/>
        <v>4.2</v>
      </c>
      <c r="Z187">
        <f t="shared" si="62"/>
        <v>4.2</v>
      </c>
      <c r="AA187">
        <f t="shared" si="63"/>
        <v>41813</v>
      </c>
      <c r="AB187" t="str">
        <f t="shared" si="64"/>
        <v>Fernando Lopez</v>
      </c>
      <c r="AC187">
        <f t="shared" si="65"/>
        <v>8</v>
      </c>
      <c r="AD187">
        <f t="shared" si="66"/>
        <v>8</v>
      </c>
      <c r="AE187">
        <f t="shared" si="67"/>
        <v>80187</v>
      </c>
      <c r="AF187" t="str">
        <f t="shared" si="68"/>
        <v>Fernando Lopez</v>
      </c>
      <c r="AG187" s="2">
        <f t="shared" si="69"/>
        <v>0</v>
      </c>
      <c r="AH187" s="2">
        <f t="shared" si="70"/>
        <v>0</v>
      </c>
      <c r="AI187">
        <f t="shared" si="71"/>
        <v>-187</v>
      </c>
    </row>
    <row r="188" spans="1:35" x14ac:dyDescent="0.3">
      <c r="A188" s="9" t="str">
        <f>equipo8!A76</f>
        <v>Fernando Gonzalez</v>
      </c>
      <c r="B188" s="9" t="str">
        <f>equipo8!$A$6</f>
        <v>Equipo 8</v>
      </c>
      <c r="C188" s="9">
        <f>equipo8!CP76</f>
        <v>1</v>
      </c>
      <c r="D188" s="9">
        <f>equipo8!CQ76</f>
        <v>0</v>
      </c>
      <c r="E188" s="9">
        <f>equipo8!CR76</f>
        <v>1</v>
      </c>
      <c r="F188" s="15">
        <f>equipo8!CT76</f>
        <v>2.1</v>
      </c>
      <c r="G188" s="9">
        <f>equipo8!CU76</f>
        <v>1</v>
      </c>
      <c r="H188" s="9">
        <f>equipo8!CV76</f>
        <v>1</v>
      </c>
      <c r="I188" s="9">
        <f>equipo8!CW76</f>
        <v>3</v>
      </c>
      <c r="J188" s="14">
        <f>equipo8!CX76</f>
        <v>3.8571428571428568</v>
      </c>
      <c r="K188" s="14">
        <f>equipo8!CY76</f>
        <v>0</v>
      </c>
      <c r="L188" t="str">
        <f t="shared" si="48"/>
        <v>Fernando Gonzalez</v>
      </c>
      <c r="M188">
        <f t="shared" si="49"/>
        <v>3.8571428571428568</v>
      </c>
      <c r="N188">
        <f t="shared" si="50"/>
        <v>3.8571428571428568</v>
      </c>
      <c r="O188">
        <f t="shared" si="51"/>
        <v>38759.428571428565</v>
      </c>
      <c r="P188" t="str">
        <f t="shared" si="52"/>
        <v>Fernando Gonzalez</v>
      </c>
      <c r="Q188">
        <f t="shared" si="53"/>
        <v>0</v>
      </c>
      <c r="R188">
        <f t="shared" si="54"/>
        <v>0</v>
      </c>
      <c r="S188">
        <f t="shared" si="55"/>
        <v>-188</v>
      </c>
      <c r="T188" t="str">
        <f t="shared" si="56"/>
        <v>Fernando Gonzalez</v>
      </c>
      <c r="U188">
        <f t="shared" si="57"/>
        <v>1</v>
      </c>
      <c r="V188">
        <f t="shared" si="58"/>
        <v>1</v>
      </c>
      <c r="W188">
        <f t="shared" si="59"/>
        <v>9812</v>
      </c>
      <c r="X188" t="str">
        <f t="shared" si="60"/>
        <v>Fernando Gonzalez</v>
      </c>
      <c r="Y188">
        <f t="shared" si="61"/>
        <v>2.1</v>
      </c>
      <c r="Z188">
        <f t="shared" si="62"/>
        <v>2.1</v>
      </c>
      <c r="AA188">
        <f t="shared" si="63"/>
        <v>20812</v>
      </c>
      <c r="AB188" t="str">
        <f t="shared" si="64"/>
        <v>Fernando Gonzalez</v>
      </c>
      <c r="AC188">
        <f t="shared" si="65"/>
        <v>3</v>
      </c>
      <c r="AD188">
        <f t="shared" si="66"/>
        <v>3</v>
      </c>
      <c r="AE188">
        <f t="shared" si="67"/>
        <v>30188</v>
      </c>
      <c r="AF188" t="str">
        <f t="shared" si="68"/>
        <v>Fernando Gonzalez</v>
      </c>
      <c r="AG188" s="2">
        <f t="shared" si="69"/>
        <v>0</v>
      </c>
      <c r="AH188" s="2">
        <f t="shared" si="70"/>
        <v>0</v>
      </c>
      <c r="AI188">
        <f t="shared" si="71"/>
        <v>-188</v>
      </c>
    </row>
    <row r="189" spans="1:35" x14ac:dyDescent="0.3">
      <c r="A189" s="9" t="str">
        <f>equipo8!A77</f>
        <v>Fernando Perez</v>
      </c>
      <c r="B189" s="9" t="str">
        <f>equipo8!$A$6</f>
        <v>Equipo 8</v>
      </c>
      <c r="C189" s="9">
        <f>equipo8!CP77</f>
        <v>1</v>
      </c>
      <c r="D189" s="9">
        <f>equipo8!CQ77</f>
        <v>1</v>
      </c>
      <c r="E189" s="9">
        <f>equipo8!CR77</f>
        <v>0</v>
      </c>
      <c r="F189" s="15">
        <f>equipo8!CT77</f>
        <v>3</v>
      </c>
      <c r="G189" s="9">
        <f>equipo8!CU77</f>
        <v>2</v>
      </c>
      <c r="H189" s="9">
        <f>equipo8!CV77</f>
        <v>3</v>
      </c>
      <c r="I189" s="9">
        <f>equipo8!CW77</f>
        <v>1</v>
      </c>
      <c r="J189" s="14">
        <f>equipo8!CX77</f>
        <v>6</v>
      </c>
      <c r="K189" s="14">
        <f>equipo8!CY77</f>
        <v>0</v>
      </c>
      <c r="L189" t="str">
        <f t="shared" si="48"/>
        <v>Fernando Perez</v>
      </c>
      <c r="M189">
        <f t="shared" si="49"/>
        <v>6</v>
      </c>
      <c r="N189">
        <f t="shared" si="50"/>
        <v>6</v>
      </c>
      <c r="O189">
        <f t="shared" si="51"/>
        <v>60189</v>
      </c>
      <c r="P189" t="str">
        <f t="shared" si="52"/>
        <v>Fernando Perez</v>
      </c>
      <c r="Q189">
        <f t="shared" si="53"/>
        <v>1</v>
      </c>
      <c r="R189">
        <f t="shared" si="54"/>
        <v>1</v>
      </c>
      <c r="S189">
        <f t="shared" si="55"/>
        <v>9811</v>
      </c>
      <c r="T189" t="str">
        <f t="shared" si="56"/>
        <v>Fernando Perez</v>
      </c>
      <c r="U189">
        <f t="shared" si="57"/>
        <v>3</v>
      </c>
      <c r="V189">
        <f t="shared" si="58"/>
        <v>3</v>
      </c>
      <c r="W189">
        <f t="shared" si="59"/>
        <v>29811</v>
      </c>
      <c r="X189" t="str">
        <f t="shared" si="60"/>
        <v>Fernando Perez</v>
      </c>
      <c r="Y189">
        <f t="shared" si="61"/>
        <v>3</v>
      </c>
      <c r="Z189">
        <f t="shared" si="62"/>
        <v>3</v>
      </c>
      <c r="AA189">
        <f t="shared" si="63"/>
        <v>29811</v>
      </c>
      <c r="AB189" t="str">
        <f t="shared" si="64"/>
        <v>Fernando Perez</v>
      </c>
      <c r="AC189">
        <f t="shared" si="65"/>
        <v>1</v>
      </c>
      <c r="AD189">
        <f t="shared" si="66"/>
        <v>1</v>
      </c>
      <c r="AE189">
        <f t="shared" si="67"/>
        <v>10189</v>
      </c>
      <c r="AF189" t="str">
        <f t="shared" si="68"/>
        <v>Fernando Perez</v>
      </c>
      <c r="AG189" s="2">
        <f t="shared" si="69"/>
        <v>0</v>
      </c>
      <c r="AH189" s="2">
        <f t="shared" si="70"/>
        <v>0</v>
      </c>
      <c r="AI189">
        <f t="shared" si="71"/>
        <v>-189</v>
      </c>
    </row>
    <row r="190" spans="1:35" x14ac:dyDescent="0.3">
      <c r="A190" s="9" t="str">
        <f>equipo8!A78</f>
        <v>Fernando Sanchez</v>
      </c>
      <c r="B190" s="9" t="str">
        <f>equipo8!$A$6</f>
        <v>Equipo 8</v>
      </c>
      <c r="C190" s="9">
        <f>equipo8!CP78</f>
        <v>1</v>
      </c>
      <c r="D190" s="9">
        <f>equipo8!CQ78</f>
        <v>0</v>
      </c>
      <c r="E190" s="9">
        <f>equipo8!CR78</f>
        <v>1</v>
      </c>
      <c r="F190" s="15">
        <f>equipo8!CT78</f>
        <v>1.1000000000000001</v>
      </c>
      <c r="G190" s="9">
        <f>equipo8!CU78</f>
        <v>1</v>
      </c>
      <c r="H190" s="9">
        <f>equipo8!CV78</f>
        <v>2</v>
      </c>
      <c r="I190" s="9">
        <f>equipo8!CW78</f>
        <v>3</v>
      </c>
      <c r="J190" s="14">
        <f>equipo8!CX78</f>
        <v>6.7499999999999982</v>
      </c>
      <c r="K190" s="14">
        <f>equipo8!CY78</f>
        <v>0</v>
      </c>
      <c r="L190" t="str">
        <f t="shared" si="48"/>
        <v>Fernando Sanchez</v>
      </c>
      <c r="M190">
        <f t="shared" si="49"/>
        <v>6.7499999999999982</v>
      </c>
      <c r="N190">
        <f t="shared" si="50"/>
        <v>6.7499999999999982</v>
      </c>
      <c r="O190">
        <f t="shared" si="51"/>
        <v>67689.999999999985</v>
      </c>
      <c r="P190" t="str">
        <f t="shared" si="52"/>
        <v>Fernando Sanchez</v>
      </c>
      <c r="Q190">
        <f t="shared" si="53"/>
        <v>0</v>
      </c>
      <c r="R190">
        <f t="shared" si="54"/>
        <v>0</v>
      </c>
      <c r="S190">
        <f t="shared" si="55"/>
        <v>-190</v>
      </c>
      <c r="T190" t="str">
        <f t="shared" si="56"/>
        <v>Fernando Sanchez</v>
      </c>
      <c r="U190">
        <f t="shared" si="57"/>
        <v>2</v>
      </c>
      <c r="V190">
        <f t="shared" si="58"/>
        <v>2</v>
      </c>
      <c r="W190">
        <f t="shared" si="59"/>
        <v>19810</v>
      </c>
      <c r="X190" t="str">
        <f t="shared" si="60"/>
        <v>Fernando Sanchez</v>
      </c>
      <c r="Y190">
        <f t="shared" si="61"/>
        <v>1.1000000000000001</v>
      </c>
      <c r="Z190">
        <f t="shared" si="62"/>
        <v>1.1000000000000001</v>
      </c>
      <c r="AA190">
        <f t="shared" si="63"/>
        <v>10810</v>
      </c>
      <c r="AB190" t="str">
        <f t="shared" si="64"/>
        <v>Fernando Sanchez</v>
      </c>
      <c r="AC190">
        <f t="shared" si="65"/>
        <v>3</v>
      </c>
      <c r="AD190">
        <f t="shared" si="66"/>
        <v>3</v>
      </c>
      <c r="AE190">
        <f t="shared" si="67"/>
        <v>30190</v>
      </c>
      <c r="AF190" t="str">
        <f t="shared" si="68"/>
        <v>Fernando Sanchez</v>
      </c>
      <c r="AG190" s="2">
        <f t="shared" si="69"/>
        <v>0</v>
      </c>
      <c r="AH190" s="2">
        <f t="shared" si="70"/>
        <v>0</v>
      </c>
      <c r="AI190">
        <f t="shared" si="71"/>
        <v>-190</v>
      </c>
    </row>
    <row r="191" spans="1:35" x14ac:dyDescent="0.3">
      <c r="A191" s="9" t="str">
        <f>equipo8!A79</f>
        <v>Fernando Ramirez</v>
      </c>
      <c r="B191" s="9" t="str">
        <f>equipo8!$A$6</f>
        <v>Equipo 8</v>
      </c>
      <c r="C191" s="9">
        <f>equipo8!CP79</f>
        <v>1</v>
      </c>
      <c r="D191" s="9">
        <f>equipo8!CQ79</f>
        <v>0</v>
      </c>
      <c r="E191" s="9">
        <f>equipo8!CR79</f>
        <v>1</v>
      </c>
      <c r="F191" s="15">
        <f>equipo8!CT79</f>
        <v>2.2000000000000002</v>
      </c>
      <c r="G191" s="9">
        <f>equipo8!CU79</f>
        <v>1</v>
      </c>
      <c r="H191" s="9">
        <f>equipo8!CV79</f>
        <v>5</v>
      </c>
      <c r="I191" s="9">
        <f>equipo8!CW79</f>
        <v>2</v>
      </c>
      <c r="J191" s="14">
        <f>equipo8!CX79</f>
        <v>3.3749999999999991</v>
      </c>
      <c r="K191" s="14">
        <f>equipo8!CY79</f>
        <v>0</v>
      </c>
      <c r="L191" t="str">
        <f t="shared" si="48"/>
        <v>Fernando Ramirez</v>
      </c>
      <c r="M191">
        <f t="shared" si="49"/>
        <v>3.3749999999999991</v>
      </c>
      <c r="N191">
        <f t="shared" si="50"/>
        <v>3.3749999999999991</v>
      </c>
      <c r="O191">
        <f t="shared" si="51"/>
        <v>33940.999999999993</v>
      </c>
      <c r="P191" t="str">
        <f t="shared" si="52"/>
        <v>Fernando Ramirez</v>
      </c>
      <c r="Q191">
        <f t="shared" si="53"/>
        <v>0</v>
      </c>
      <c r="R191">
        <f t="shared" si="54"/>
        <v>0</v>
      </c>
      <c r="S191">
        <f t="shared" si="55"/>
        <v>-191</v>
      </c>
      <c r="T191" t="str">
        <f t="shared" si="56"/>
        <v>Fernando Ramirez</v>
      </c>
      <c r="U191">
        <f t="shared" si="57"/>
        <v>5</v>
      </c>
      <c r="V191">
        <f t="shared" si="58"/>
        <v>5</v>
      </c>
      <c r="W191">
        <f t="shared" si="59"/>
        <v>49809</v>
      </c>
      <c r="X191" t="str">
        <f t="shared" si="60"/>
        <v>Fernando Ramirez</v>
      </c>
      <c r="Y191">
        <f t="shared" si="61"/>
        <v>2.2000000000000002</v>
      </c>
      <c r="Z191">
        <f t="shared" si="62"/>
        <v>2.2000000000000002</v>
      </c>
      <c r="AA191">
        <f t="shared" si="63"/>
        <v>21809</v>
      </c>
      <c r="AB191" t="str">
        <f t="shared" si="64"/>
        <v>Fernando Ramirez</v>
      </c>
      <c r="AC191">
        <f t="shared" si="65"/>
        <v>2</v>
      </c>
      <c r="AD191">
        <f t="shared" si="66"/>
        <v>2</v>
      </c>
      <c r="AE191">
        <f t="shared" si="67"/>
        <v>20191</v>
      </c>
      <c r="AF191" t="str">
        <f t="shared" si="68"/>
        <v>Fernando Ramirez</v>
      </c>
      <c r="AG191" s="2">
        <f t="shared" si="69"/>
        <v>0</v>
      </c>
      <c r="AH191" s="2">
        <f t="shared" si="70"/>
        <v>0</v>
      </c>
      <c r="AI191">
        <f t="shared" si="71"/>
        <v>-191</v>
      </c>
    </row>
    <row r="192" spans="1:35" x14ac:dyDescent="0.3">
      <c r="A192" s="9" t="str">
        <f>equipo8!A80</f>
        <v>Fernando Torres</v>
      </c>
      <c r="B192" s="9" t="str">
        <f>equipo8!$A$6</f>
        <v>Equipo 8</v>
      </c>
      <c r="C192" s="9">
        <f>equipo8!CP80</f>
        <v>0</v>
      </c>
      <c r="D192" s="9">
        <f>equipo8!CQ80</f>
        <v>0</v>
      </c>
      <c r="E192" s="9">
        <f>equipo8!CR80</f>
        <v>0</v>
      </c>
      <c r="F192" s="15">
        <f>equipo8!CT80</f>
        <v>0</v>
      </c>
      <c r="G192" s="9">
        <f>equipo8!CU80</f>
        <v>0</v>
      </c>
      <c r="H192" s="9">
        <f>equipo8!CV80</f>
        <v>0</v>
      </c>
      <c r="I192" s="9">
        <f>equipo8!CW80</f>
        <v>0</v>
      </c>
      <c r="J192" s="14">
        <f>equipo8!CX80</f>
        <v>0</v>
      </c>
      <c r="K192" s="14">
        <f>equipo8!CY80</f>
        <v>0</v>
      </c>
      <c r="L192" t="str">
        <f t="shared" si="48"/>
        <v>Fernando Torres</v>
      </c>
      <c r="M192">
        <f t="shared" si="49"/>
        <v>0</v>
      </c>
      <c r="N192">
        <f t="shared" si="50"/>
        <v>999999</v>
      </c>
      <c r="O192">
        <f t="shared" si="51"/>
        <v>9999990192</v>
      </c>
      <c r="P192" t="str">
        <f t="shared" si="52"/>
        <v>Fernando Torres</v>
      </c>
      <c r="Q192">
        <f t="shared" si="53"/>
        <v>0</v>
      </c>
      <c r="R192">
        <f t="shared" si="54"/>
        <v>0</v>
      </c>
      <c r="S192">
        <f t="shared" si="55"/>
        <v>-192</v>
      </c>
      <c r="T192" t="str">
        <f t="shared" si="56"/>
        <v>Fernando Torres</v>
      </c>
      <c r="U192">
        <f t="shared" si="57"/>
        <v>0</v>
      </c>
      <c r="V192">
        <f t="shared" si="58"/>
        <v>0</v>
      </c>
      <c r="W192">
        <f t="shared" si="59"/>
        <v>-192</v>
      </c>
      <c r="X192" t="str">
        <f t="shared" si="60"/>
        <v>Fernando Torres</v>
      </c>
      <c r="Y192">
        <f t="shared" si="61"/>
        <v>0</v>
      </c>
      <c r="Z192">
        <f t="shared" si="62"/>
        <v>0</v>
      </c>
      <c r="AA192">
        <f t="shared" si="63"/>
        <v>-192</v>
      </c>
      <c r="AB192" t="str">
        <f t="shared" si="64"/>
        <v>Fernando Torres</v>
      </c>
      <c r="AC192">
        <f t="shared" si="65"/>
        <v>0</v>
      </c>
      <c r="AD192">
        <f t="shared" si="66"/>
        <v>999999</v>
      </c>
      <c r="AE192">
        <f t="shared" si="67"/>
        <v>9999990192</v>
      </c>
      <c r="AF192" t="str">
        <f t="shared" si="68"/>
        <v>Fernando Torres</v>
      </c>
      <c r="AG192" s="2">
        <f t="shared" si="69"/>
        <v>0</v>
      </c>
      <c r="AH192" s="2">
        <f t="shared" si="70"/>
        <v>0</v>
      </c>
      <c r="AI192">
        <f t="shared" si="71"/>
        <v>-192</v>
      </c>
    </row>
    <row r="193" spans="1:35" x14ac:dyDescent="0.3">
      <c r="A193" s="9" t="str">
        <f>equipo8!A81</f>
        <v>Fernando Flores</v>
      </c>
      <c r="B193" s="9" t="str">
        <f>equipo8!$A$6</f>
        <v>Equipo 8</v>
      </c>
      <c r="C193" s="9">
        <f>equipo8!CP81</f>
        <v>2</v>
      </c>
      <c r="D193" s="9">
        <f>equipo8!CQ81</f>
        <v>2</v>
      </c>
      <c r="E193" s="9">
        <f>equipo8!CR81</f>
        <v>0</v>
      </c>
      <c r="F193" s="15">
        <f>equipo8!CT81</f>
        <v>4</v>
      </c>
      <c r="G193" s="9">
        <f>equipo8!CU81</f>
        <v>4</v>
      </c>
      <c r="H193" s="9">
        <f>equipo8!CV81</f>
        <v>3</v>
      </c>
      <c r="I193" s="9">
        <f>equipo8!CW81</f>
        <v>7</v>
      </c>
      <c r="J193" s="14">
        <f>equipo8!CX81</f>
        <v>9</v>
      </c>
      <c r="K193" s="14">
        <f>equipo8!CY81</f>
        <v>0</v>
      </c>
      <c r="L193" t="str">
        <f t="shared" si="48"/>
        <v>Fernando Flores</v>
      </c>
      <c r="M193">
        <f t="shared" si="49"/>
        <v>9</v>
      </c>
      <c r="N193">
        <f t="shared" si="50"/>
        <v>9</v>
      </c>
      <c r="O193">
        <f t="shared" si="51"/>
        <v>90193</v>
      </c>
      <c r="P193" t="str">
        <f t="shared" si="52"/>
        <v>Fernando Flores</v>
      </c>
      <c r="Q193">
        <f t="shared" si="53"/>
        <v>2</v>
      </c>
      <c r="R193">
        <f t="shared" si="54"/>
        <v>2</v>
      </c>
      <c r="S193">
        <f t="shared" si="55"/>
        <v>19807</v>
      </c>
      <c r="T193" t="str">
        <f t="shared" si="56"/>
        <v>Fernando Flores</v>
      </c>
      <c r="U193">
        <f t="shared" si="57"/>
        <v>3</v>
      </c>
      <c r="V193">
        <f t="shared" si="58"/>
        <v>3</v>
      </c>
      <c r="W193">
        <f t="shared" si="59"/>
        <v>29807</v>
      </c>
      <c r="X193" t="str">
        <f t="shared" si="60"/>
        <v>Fernando Flores</v>
      </c>
      <c r="Y193">
        <f t="shared" si="61"/>
        <v>4</v>
      </c>
      <c r="Z193">
        <f t="shared" si="62"/>
        <v>4</v>
      </c>
      <c r="AA193">
        <f t="shared" si="63"/>
        <v>39807</v>
      </c>
      <c r="AB193" t="str">
        <f t="shared" si="64"/>
        <v>Fernando Flores</v>
      </c>
      <c r="AC193">
        <f t="shared" si="65"/>
        <v>7</v>
      </c>
      <c r="AD193">
        <f t="shared" si="66"/>
        <v>7</v>
      </c>
      <c r="AE193">
        <f t="shared" si="67"/>
        <v>70193</v>
      </c>
      <c r="AF193" t="str">
        <f t="shared" si="68"/>
        <v>Fernando Flores</v>
      </c>
      <c r="AG193" s="2">
        <f t="shared" si="69"/>
        <v>0</v>
      </c>
      <c r="AH193" s="2">
        <f t="shared" si="70"/>
        <v>0</v>
      </c>
      <c r="AI193">
        <f t="shared" si="71"/>
        <v>-193</v>
      </c>
    </row>
    <row r="194" spans="1:35" x14ac:dyDescent="0.3">
      <c r="A194" s="9" t="str">
        <f>equipo8!A82</f>
        <v>Fernando Rivera</v>
      </c>
      <c r="B194" s="9" t="str">
        <f>equipo8!$A$6</f>
        <v>Equipo 8</v>
      </c>
      <c r="C194" s="9">
        <f>equipo8!CP82</f>
        <v>0</v>
      </c>
      <c r="D194" s="9">
        <f>equipo8!CQ82</f>
        <v>0</v>
      </c>
      <c r="E194" s="9">
        <f>equipo8!CR82</f>
        <v>0</v>
      </c>
      <c r="F194" s="15">
        <f>equipo8!CT82</f>
        <v>0</v>
      </c>
      <c r="G194" s="9">
        <f>equipo8!CU82</f>
        <v>0</v>
      </c>
      <c r="H194" s="9">
        <f>equipo8!CV82</f>
        <v>0</v>
      </c>
      <c r="I194" s="9">
        <f>equipo8!CW82</f>
        <v>0</v>
      </c>
      <c r="J194" s="14">
        <f>equipo8!CX82</f>
        <v>0</v>
      </c>
      <c r="K194" s="14">
        <f>equipo8!CY82</f>
        <v>0</v>
      </c>
      <c r="L194" t="str">
        <f t="shared" si="48"/>
        <v>Fernando Rivera</v>
      </c>
      <c r="M194">
        <f t="shared" si="49"/>
        <v>0</v>
      </c>
      <c r="N194">
        <f t="shared" si="50"/>
        <v>999999</v>
      </c>
      <c r="O194">
        <f t="shared" si="51"/>
        <v>9999990194</v>
      </c>
      <c r="P194" t="str">
        <f t="shared" si="52"/>
        <v>Fernando Rivera</v>
      </c>
      <c r="Q194">
        <f t="shared" si="53"/>
        <v>0</v>
      </c>
      <c r="R194">
        <f t="shared" si="54"/>
        <v>0</v>
      </c>
      <c r="S194">
        <f t="shared" si="55"/>
        <v>-194</v>
      </c>
      <c r="T194" t="str">
        <f t="shared" si="56"/>
        <v>Fernando Rivera</v>
      </c>
      <c r="U194">
        <f t="shared" si="57"/>
        <v>0</v>
      </c>
      <c r="V194">
        <f t="shared" si="58"/>
        <v>0</v>
      </c>
      <c r="W194">
        <f t="shared" si="59"/>
        <v>-194</v>
      </c>
      <c r="X194" t="str">
        <f t="shared" si="60"/>
        <v>Fernando Rivera</v>
      </c>
      <c r="Y194">
        <f t="shared" si="61"/>
        <v>0</v>
      </c>
      <c r="Z194">
        <f t="shared" si="62"/>
        <v>0</v>
      </c>
      <c r="AA194">
        <f t="shared" si="63"/>
        <v>-194</v>
      </c>
      <c r="AB194" t="str">
        <f t="shared" si="64"/>
        <v>Fernando Rivera</v>
      </c>
      <c r="AC194">
        <f t="shared" si="65"/>
        <v>0</v>
      </c>
      <c r="AD194">
        <f t="shared" si="66"/>
        <v>999999</v>
      </c>
      <c r="AE194">
        <f t="shared" si="67"/>
        <v>9999990194</v>
      </c>
      <c r="AF194" t="str">
        <f t="shared" si="68"/>
        <v>Fernando Rivera</v>
      </c>
      <c r="AG194" s="2">
        <f t="shared" si="69"/>
        <v>0</v>
      </c>
      <c r="AH194" s="2">
        <f t="shared" si="70"/>
        <v>0</v>
      </c>
      <c r="AI194">
        <f t="shared" si="71"/>
        <v>-194</v>
      </c>
    </row>
    <row r="195" spans="1:35" x14ac:dyDescent="0.3">
      <c r="A195" s="9" t="str">
        <f>equipo8!A83</f>
        <v>Fernando Gomez</v>
      </c>
      <c r="B195" s="9" t="str">
        <f>equipo8!$A$6</f>
        <v>Equipo 8</v>
      </c>
      <c r="C195" s="9">
        <f>equipo8!CP83</f>
        <v>2</v>
      </c>
      <c r="D195" s="9">
        <f>equipo8!CQ83</f>
        <v>1</v>
      </c>
      <c r="E195" s="9">
        <f>equipo8!CR83</f>
        <v>1</v>
      </c>
      <c r="F195" s="15">
        <f>equipo8!CT83</f>
        <v>4</v>
      </c>
      <c r="G195" s="9">
        <f>equipo8!CU83</f>
        <v>8</v>
      </c>
      <c r="H195" s="9">
        <f>equipo8!CV83</f>
        <v>5</v>
      </c>
      <c r="I195" s="9">
        <f>equipo8!CW83</f>
        <v>10</v>
      </c>
      <c r="J195" s="14">
        <f>equipo8!CX83</f>
        <v>18</v>
      </c>
      <c r="K195" s="14">
        <f>equipo8!CY83</f>
        <v>0</v>
      </c>
      <c r="L195" t="str">
        <f t="shared" ref="L195:L258" si="72">A195</f>
        <v>Fernando Gomez</v>
      </c>
      <c r="M195">
        <f t="shared" ref="M195:M258" si="73">J195</f>
        <v>18</v>
      </c>
      <c r="N195">
        <f t="shared" ref="N195:N258" si="74">IF(M195&gt;0,M195,999999)</f>
        <v>18</v>
      </c>
      <c r="O195">
        <f t="shared" ref="O195:O258" si="75">N195*10000+ROW()</f>
        <v>180195</v>
      </c>
      <c r="P195" t="str">
        <f t="shared" ref="P195:P258" si="76">A195</f>
        <v>Fernando Gomez</v>
      </c>
      <c r="Q195">
        <f t="shared" ref="Q195:Q258" si="77">D195</f>
        <v>1</v>
      </c>
      <c r="R195">
        <f t="shared" ref="R195:R258" si="78">Q195</f>
        <v>1</v>
      </c>
      <c r="S195">
        <f t="shared" ref="S195:S258" si="79">R195*10000-ROW()</f>
        <v>9805</v>
      </c>
      <c r="T195" t="str">
        <f t="shared" ref="T195:T258" si="80">A195</f>
        <v>Fernando Gomez</v>
      </c>
      <c r="U195">
        <f t="shared" ref="U195:U258" si="81">H195</f>
        <v>5</v>
      </c>
      <c r="V195">
        <f t="shared" ref="V195:V258" si="82">U195</f>
        <v>5</v>
      </c>
      <c r="W195">
        <f t="shared" ref="W195:W258" si="83">V195*10000-ROW()</f>
        <v>49805</v>
      </c>
      <c r="X195" t="str">
        <f t="shared" ref="X195:X258" si="84">A195</f>
        <v>Fernando Gomez</v>
      </c>
      <c r="Y195">
        <f t="shared" ref="Y195:Y258" si="85">F195</f>
        <v>4</v>
      </c>
      <c r="Z195">
        <f t="shared" ref="Z195:Z258" si="86">Y195</f>
        <v>4</v>
      </c>
      <c r="AA195">
        <f t="shared" ref="AA195:AA258" si="87">Z195*10000-ROW()</f>
        <v>39805</v>
      </c>
      <c r="AB195" t="str">
        <f t="shared" ref="AB195:AB258" si="88">A195</f>
        <v>Fernando Gomez</v>
      </c>
      <c r="AC195">
        <f t="shared" ref="AC195:AC258" si="89">I195</f>
        <v>10</v>
      </c>
      <c r="AD195">
        <f t="shared" ref="AD195:AD258" si="90">IF(AC195&gt;0,AC195,999999)</f>
        <v>10</v>
      </c>
      <c r="AE195">
        <f t="shared" ref="AE195:AE258" si="91">AD195*10000+ROW()</f>
        <v>100195</v>
      </c>
      <c r="AF195" t="str">
        <f t="shared" ref="AF195:AF258" si="92">A195</f>
        <v>Fernando Gomez</v>
      </c>
      <c r="AG195" s="2">
        <f t="shared" ref="AG195:AG258" si="93">K195</f>
        <v>0</v>
      </c>
      <c r="AH195" s="2">
        <f t="shared" ref="AH195:AH258" si="94">AG195</f>
        <v>0</v>
      </c>
      <c r="AI195">
        <f t="shared" ref="AI195:AI258" si="95">AH195*10000-ROW()</f>
        <v>-195</v>
      </c>
    </row>
    <row r="196" spans="1:35" x14ac:dyDescent="0.3">
      <c r="A196" s="9" t="str">
        <f>equipo8!A84</f>
        <v>Fernando Diaz</v>
      </c>
      <c r="B196" s="9" t="str">
        <f>equipo8!$A$6</f>
        <v>Equipo 8</v>
      </c>
      <c r="C196" s="9">
        <f>equipo8!CP84</f>
        <v>0</v>
      </c>
      <c r="D196" s="9">
        <f>equipo8!CQ84</f>
        <v>0</v>
      </c>
      <c r="E196" s="9">
        <f>equipo8!CR84</f>
        <v>0</v>
      </c>
      <c r="F196" s="15">
        <f>equipo8!CT84</f>
        <v>0</v>
      </c>
      <c r="G196" s="9">
        <f>equipo8!CU84</f>
        <v>0</v>
      </c>
      <c r="H196" s="9">
        <f>equipo8!CV84</f>
        <v>0</v>
      </c>
      <c r="I196" s="9">
        <f>equipo8!CW84</f>
        <v>0</v>
      </c>
      <c r="J196" s="14">
        <f>equipo8!CX84</f>
        <v>0</v>
      </c>
      <c r="K196" s="14">
        <f>equipo8!CY84</f>
        <v>0</v>
      </c>
      <c r="L196" t="str">
        <f t="shared" si="72"/>
        <v>Fernando Diaz</v>
      </c>
      <c r="M196">
        <f t="shared" si="73"/>
        <v>0</v>
      </c>
      <c r="N196">
        <f t="shared" si="74"/>
        <v>999999</v>
      </c>
      <c r="O196">
        <f t="shared" si="75"/>
        <v>9999990196</v>
      </c>
      <c r="P196" t="str">
        <f t="shared" si="76"/>
        <v>Fernando Diaz</v>
      </c>
      <c r="Q196">
        <f t="shared" si="77"/>
        <v>0</v>
      </c>
      <c r="R196">
        <f t="shared" si="78"/>
        <v>0</v>
      </c>
      <c r="S196">
        <f t="shared" si="79"/>
        <v>-196</v>
      </c>
      <c r="T196" t="str">
        <f t="shared" si="80"/>
        <v>Fernando Diaz</v>
      </c>
      <c r="U196">
        <f t="shared" si="81"/>
        <v>0</v>
      </c>
      <c r="V196">
        <f t="shared" si="82"/>
        <v>0</v>
      </c>
      <c r="W196">
        <f t="shared" si="83"/>
        <v>-196</v>
      </c>
      <c r="X196" t="str">
        <f t="shared" si="84"/>
        <v>Fernando Diaz</v>
      </c>
      <c r="Y196">
        <f t="shared" si="85"/>
        <v>0</v>
      </c>
      <c r="Z196">
        <f t="shared" si="86"/>
        <v>0</v>
      </c>
      <c r="AA196">
        <f t="shared" si="87"/>
        <v>-196</v>
      </c>
      <c r="AB196" t="str">
        <f t="shared" si="88"/>
        <v>Fernando Diaz</v>
      </c>
      <c r="AC196">
        <f t="shared" si="89"/>
        <v>0</v>
      </c>
      <c r="AD196">
        <f t="shared" si="90"/>
        <v>999999</v>
      </c>
      <c r="AE196">
        <f t="shared" si="91"/>
        <v>9999990196</v>
      </c>
      <c r="AF196" t="str">
        <f t="shared" si="92"/>
        <v>Fernando Diaz</v>
      </c>
      <c r="AG196" s="2">
        <f t="shared" si="93"/>
        <v>0</v>
      </c>
      <c r="AH196" s="2">
        <f t="shared" si="94"/>
        <v>0</v>
      </c>
      <c r="AI196">
        <f t="shared" si="95"/>
        <v>-196</v>
      </c>
    </row>
    <row r="197" spans="1:35" x14ac:dyDescent="0.3">
      <c r="A197" s="9" t="str">
        <f>equipo8!A85</f>
        <v>Fernando Reyes</v>
      </c>
      <c r="B197" s="9" t="str">
        <f>equipo8!$A$6</f>
        <v>Equipo 8</v>
      </c>
      <c r="C197" s="9">
        <f>equipo8!CP85</f>
        <v>1</v>
      </c>
      <c r="D197" s="9">
        <f>equipo8!CQ85</f>
        <v>0</v>
      </c>
      <c r="E197" s="9">
        <f>equipo8!CR85</f>
        <v>1</v>
      </c>
      <c r="F197" s="15">
        <f>equipo8!CT85</f>
        <v>1.1000000000000001</v>
      </c>
      <c r="G197" s="9">
        <f>equipo8!CU85</f>
        <v>3</v>
      </c>
      <c r="H197" s="9">
        <f>equipo8!CV85</f>
        <v>2</v>
      </c>
      <c r="I197" s="9">
        <f>equipo8!CW85</f>
        <v>3</v>
      </c>
      <c r="J197" s="14">
        <f>equipo8!CX85</f>
        <v>20.249999999999996</v>
      </c>
      <c r="K197" s="14">
        <f>equipo8!CY85</f>
        <v>0</v>
      </c>
      <c r="L197" t="str">
        <f t="shared" si="72"/>
        <v>Fernando Reyes</v>
      </c>
      <c r="M197">
        <f t="shared" si="73"/>
        <v>20.249999999999996</v>
      </c>
      <c r="N197">
        <f t="shared" si="74"/>
        <v>20.249999999999996</v>
      </c>
      <c r="O197">
        <f t="shared" si="75"/>
        <v>202696.99999999997</v>
      </c>
      <c r="P197" t="str">
        <f t="shared" si="76"/>
        <v>Fernando Reyes</v>
      </c>
      <c r="Q197">
        <f t="shared" si="77"/>
        <v>0</v>
      </c>
      <c r="R197">
        <f t="shared" si="78"/>
        <v>0</v>
      </c>
      <c r="S197">
        <f t="shared" si="79"/>
        <v>-197</v>
      </c>
      <c r="T197" t="str">
        <f t="shared" si="80"/>
        <v>Fernando Reyes</v>
      </c>
      <c r="U197">
        <f t="shared" si="81"/>
        <v>2</v>
      </c>
      <c r="V197">
        <f t="shared" si="82"/>
        <v>2</v>
      </c>
      <c r="W197">
        <f t="shared" si="83"/>
        <v>19803</v>
      </c>
      <c r="X197" t="str">
        <f t="shared" si="84"/>
        <v>Fernando Reyes</v>
      </c>
      <c r="Y197">
        <f t="shared" si="85"/>
        <v>1.1000000000000001</v>
      </c>
      <c r="Z197">
        <f t="shared" si="86"/>
        <v>1.1000000000000001</v>
      </c>
      <c r="AA197">
        <f t="shared" si="87"/>
        <v>10803</v>
      </c>
      <c r="AB197" t="str">
        <f t="shared" si="88"/>
        <v>Fernando Reyes</v>
      </c>
      <c r="AC197">
        <f t="shared" si="89"/>
        <v>3</v>
      </c>
      <c r="AD197">
        <f t="shared" si="90"/>
        <v>3</v>
      </c>
      <c r="AE197">
        <f t="shared" si="91"/>
        <v>30197</v>
      </c>
      <c r="AF197" t="str">
        <f t="shared" si="92"/>
        <v>Fernando Reyes</v>
      </c>
      <c r="AG197" s="2">
        <f t="shared" si="93"/>
        <v>0</v>
      </c>
      <c r="AH197" s="2">
        <f t="shared" si="94"/>
        <v>0</v>
      </c>
      <c r="AI197">
        <f t="shared" si="95"/>
        <v>-197</v>
      </c>
    </row>
    <row r="198" spans="1:35" x14ac:dyDescent="0.3">
      <c r="A198" s="9" t="str">
        <f>equipo8!A86</f>
        <v>Fernando Morales</v>
      </c>
      <c r="B198" s="9" t="str">
        <f>equipo8!$A$6</f>
        <v>Equipo 8</v>
      </c>
      <c r="C198" s="9">
        <f>equipo8!CP86</f>
        <v>1</v>
      </c>
      <c r="D198" s="9">
        <f>equipo8!CQ86</f>
        <v>1</v>
      </c>
      <c r="E198" s="9">
        <f>equipo8!CR86</f>
        <v>0</v>
      </c>
      <c r="F198" s="15">
        <f>equipo8!CT86</f>
        <v>1.1000000000000001</v>
      </c>
      <c r="G198" s="9">
        <f>equipo8!CU86</f>
        <v>4</v>
      </c>
      <c r="H198" s="9">
        <f>equipo8!CV86</f>
        <v>6</v>
      </c>
      <c r="I198" s="9">
        <f>equipo8!CW86</f>
        <v>3</v>
      </c>
      <c r="J198" s="14">
        <f>equipo8!CX86</f>
        <v>26.999999999999993</v>
      </c>
      <c r="K198" s="14">
        <f>equipo8!CY86</f>
        <v>0</v>
      </c>
      <c r="L198" t="str">
        <f t="shared" si="72"/>
        <v>Fernando Morales</v>
      </c>
      <c r="M198">
        <f t="shared" si="73"/>
        <v>26.999999999999993</v>
      </c>
      <c r="N198">
        <f t="shared" si="74"/>
        <v>26.999999999999993</v>
      </c>
      <c r="O198">
        <f t="shared" si="75"/>
        <v>270197.99999999994</v>
      </c>
      <c r="P198" t="str">
        <f t="shared" si="76"/>
        <v>Fernando Morales</v>
      </c>
      <c r="Q198">
        <f t="shared" si="77"/>
        <v>1</v>
      </c>
      <c r="R198">
        <f t="shared" si="78"/>
        <v>1</v>
      </c>
      <c r="S198">
        <f t="shared" si="79"/>
        <v>9802</v>
      </c>
      <c r="T198" t="str">
        <f t="shared" si="80"/>
        <v>Fernando Morales</v>
      </c>
      <c r="U198">
        <f t="shared" si="81"/>
        <v>6</v>
      </c>
      <c r="V198">
        <f t="shared" si="82"/>
        <v>6</v>
      </c>
      <c r="W198">
        <f t="shared" si="83"/>
        <v>59802</v>
      </c>
      <c r="X198" t="str">
        <f t="shared" si="84"/>
        <v>Fernando Morales</v>
      </c>
      <c r="Y198">
        <f t="shared" si="85"/>
        <v>1.1000000000000001</v>
      </c>
      <c r="Z198">
        <f t="shared" si="86"/>
        <v>1.1000000000000001</v>
      </c>
      <c r="AA198">
        <f t="shared" si="87"/>
        <v>10802</v>
      </c>
      <c r="AB198" t="str">
        <f t="shared" si="88"/>
        <v>Fernando Morales</v>
      </c>
      <c r="AC198">
        <f t="shared" si="89"/>
        <v>3</v>
      </c>
      <c r="AD198">
        <f t="shared" si="90"/>
        <v>3</v>
      </c>
      <c r="AE198">
        <f t="shared" si="91"/>
        <v>30198</v>
      </c>
      <c r="AF198" t="str">
        <f t="shared" si="92"/>
        <v>Fernando Morales</v>
      </c>
      <c r="AG198" s="2">
        <f t="shared" si="93"/>
        <v>0</v>
      </c>
      <c r="AH198" s="2">
        <f t="shared" si="94"/>
        <v>0</v>
      </c>
      <c r="AI198">
        <f t="shared" si="95"/>
        <v>-198</v>
      </c>
    </row>
    <row r="199" spans="1:35" x14ac:dyDescent="0.3">
      <c r="A199" s="9" t="str">
        <f>equipo8!A87</f>
        <v>Fernando Cruz</v>
      </c>
      <c r="B199" s="9" t="str">
        <f>equipo8!$A$6</f>
        <v>Equipo 8</v>
      </c>
      <c r="C199" s="9">
        <f>equipo8!CP87</f>
        <v>0</v>
      </c>
      <c r="D199" s="9">
        <f>equipo8!CQ87</f>
        <v>0</v>
      </c>
      <c r="E199" s="9">
        <f>equipo8!CR87</f>
        <v>0</v>
      </c>
      <c r="F199" s="15">
        <f>equipo8!CT87</f>
        <v>0</v>
      </c>
      <c r="G199" s="9">
        <f>equipo8!CU87</f>
        <v>0</v>
      </c>
      <c r="H199" s="9">
        <f>equipo8!CV87</f>
        <v>0</v>
      </c>
      <c r="I199" s="9">
        <f>equipo8!CW87</f>
        <v>0</v>
      </c>
      <c r="J199" s="14">
        <f>equipo8!CX87</f>
        <v>0</v>
      </c>
      <c r="K199" s="14">
        <f>equipo8!CY87</f>
        <v>0</v>
      </c>
      <c r="L199" t="str">
        <f t="shared" si="72"/>
        <v>Fernando Cruz</v>
      </c>
      <c r="M199">
        <f t="shared" si="73"/>
        <v>0</v>
      </c>
      <c r="N199">
        <f t="shared" si="74"/>
        <v>999999</v>
      </c>
      <c r="O199">
        <f t="shared" si="75"/>
        <v>9999990199</v>
      </c>
      <c r="P199" t="str">
        <f t="shared" si="76"/>
        <v>Fernando Cruz</v>
      </c>
      <c r="Q199">
        <f t="shared" si="77"/>
        <v>0</v>
      </c>
      <c r="R199">
        <f t="shared" si="78"/>
        <v>0</v>
      </c>
      <c r="S199">
        <f t="shared" si="79"/>
        <v>-199</v>
      </c>
      <c r="T199" t="str">
        <f t="shared" si="80"/>
        <v>Fernando Cruz</v>
      </c>
      <c r="U199">
        <f t="shared" si="81"/>
        <v>0</v>
      </c>
      <c r="V199">
        <f t="shared" si="82"/>
        <v>0</v>
      </c>
      <c r="W199">
        <f t="shared" si="83"/>
        <v>-199</v>
      </c>
      <c r="X199" t="str">
        <f t="shared" si="84"/>
        <v>Fernando Cruz</v>
      </c>
      <c r="Y199">
        <f t="shared" si="85"/>
        <v>0</v>
      </c>
      <c r="Z199">
        <f t="shared" si="86"/>
        <v>0</v>
      </c>
      <c r="AA199">
        <f t="shared" si="87"/>
        <v>-199</v>
      </c>
      <c r="AB199" t="str">
        <f t="shared" si="88"/>
        <v>Fernando Cruz</v>
      </c>
      <c r="AC199">
        <f t="shared" si="89"/>
        <v>0</v>
      </c>
      <c r="AD199">
        <f t="shared" si="90"/>
        <v>999999</v>
      </c>
      <c r="AE199">
        <f t="shared" si="91"/>
        <v>9999990199</v>
      </c>
      <c r="AF199" t="str">
        <f t="shared" si="92"/>
        <v>Fernando Cruz</v>
      </c>
      <c r="AG199" s="2">
        <f t="shared" si="93"/>
        <v>0</v>
      </c>
      <c r="AH199" s="2">
        <f t="shared" si="94"/>
        <v>0</v>
      </c>
      <c r="AI199">
        <f t="shared" si="95"/>
        <v>-199</v>
      </c>
    </row>
    <row r="200" spans="1:35" x14ac:dyDescent="0.3">
      <c r="A200" s="9" t="str">
        <f>equipo8!A88</f>
        <v>Fernando Ortiz</v>
      </c>
      <c r="B200" s="9" t="str">
        <f>equipo8!$A$6</f>
        <v>Equipo 8</v>
      </c>
      <c r="C200" s="9">
        <f>equipo8!CP88</f>
        <v>1</v>
      </c>
      <c r="D200" s="9">
        <f>equipo8!CQ88</f>
        <v>0</v>
      </c>
      <c r="E200" s="9">
        <f>equipo8!CR88</f>
        <v>1</v>
      </c>
      <c r="F200" s="15">
        <f>equipo8!CT88</f>
        <v>2.2000000000000002</v>
      </c>
      <c r="G200" s="9">
        <f>equipo8!CU88</f>
        <v>1</v>
      </c>
      <c r="H200" s="9">
        <f>equipo8!CV88</f>
        <v>1</v>
      </c>
      <c r="I200" s="9">
        <f>equipo8!CW88</f>
        <v>3</v>
      </c>
      <c r="J200" s="14">
        <f>equipo8!CX88</f>
        <v>3.3749999999999991</v>
      </c>
      <c r="K200" s="14">
        <f>equipo8!CY88</f>
        <v>0</v>
      </c>
      <c r="L200" t="str">
        <f t="shared" si="72"/>
        <v>Fernando Ortiz</v>
      </c>
      <c r="M200">
        <f t="shared" si="73"/>
        <v>3.3749999999999991</v>
      </c>
      <c r="N200">
        <f t="shared" si="74"/>
        <v>3.3749999999999991</v>
      </c>
      <c r="O200">
        <f t="shared" si="75"/>
        <v>33949.999999999993</v>
      </c>
      <c r="P200" t="str">
        <f t="shared" si="76"/>
        <v>Fernando Ortiz</v>
      </c>
      <c r="Q200">
        <f t="shared" si="77"/>
        <v>0</v>
      </c>
      <c r="R200">
        <f t="shared" si="78"/>
        <v>0</v>
      </c>
      <c r="S200">
        <f t="shared" si="79"/>
        <v>-200</v>
      </c>
      <c r="T200" t="str">
        <f t="shared" si="80"/>
        <v>Fernando Ortiz</v>
      </c>
      <c r="U200">
        <f t="shared" si="81"/>
        <v>1</v>
      </c>
      <c r="V200">
        <f t="shared" si="82"/>
        <v>1</v>
      </c>
      <c r="W200">
        <f t="shared" si="83"/>
        <v>9800</v>
      </c>
      <c r="X200" t="str">
        <f t="shared" si="84"/>
        <v>Fernando Ortiz</v>
      </c>
      <c r="Y200">
        <f t="shared" si="85"/>
        <v>2.2000000000000002</v>
      </c>
      <c r="Z200">
        <f t="shared" si="86"/>
        <v>2.2000000000000002</v>
      </c>
      <c r="AA200">
        <f t="shared" si="87"/>
        <v>21800</v>
      </c>
      <c r="AB200" t="str">
        <f t="shared" si="88"/>
        <v>Fernando Ortiz</v>
      </c>
      <c r="AC200">
        <f t="shared" si="89"/>
        <v>3</v>
      </c>
      <c r="AD200">
        <f t="shared" si="90"/>
        <v>3</v>
      </c>
      <c r="AE200">
        <f t="shared" si="91"/>
        <v>30200</v>
      </c>
      <c r="AF200" t="str">
        <f t="shared" si="92"/>
        <v>Fernando Ortiz</v>
      </c>
      <c r="AG200" s="2">
        <f t="shared" si="93"/>
        <v>0</v>
      </c>
      <c r="AH200" s="2">
        <f t="shared" si="94"/>
        <v>0</v>
      </c>
      <c r="AI200">
        <f t="shared" si="95"/>
        <v>-200</v>
      </c>
    </row>
    <row r="201" spans="1:35" x14ac:dyDescent="0.3">
      <c r="A201" s="9" t="str">
        <f>equipo8!A89</f>
        <v>Fernando Gutierrez</v>
      </c>
      <c r="B201" s="9" t="str">
        <f>equipo8!$A$6</f>
        <v>Equipo 8</v>
      </c>
      <c r="C201" s="9">
        <f>equipo8!CP89</f>
        <v>2</v>
      </c>
      <c r="D201" s="9">
        <f>equipo8!CQ89</f>
        <v>2</v>
      </c>
      <c r="E201" s="9">
        <f>equipo8!CR89</f>
        <v>0</v>
      </c>
      <c r="F201" s="15">
        <f>equipo8!CT89</f>
        <v>3.2</v>
      </c>
      <c r="G201" s="9">
        <f>equipo8!CU89</f>
        <v>3</v>
      </c>
      <c r="H201" s="9">
        <f>equipo8!CV89</f>
        <v>7</v>
      </c>
      <c r="I201" s="9">
        <f>equipo8!CW89</f>
        <v>5</v>
      </c>
      <c r="J201" s="14">
        <f>equipo8!CX89</f>
        <v>7.3636363636363633</v>
      </c>
      <c r="K201" s="14">
        <f>equipo8!CY89</f>
        <v>0</v>
      </c>
      <c r="L201" t="str">
        <f t="shared" si="72"/>
        <v>Fernando Gutierrez</v>
      </c>
      <c r="M201">
        <f t="shared" si="73"/>
        <v>7.3636363636363633</v>
      </c>
      <c r="N201">
        <f t="shared" si="74"/>
        <v>7.3636363636363633</v>
      </c>
      <c r="O201">
        <f t="shared" si="75"/>
        <v>73837.363636363632</v>
      </c>
      <c r="P201" t="str">
        <f t="shared" si="76"/>
        <v>Fernando Gutierrez</v>
      </c>
      <c r="Q201">
        <f t="shared" si="77"/>
        <v>2</v>
      </c>
      <c r="R201">
        <f t="shared" si="78"/>
        <v>2</v>
      </c>
      <c r="S201">
        <f t="shared" si="79"/>
        <v>19799</v>
      </c>
      <c r="T201" t="str">
        <f t="shared" si="80"/>
        <v>Fernando Gutierrez</v>
      </c>
      <c r="U201">
        <f t="shared" si="81"/>
        <v>7</v>
      </c>
      <c r="V201">
        <f t="shared" si="82"/>
        <v>7</v>
      </c>
      <c r="W201">
        <f t="shared" si="83"/>
        <v>69799</v>
      </c>
      <c r="X201" t="str">
        <f t="shared" si="84"/>
        <v>Fernando Gutierrez</v>
      </c>
      <c r="Y201">
        <f t="shared" si="85"/>
        <v>3.2</v>
      </c>
      <c r="Z201">
        <f t="shared" si="86"/>
        <v>3.2</v>
      </c>
      <c r="AA201">
        <f t="shared" si="87"/>
        <v>31799</v>
      </c>
      <c r="AB201" t="str">
        <f t="shared" si="88"/>
        <v>Fernando Gutierrez</v>
      </c>
      <c r="AC201">
        <f t="shared" si="89"/>
        <v>5</v>
      </c>
      <c r="AD201">
        <f t="shared" si="90"/>
        <v>5</v>
      </c>
      <c r="AE201">
        <f t="shared" si="91"/>
        <v>50201</v>
      </c>
      <c r="AF201" t="str">
        <f t="shared" si="92"/>
        <v>Fernando Gutierrez</v>
      </c>
      <c r="AG201" s="2">
        <f t="shared" si="93"/>
        <v>0</v>
      </c>
      <c r="AH201" s="2">
        <f t="shared" si="94"/>
        <v>0</v>
      </c>
      <c r="AI201">
        <f t="shared" si="95"/>
        <v>-201</v>
      </c>
    </row>
    <row r="202" spans="1:35" x14ac:dyDescent="0.3">
      <c r="A202" s="9" t="str">
        <f>equipo8!A90</f>
        <v>Fernando Castillo</v>
      </c>
      <c r="B202" s="9" t="str">
        <f>equipo8!$A$6</f>
        <v>Equipo 8</v>
      </c>
      <c r="C202" s="9">
        <f>equipo8!CP90</f>
        <v>1</v>
      </c>
      <c r="D202" s="9">
        <f>equipo8!CQ90</f>
        <v>0</v>
      </c>
      <c r="E202" s="9">
        <f>equipo8!CR90</f>
        <v>1</v>
      </c>
      <c r="F202" s="15">
        <f>equipo8!CT90</f>
        <v>2.1</v>
      </c>
      <c r="G202" s="9">
        <f>equipo8!CU90</f>
        <v>0</v>
      </c>
      <c r="H202" s="9">
        <f>equipo8!CV90</f>
        <v>6</v>
      </c>
      <c r="I202" s="9">
        <f>equipo8!CW90</f>
        <v>0</v>
      </c>
      <c r="J202" s="14">
        <f>equipo8!CX90</f>
        <v>0</v>
      </c>
      <c r="K202" s="14">
        <f>equipo8!CY90</f>
        <v>0</v>
      </c>
      <c r="L202" t="str">
        <f t="shared" si="72"/>
        <v>Fernando Castillo</v>
      </c>
      <c r="M202">
        <f t="shared" si="73"/>
        <v>0</v>
      </c>
      <c r="N202">
        <f t="shared" si="74"/>
        <v>999999</v>
      </c>
      <c r="O202">
        <f t="shared" si="75"/>
        <v>9999990202</v>
      </c>
      <c r="P202" t="str">
        <f t="shared" si="76"/>
        <v>Fernando Castillo</v>
      </c>
      <c r="Q202">
        <f t="shared" si="77"/>
        <v>0</v>
      </c>
      <c r="R202">
        <f t="shared" si="78"/>
        <v>0</v>
      </c>
      <c r="S202">
        <f t="shared" si="79"/>
        <v>-202</v>
      </c>
      <c r="T202" t="str">
        <f t="shared" si="80"/>
        <v>Fernando Castillo</v>
      </c>
      <c r="U202">
        <f t="shared" si="81"/>
        <v>6</v>
      </c>
      <c r="V202">
        <f t="shared" si="82"/>
        <v>6</v>
      </c>
      <c r="W202">
        <f t="shared" si="83"/>
        <v>59798</v>
      </c>
      <c r="X202" t="str">
        <f t="shared" si="84"/>
        <v>Fernando Castillo</v>
      </c>
      <c r="Y202">
        <f t="shared" si="85"/>
        <v>2.1</v>
      </c>
      <c r="Z202">
        <f t="shared" si="86"/>
        <v>2.1</v>
      </c>
      <c r="AA202">
        <f t="shared" si="87"/>
        <v>20798</v>
      </c>
      <c r="AB202" t="str">
        <f t="shared" si="88"/>
        <v>Fernando Castillo</v>
      </c>
      <c r="AC202">
        <f t="shared" si="89"/>
        <v>0</v>
      </c>
      <c r="AD202">
        <f t="shared" si="90"/>
        <v>999999</v>
      </c>
      <c r="AE202">
        <f t="shared" si="91"/>
        <v>9999990202</v>
      </c>
      <c r="AF202" t="str">
        <f t="shared" si="92"/>
        <v>Fernando Castillo</v>
      </c>
      <c r="AG202" s="2">
        <f t="shared" si="93"/>
        <v>0</v>
      </c>
      <c r="AH202" s="2">
        <f t="shared" si="94"/>
        <v>0</v>
      </c>
      <c r="AI202">
        <f t="shared" si="95"/>
        <v>-202</v>
      </c>
    </row>
    <row r="203" spans="1:35" x14ac:dyDescent="0.3">
      <c r="A203" s="9" t="str">
        <f>equipo9!A66</f>
        <v>Gabriel Garcia</v>
      </c>
      <c r="B203" s="9" t="str">
        <f>equipo9!$A$6</f>
        <v>Equipo 9</v>
      </c>
      <c r="C203" s="9">
        <f>equipo9!CP66</f>
        <v>1</v>
      </c>
      <c r="D203" s="9">
        <f>equipo9!CQ66</f>
        <v>0</v>
      </c>
      <c r="E203" s="9">
        <f>equipo9!CR66</f>
        <v>1</v>
      </c>
      <c r="F203" s="15">
        <f>equipo9!CT66</f>
        <v>1.2</v>
      </c>
      <c r="G203" s="9">
        <f>equipo9!CU66</f>
        <v>3</v>
      </c>
      <c r="H203" s="9">
        <f>equipo9!CV66</f>
        <v>3</v>
      </c>
      <c r="I203" s="9">
        <f>equipo9!CW66</f>
        <v>3</v>
      </c>
      <c r="J203" s="14">
        <f>equipo9!CX66</f>
        <v>16.2</v>
      </c>
      <c r="K203" s="14">
        <f>equipo9!CY66</f>
        <v>0</v>
      </c>
      <c r="L203" t="str">
        <f t="shared" si="72"/>
        <v>Gabriel Garcia</v>
      </c>
      <c r="M203">
        <f t="shared" si="73"/>
        <v>16.2</v>
      </c>
      <c r="N203">
        <f t="shared" si="74"/>
        <v>16.2</v>
      </c>
      <c r="O203">
        <f t="shared" si="75"/>
        <v>162203</v>
      </c>
      <c r="P203" t="str">
        <f t="shared" si="76"/>
        <v>Gabriel Garcia</v>
      </c>
      <c r="Q203">
        <f t="shared" si="77"/>
        <v>0</v>
      </c>
      <c r="R203">
        <f t="shared" si="78"/>
        <v>0</v>
      </c>
      <c r="S203">
        <f t="shared" si="79"/>
        <v>-203</v>
      </c>
      <c r="T203" t="str">
        <f t="shared" si="80"/>
        <v>Gabriel Garcia</v>
      </c>
      <c r="U203">
        <f t="shared" si="81"/>
        <v>3</v>
      </c>
      <c r="V203">
        <f t="shared" si="82"/>
        <v>3</v>
      </c>
      <c r="W203">
        <f t="shared" si="83"/>
        <v>29797</v>
      </c>
      <c r="X203" t="str">
        <f t="shared" si="84"/>
        <v>Gabriel Garcia</v>
      </c>
      <c r="Y203">
        <f t="shared" si="85"/>
        <v>1.2</v>
      </c>
      <c r="Z203">
        <f t="shared" si="86"/>
        <v>1.2</v>
      </c>
      <c r="AA203">
        <f t="shared" si="87"/>
        <v>11797</v>
      </c>
      <c r="AB203" t="str">
        <f t="shared" si="88"/>
        <v>Gabriel Garcia</v>
      </c>
      <c r="AC203">
        <f t="shared" si="89"/>
        <v>3</v>
      </c>
      <c r="AD203">
        <f t="shared" si="90"/>
        <v>3</v>
      </c>
      <c r="AE203">
        <f t="shared" si="91"/>
        <v>30203</v>
      </c>
      <c r="AF203" t="str">
        <f t="shared" si="92"/>
        <v>Gabriel Garcia</v>
      </c>
      <c r="AG203" s="2">
        <f t="shared" si="93"/>
        <v>0</v>
      </c>
      <c r="AH203" s="2">
        <f t="shared" si="94"/>
        <v>0</v>
      </c>
      <c r="AI203">
        <f t="shared" si="95"/>
        <v>-203</v>
      </c>
    </row>
    <row r="204" spans="1:35" x14ac:dyDescent="0.3">
      <c r="A204" s="9" t="str">
        <f>equipo9!A67</f>
        <v>Gabriel Rodriguez</v>
      </c>
      <c r="B204" s="9" t="str">
        <f>equipo9!$A$6</f>
        <v>Equipo 9</v>
      </c>
      <c r="C204" s="9">
        <f>equipo9!CP67</f>
        <v>1</v>
      </c>
      <c r="D204" s="9">
        <f>equipo9!CQ67</f>
        <v>1</v>
      </c>
      <c r="E204" s="9">
        <f>equipo9!CR67</f>
        <v>0</v>
      </c>
      <c r="F204" s="15">
        <f>equipo9!CT67</f>
        <v>1</v>
      </c>
      <c r="G204" s="9">
        <f>equipo9!CU67</f>
        <v>4</v>
      </c>
      <c r="H204" s="9">
        <f>equipo9!CV67</f>
        <v>1</v>
      </c>
      <c r="I204" s="9">
        <f>equipo9!CW67</f>
        <v>4</v>
      </c>
      <c r="J204" s="14">
        <f>equipo9!CX67</f>
        <v>36</v>
      </c>
      <c r="K204" s="14">
        <f>equipo9!CY67</f>
        <v>0</v>
      </c>
      <c r="L204" t="str">
        <f t="shared" si="72"/>
        <v>Gabriel Rodriguez</v>
      </c>
      <c r="M204">
        <f t="shared" si="73"/>
        <v>36</v>
      </c>
      <c r="N204">
        <f t="shared" si="74"/>
        <v>36</v>
      </c>
      <c r="O204">
        <f t="shared" si="75"/>
        <v>360204</v>
      </c>
      <c r="P204" t="str">
        <f t="shared" si="76"/>
        <v>Gabriel Rodriguez</v>
      </c>
      <c r="Q204">
        <f t="shared" si="77"/>
        <v>1</v>
      </c>
      <c r="R204">
        <f t="shared" si="78"/>
        <v>1</v>
      </c>
      <c r="S204">
        <f t="shared" si="79"/>
        <v>9796</v>
      </c>
      <c r="T204" t="str">
        <f t="shared" si="80"/>
        <v>Gabriel Rodriguez</v>
      </c>
      <c r="U204">
        <f t="shared" si="81"/>
        <v>1</v>
      </c>
      <c r="V204">
        <f t="shared" si="82"/>
        <v>1</v>
      </c>
      <c r="W204">
        <f t="shared" si="83"/>
        <v>9796</v>
      </c>
      <c r="X204" t="str">
        <f t="shared" si="84"/>
        <v>Gabriel Rodriguez</v>
      </c>
      <c r="Y204">
        <f t="shared" si="85"/>
        <v>1</v>
      </c>
      <c r="Z204">
        <f t="shared" si="86"/>
        <v>1</v>
      </c>
      <c r="AA204">
        <f t="shared" si="87"/>
        <v>9796</v>
      </c>
      <c r="AB204" t="str">
        <f t="shared" si="88"/>
        <v>Gabriel Rodriguez</v>
      </c>
      <c r="AC204">
        <f t="shared" si="89"/>
        <v>4</v>
      </c>
      <c r="AD204">
        <f t="shared" si="90"/>
        <v>4</v>
      </c>
      <c r="AE204">
        <f t="shared" si="91"/>
        <v>40204</v>
      </c>
      <c r="AF204" t="str">
        <f t="shared" si="92"/>
        <v>Gabriel Rodriguez</v>
      </c>
      <c r="AG204" s="2">
        <f t="shared" si="93"/>
        <v>0</v>
      </c>
      <c r="AH204" s="2">
        <f t="shared" si="94"/>
        <v>0</v>
      </c>
      <c r="AI204">
        <f t="shared" si="95"/>
        <v>-204</v>
      </c>
    </row>
    <row r="205" spans="1:35" x14ac:dyDescent="0.3">
      <c r="A205" s="9" t="str">
        <f>equipo9!A68</f>
        <v>Gabriel Martinez</v>
      </c>
      <c r="B205" s="9" t="str">
        <f>equipo9!$A$6</f>
        <v>Equipo 9</v>
      </c>
      <c r="C205" s="9">
        <f>equipo9!CP68</f>
        <v>1</v>
      </c>
      <c r="D205" s="9">
        <f>equipo9!CQ68</f>
        <v>1</v>
      </c>
      <c r="E205" s="9">
        <f>equipo9!CR68</f>
        <v>0</v>
      </c>
      <c r="F205" s="15">
        <f>equipo9!CT68</f>
        <v>3</v>
      </c>
      <c r="G205" s="9">
        <f>equipo9!CU68</f>
        <v>2</v>
      </c>
      <c r="H205" s="9">
        <f>equipo9!CV68</f>
        <v>3</v>
      </c>
      <c r="I205" s="9">
        <f>equipo9!CW68</f>
        <v>3</v>
      </c>
      <c r="J205" s="14">
        <f>equipo9!CX68</f>
        <v>6</v>
      </c>
      <c r="K205" s="14">
        <f>equipo9!CY68</f>
        <v>0</v>
      </c>
      <c r="L205" t="str">
        <f t="shared" si="72"/>
        <v>Gabriel Martinez</v>
      </c>
      <c r="M205">
        <f t="shared" si="73"/>
        <v>6</v>
      </c>
      <c r="N205">
        <f t="shared" si="74"/>
        <v>6</v>
      </c>
      <c r="O205">
        <f t="shared" si="75"/>
        <v>60205</v>
      </c>
      <c r="P205" t="str">
        <f t="shared" si="76"/>
        <v>Gabriel Martinez</v>
      </c>
      <c r="Q205">
        <f t="shared" si="77"/>
        <v>1</v>
      </c>
      <c r="R205">
        <f t="shared" si="78"/>
        <v>1</v>
      </c>
      <c r="S205">
        <f t="shared" si="79"/>
        <v>9795</v>
      </c>
      <c r="T205" t="str">
        <f t="shared" si="80"/>
        <v>Gabriel Martinez</v>
      </c>
      <c r="U205">
        <f t="shared" si="81"/>
        <v>3</v>
      </c>
      <c r="V205">
        <f t="shared" si="82"/>
        <v>3</v>
      </c>
      <c r="W205">
        <f t="shared" si="83"/>
        <v>29795</v>
      </c>
      <c r="X205" t="str">
        <f t="shared" si="84"/>
        <v>Gabriel Martinez</v>
      </c>
      <c r="Y205">
        <f t="shared" si="85"/>
        <v>3</v>
      </c>
      <c r="Z205">
        <f t="shared" si="86"/>
        <v>3</v>
      </c>
      <c r="AA205">
        <f t="shared" si="87"/>
        <v>29795</v>
      </c>
      <c r="AB205" t="str">
        <f t="shared" si="88"/>
        <v>Gabriel Martinez</v>
      </c>
      <c r="AC205">
        <f t="shared" si="89"/>
        <v>3</v>
      </c>
      <c r="AD205">
        <f t="shared" si="90"/>
        <v>3</v>
      </c>
      <c r="AE205">
        <f t="shared" si="91"/>
        <v>30205</v>
      </c>
      <c r="AF205" t="str">
        <f t="shared" si="92"/>
        <v>Gabriel Martinez</v>
      </c>
      <c r="AG205" s="2">
        <f t="shared" si="93"/>
        <v>0</v>
      </c>
      <c r="AH205" s="2">
        <f t="shared" si="94"/>
        <v>0</v>
      </c>
      <c r="AI205">
        <f t="shared" si="95"/>
        <v>-205</v>
      </c>
    </row>
    <row r="206" spans="1:35" x14ac:dyDescent="0.3">
      <c r="A206" s="9" t="str">
        <f>equipo9!A69</f>
        <v>Gabriel Hernandez</v>
      </c>
      <c r="B206" s="9" t="str">
        <f>equipo9!$A$6</f>
        <v>Equipo 9</v>
      </c>
      <c r="C206" s="9">
        <f>equipo9!CP69</f>
        <v>1</v>
      </c>
      <c r="D206" s="9">
        <f>equipo9!CQ69</f>
        <v>1</v>
      </c>
      <c r="E206" s="9">
        <f>equipo9!CR69</f>
        <v>0</v>
      </c>
      <c r="F206" s="15">
        <f>equipo9!CT69</f>
        <v>1.2</v>
      </c>
      <c r="G206" s="9">
        <f>equipo9!CU69</f>
        <v>3</v>
      </c>
      <c r="H206" s="9">
        <f>equipo9!CV69</f>
        <v>6</v>
      </c>
      <c r="I206" s="9">
        <f>equipo9!CW69</f>
        <v>3</v>
      </c>
      <c r="J206" s="14">
        <f>equipo9!CX69</f>
        <v>16.2</v>
      </c>
      <c r="K206" s="14">
        <f>equipo9!CY69</f>
        <v>0</v>
      </c>
      <c r="L206" t="str">
        <f t="shared" si="72"/>
        <v>Gabriel Hernandez</v>
      </c>
      <c r="M206">
        <f t="shared" si="73"/>
        <v>16.2</v>
      </c>
      <c r="N206">
        <f t="shared" si="74"/>
        <v>16.2</v>
      </c>
      <c r="O206">
        <f t="shared" si="75"/>
        <v>162206</v>
      </c>
      <c r="P206" t="str">
        <f t="shared" si="76"/>
        <v>Gabriel Hernandez</v>
      </c>
      <c r="Q206">
        <f t="shared" si="77"/>
        <v>1</v>
      </c>
      <c r="R206">
        <f t="shared" si="78"/>
        <v>1</v>
      </c>
      <c r="S206">
        <f t="shared" si="79"/>
        <v>9794</v>
      </c>
      <c r="T206" t="str">
        <f t="shared" si="80"/>
        <v>Gabriel Hernandez</v>
      </c>
      <c r="U206">
        <f t="shared" si="81"/>
        <v>6</v>
      </c>
      <c r="V206">
        <f t="shared" si="82"/>
        <v>6</v>
      </c>
      <c r="W206">
        <f t="shared" si="83"/>
        <v>59794</v>
      </c>
      <c r="X206" t="str">
        <f t="shared" si="84"/>
        <v>Gabriel Hernandez</v>
      </c>
      <c r="Y206">
        <f t="shared" si="85"/>
        <v>1.2</v>
      </c>
      <c r="Z206">
        <f t="shared" si="86"/>
        <v>1.2</v>
      </c>
      <c r="AA206">
        <f t="shared" si="87"/>
        <v>11794</v>
      </c>
      <c r="AB206" t="str">
        <f t="shared" si="88"/>
        <v>Gabriel Hernandez</v>
      </c>
      <c r="AC206">
        <f t="shared" si="89"/>
        <v>3</v>
      </c>
      <c r="AD206">
        <f t="shared" si="90"/>
        <v>3</v>
      </c>
      <c r="AE206">
        <f t="shared" si="91"/>
        <v>30206</v>
      </c>
      <c r="AF206" t="str">
        <f t="shared" si="92"/>
        <v>Gabriel Hernandez</v>
      </c>
      <c r="AG206" s="2">
        <f t="shared" si="93"/>
        <v>0</v>
      </c>
      <c r="AH206" s="2">
        <f t="shared" si="94"/>
        <v>0</v>
      </c>
      <c r="AI206">
        <f t="shared" si="95"/>
        <v>-206</v>
      </c>
    </row>
    <row r="207" spans="1:35" x14ac:dyDescent="0.3">
      <c r="A207" s="9" t="str">
        <f>equipo9!A70</f>
        <v>Gabriel Lopez</v>
      </c>
      <c r="B207" s="9" t="str">
        <f>equipo9!$A$6</f>
        <v>Equipo 9</v>
      </c>
      <c r="C207" s="9">
        <f>equipo9!CP70</f>
        <v>1</v>
      </c>
      <c r="D207" s="9">
        <f>equipo9!CQ70</f>
        <v>0</v>
      </c>
      <c r="E207" s="9">
        <f>equipo9!CR70</f>
        <v>1</v>
      </c>
      <c r="F207" s="15">
        <f>equipo9!CT70</f>
        <v>2.2000000000000002</v>
      </c>
      <c r="G207" s="9">
        <f>equipo9!CU70</f>
        <v>2</v>
      </c>
      <c r="H207" s="9">
        <f>equipo9!CV70</f>
        <v>5</v>
      </c>
      <c r="I207" s="9">
        <f>equipo9!CW70</f>
        <v>1</v>
      </c>
      <c r="J207" s="14">
        <f>equipo9!CX70</f>
        <v>6.7499999999999982</v>
      </c>
      <c r="K207" s="14">
        <f>equipo9!CY70</f>
        <v>0</v>
      </c>
      <c r="L207" t="str">
        <f t="shared" si="72"/>
        <v>Gabriel Lopez</v>
      </c>
      <c r="M207">
        <f t="shared" si="73"/>
        <v>6.7499999999999982</v>
      </c>
      <c r="N207">
        <f t="shared" si="74"/>
        <v>6.7499999999999982</v>
      </c>
      <c r="O207">
        <f t="shared" si="75"/>
        <v>67706.999999999985</v>
      </c>
      <c r="P207" t="str">
        <f t="shared" si="76"/>
        <v>Gabriel Lopez</v>
      </c>
      <c r="Q207">
        <f t="shared" si="77"/>
        <v>0</v>
      </c>
      <c r="R207">
        <f t="shared" si="78"/>
        <v>0</v>
      </c>
      <c r="S207">
        <f t="shared" si="79"/>
        <v>-207</v>
      </c>
      <c r="T207" t="str">
        <f t="shared" si="80"/>
        <v>Gabriel Lopez</v>
      </c>
      <c r="U207">
        <f t="shared" si="81"/>
        <v>5</v>
      </c>
      <c r="V207">
        <f t="shared" si="82"/>
        <v>5</v>
      </c>
      <c r="W207">
        <f t="shared" si="83"/>
        <v>49793</v>
      </c>
      <c r="X207" t="str">
        <f t="shared" si="84"/>
        <v>Gabriel Lopez</v>
      </c>
      <c r="Y207">
        <f t="shared" si="85"/>
        <v>2.2000000000000002</v>
      </c>
      <c r="Z207">
        <f t="shared" si="86"/>
        <v>2.2000000000000002</v>
      </c>
      <c r="AA207">
        <f t="shared" si="87"/>
        <v>21793</v>
      </c>
      <c r="AB207" t="str">
        <f t="shared" si="88"/>
        <v>Gabriel Lopez</v>
      </c>
      <c r="AC207">
        <f t="shared" si="89"/>
        <v>1</v>
      </c>
      <c r="AD207">
        <f t="shared" si="90"/>
        <v>1</v>
      </c>
      <c r="AE207">
        <f t="shared" si="91"/>
        <v>10207</v>
      </c>
      <c r="AF207" t="str">
        <f t="shared" si="92"/>
        <v>Gabriel Lopez</v>
      </c>
      <c r="AG207" s="2">
        <f t="shared" si="93"/>
        <v>0</v>
      </c>
      <c r="AH207" s="2">
        <f t="shared" si="94"/>
        <v>0</v>
      </c>
      <c r="AI207">
        <f t="shared" si="95"/>
        <v>-207</v>
      </c>
    </row>
    <row r="208" spans="1:35" x14ac:dyDescent="0.3">
      <c r="A208" s="9" t="str">
        <f>equipo9!A71</f>
        <v>Gabriel Gonzalez</v>
      </c>
      <c r="B208" s="9" t="str">
        <f>equipo9!$A$6</f>
        <v>Equipo 9</v>
      </c>
      <c r="C208" s="9">
        <f>equipo9!CP71</f>
        <v>1</v>
      </c>
      <c r="D208" s="9">
        <f>equipo9!CQ71</f>
        <v>1</v>
      </c>
      <c r="E208" s="9">
        <f>equipo9!CR71</f>
        <v>0</v>
      </c>
      <c r="F208" s="15">
        <f>equipo9!CT71</f>
        <v>1.2</v>
      </c>
      <c r="G208" s="9">
        <f>equipo9!CU71</f>
        <v>2</v>
      </c>
      <c r="H208" s="9">
        <f>equipo9!CV71</f>
        <v>1</v>
      </c>
      <c r="I208" s="9">
        <f>equipo9!CW71</f>
        <v>2</v>
      </c>
      <c r="J208" s="14">
        <f>equipo9!CX71</f>
        <v>10.8</v>
      </c>
      <c r="K208" s="14">
        <f>equipo9!CY71</f>
        <v>0</v>
      </c>
      <c r="L208" t="str">
        <f t="shared" si="72"/>
        <v>Gabriel Gonzalez</v>
      </c>
      <c r="M208">
        <f t="shared" si="73"/>
        <v>10.8</v>
      </c>
      <c r="N208">
        <f t="shared" si="74"/>
        <v>10.8</v>
      </c>
      <c r="O208">
        <f t="shared" si="75"/>
        <v>108208</v>
      </c>
      <c r="P208" t="str">
        <f t="shared" si="76"/>
        <v>Gabriel Gonzalez</v>
      </c>
      <c r="Q208">
        <f t="shared" si="77"/>
        <v>1</v>
      </c>
      <c r="R208">
        <f t="shared" si="78"/>
        <v>1</v>
      </c>
      <c r="S208">
        <f t="shared" si="79"/>
        <v>9792</v>
      </c>
      <c r="T208" t="str">
        <f t="shared" si="80"/>
        <v>Gabriel Gonzalez</v>
      </c>
      <c r="U208">
        <f t="shared" si="81"/>
        <v>1</v>
      </c>
      <c r="V208">
        <f t="shared" si="82"/>
        <v>1</v>
      </c>
      <c r="W208">
        <f t="shared" si="83"/>
        <v>9792</v>
      </c>
      <c r="X208" t="str">
        <f t="shared" si="84"/>
        <v>Gabriel Gonzalez</v>
      </c>
      <c r="Y208">
        <f t="shared" si="85"/>
        <v>1.2</v>
      </c>
      <c r="Z208">
        <f t="shared" si="86"/>
        <v>1.2</v>
      </c>
      <c r="AA208">
        <f t="shared" si="87"/>
        <v>11792</v>
      </c>
      <c r="AB208" t="str">
        <f t="shared" si="88"/>
        <v>Gabriel Gonzalez</v>
      </c>
      <c r="AC208">
        <f t="shared" si="89"/>
        <v>2</v>
      </c>
      <c r="AD208">
        <f t="shared" si="90"/>
        <v>2</v>
      </c>
      <c r="AE208">
        <f t="shared" si="91"/>
        <v>20208</v>
      </c>
      <c r="AF208" t="str">
        <f t="shared" si="92"/>
        <v>Gabriel Gonzalez</v>
      </c>
      <c r="AG208" s="2">
        <f t="shared" si="93"/>
        <v>0</v>
      </c>
      <c r="AH208" s="2">
        <f t="shared" si="94"/>
        <v>0</v>
      </c>
      <c r="AI208">
        <f t="shared" si="95"/>
        <v>-208</v>
      </c>
    </row>
    <row r="209" spans="1:35" x14ac:dyDescent="0.3">
      <c r="A209" s="9" t="str">
        <f>equipo9!A72</f>
        <v>Gabriel Perez</v>
      </c>
      <c r="B209" s="9" t="str">
        <f>equipo9!$A$6</f>
        <v>Equipo 9</v>
      </c>
      <c r="C209" s="9">
        <f>equipo9!CP72</f>
        <v>1</v>
      </c>
      <c r="D209" s="9">
        <f>equipo9!CQ72</f>
        <v>1</v>
      </c>
      <c r="E209" s="9">
        <f>equipo9!CR72</f>
        <v>0</v>
      </c>
      <c r="F209" s="15">
        <f>equipo9!CT72</f>
        <v>1.2</v>
      </c>
      <c r="G209" s="9">
        <f>equipo9!CU72</f>
        <v>0</v>
      </c>
      <c r="H209" s="9">
        <f>equipo9!CV72</f>
        <v>6</v>
      </c>
      <c r="I209" s="9">
        <f>equipo9!CW72</f>
        <v>1</v>
      </c>
      <c r="J209" s="14">
        <f>equipo9!CX72</f>
        <v>0</v>
      </c>
      <c r="K209" s="14">
        <f>equipo9!CY72</f>
        <v>0</v>
      </c>
      <c r="L209" t="str">
        <f t="shared" si="72"/>
        <v>Gabriel Perez</v>
      </c>
      <c r="M209">
        <f t="shared" si="73"/>
        <v>0</v>
      </c>
      <c r="N209">
        <f t="shared" si="74"/>
        <v>999999</v>
      </c>
      <c r="O209">
        <f t="shared" si="75"/>
        <v>9999990209</v>
      </c>
      <c r="P209" t="str">
        <f t="shared" si="76"/>
        <v>Gabriel Perez</v>
      </c>
      <c r="Q209">
        <f t="shared" si="77"/>
        <v>1</v>
      </c>
      <c r="R209">
        <f t="shared" si="78"/>
        <v>1</v>
      </c>
      <c r="S209">
        <f t="shared" si="79"/>
        <v>9791</v>
      </c>
      <c r="T209" t="str">
        <f t="shared" si="80"/>
        <v>Gabriel Perez</v>
      </c>
      <c r="U209">
        <f t="shared" si="81"/>
        <v>6</v>
      </c>
      <c r="V209">
        <f t="shared" si="82"/>
        <v>6</v>
      </c>
      <c r="W209">
        <f t="shared" si="83"/>
        <v>59791</v>
      </c>
      <c r="X209" t="str">
        <f t="shared" si="84"/>
        <v>Gabriel Perez</v>
      </c>
      <c r="Y209">
        <f t="shared" si="85"/>
        <v>1.2</v>
      </c>
      <c r="Z209">
        <f t="shared" si="86"/>
        <v>1.2</v>
      </c>
      <c r="AA209">
        <f t="shared" si="87"/>
        <v>11791</v>
      </c>
      <c r="AB209" t="str">
        <f t="shared" si="88"/>
        <v>Gabriel Perez</v>
      </c>
      <c r="AC209">
        <f t="shared" si="89"/>
        <v>1</v>
      </c>
      <c r="AD209">
        <f t="shared" si="90"/>
        <v>1</v>
      </c>
      <c r="AE209">
        <f t="shared" si="91"/>
        <v>10209</v>
      </c>
      <c r="AF209" t="str">
        <f t="shared" si="92"/>
        <v>Gabriel Perez</v>
      </c>
      <c r="AG209" s="2">
        <f t="shared" si="93"/>
        <v>0</v>
      </c>
      <c r="AH209" s="2">
        <f t="shared" si="94"/>
        <v>0</v>
      </c>
      <c r="AI209">
        <f t="shared" si="95"/>
        <v>-209</v>
      </c>
    </row>
    <row r="210" spans="1:35" x14ac:dyDescent="0.3">
      <c r="A210" s="9" t="str">
        <f>equipo9!A73</f>
        <v>Gabriel Sanchez</v>
      </c>
      <c r="B210" s="9" t="str">
        <f>equipo9!$A$6</f>
        <v>Equipo 9</v>
      </c>
      <c r="C210" s="9">
        <f>equipo9!CP73</f>
        <v>0</v>
      </c>
      <c r="D210" s="9">
        <f>equipo9!CQ73</f>
        <v>0</v>
      </c>
      <c r="E210" s="9">
        <f>equipo9!CR73</f>
        <v>0</v>
      </c>
      <c r="F210" s="15">
        <f>equipo9!CT73</f>
        <v>0</v>
      </c>
      <c r="G210" s="9">
        <f>equipo9!CU73</f>
        <v>0</v>
      </c>
      <c r="H210" s="9">
        <f>equipo9!CV73</f>
        <v>0</v>
      </c>
      <c r="I210" s="9">
        <f>equipo9!CW73</f>
        <v>0</v>
      </c>
      <c r="J210" s="14">
        <f>equipo9!CX73</f>
        <v>0</v>
      </c>
      <c r="K210" s="14">
        <f>equipo9!CY73</f>
        <v>0</v>
      </c>
      <c r="L210" t="str">
        <f t="shared" si="72"/>
        <v>Gabriel Sanchez</v>
      </c>
      <c r="M210">
        <f t="shared" si="73"/>
        <v>0</v>
      </c>
      <c r="N210">
        <f t="shared" si="74"/>
        <v>999999</v>
      </c>
      <c r="O210">
        <f t="shared" si="75"/>
        <v>9999990210</v>
      </c>
      <c r="P210" t="str">
        <f t="shared" si="76"/>
        <v>Gabriel Sanchez</v>
      </c>
      <c r="Q210">
        <f t="shared" si="77"/>
        <v>0</v>
      </c>
      <c r="R210">
        <f t="shared" si="78"/>
        <v>0</v>
      </c>
      <c r="S210">
        <f t="shared" si="79"/>
        <v>-210</v>
      </c>
      <c r="T210" t="str">
        <f t="shared" si="80"/>
        <v>Gabriel Sanchez</v>
      </c>
      <c r="U210">
        <f t="shared" si="81"/>
        <v>0</v>
      </c>
      <c r="V210">
        <f t="shared" si="82"/>
        <v>0</v>
      </c>
      <c r="W210">
        <f t="shared" si="83"/>
        <v>-210</v>
      </c>
      <c r="X210" t="str">
        <f t="shared" si="84"/>
        <v>Gabriel Sanchez</v>
      </c>
      <c r="Y210">
        <f t="shared" si="85"/>
        <v>0</v>
      </c>
      <c r="Z210">
        <f t="shared" si="86"/>
        <v>0</v>
      </c>
      <c r="AA210">
        <f t="shared" si="87"/>
        <v>-210</v>
      </c>
      <c r="AB210" t="str">
        <f t="shared" si="88"/>
        <v>Gabriel Sanchez</v>
      </c>
      <c r="AC210">
        <f t="shared" si="89"/>
        <v>0</v>
      </c>
      <c r="AD210">
        <f t="shared" si="90"/>
        <v>999999</v>
      </c>
      <c r="AE210">
        <f t="shared" si="91"/>
        <v>9999990210</v>
      </c>
      <c r="AF210" t="str">
        <f t="shared" si="92"/>
        <v>Gabriel Sanchez</v>
      </c>
      <c r="AG210" s="2">
        <f t="shared" si="93"/>
        <v>0</v>
      </c>
      <c r="AH210" s="2">
        <f t="shared" si="94"/>
        <v>0</v>
      </c>
      <c r="AI210">
        <f t="shared" si="95"/>
        <v>-210</v>
      </c>
    </row>
    <row r="211" spans="1:35" x14ac:dyDescent="0.3">
      <c r="A211" s="9" t="str">
        <f>equipo9!A74</f>
        <v>Gabriel Ramirez</v>
      </c>
      <c r="B211" s="9" t="str">
        <f>equipo9!$A$6</f>
        <v>Equipo 9</v>
      </c>
      <c r="C211" s="9">
        <f>equipo9!CP74</f>
        <v>1</v>
      </c>
      <c r="D211" s="9">
        <f>equipo9!CQ74</f>
        <v>1</v>
      </c>
      <c r="E211" s="9">
        <f>equipo9!CR74</f>
        <v>0</v>
      </c>
      <c r="F211" s="15">
        <f>equipo9!CT74</f>
        <v>3</v>
      </c>
      <c r="G211" s="9">
        <f>equipo9!CU74</f>
        <v>4</v>
      </c>
      <c r="H211" s="9">
        <f>equipo9!CV74</f>
        <v>4</v>
      </c>
      <c r="I211" s="9">
        <f>equipo9!CW74</f>
        <v>5</v>
      </c>
      <c r="J211" s="14">
        <f>equipo9!CX74</f>
        <v>12</v>
      </c>
      <c r="K211" s="14">
        <f>equipo9!CY74</f>
        <v>0</v>
      </c>
      <c r="L211" t="str">
        <f t="shared" si="72"/>
        <v>Gabriel Ramirez</v>
      </c>
      <c r="M211">
        <f t="shared" si="73"/>
        <v>12</v>
      </c>
      <c r="N211">
        <f t="shared" si="74"/>
        <v>12</v>
      </c>
      <c r="O211">
        <f t="shared" si="75"/>
        <v>120211</v>
      </c>
      <c r="P211" t="str">
        <f t="shared" si="76"/>
        <v>Gabriel Ramirez</v>
      </c>
      <c r="Q211">
        <f t="shared" si="77"/>
        <v>1</v>
      </c>
      <c r="R211">
        <f t="shared" si="78"/>
        <v>1</v>
      </c>
      <c r="S211">
        <f t="shared" si="79"/>
        <v>9789</v>
      </c>
      <c r="T211" t="str">
        <f t="shared" si="80"/>
        <v>Gabriel Ramirez</v>
      </c>
      <c r="U211">
        <f t="shared" si="81"/>
        <v>4</v>
      </c>
      <c r="V211">
        <f t="shared" si="82"/>
        <v>4</v>
      </c>
      <c r="W211">
        <f t="shared" si="83"/>
        <v>39789</v>
      </c>
      <c r="X211" t="str">
        <f t="shared" si="84"/>
        <v>Gabriel Ramirez</v>
      </c>
      <c r="Y211">
        <f t="shared" si="85"/>
        <v>3</v>
      </c>
      <c r="Z211">
        <f t="shared" si="86"/>
        <v>3</v>
      </c>
      <c r="AA211">
        <f t="shared" si="87"/>
        <v>29789</v>
      </c>
      <c r="AB211" t="str">
        <f t="shared" si="88"/>
        <v>Gabriel Ramirez</v>
      </c>
      <c r="AC211">
        <f t="shared" si="89"/>
        <v>5</v>
      </c>
      <c r="AD211">
        <f t="shared" si="90"/>
        <v>5</v>
      </c>
      <c r="AE211">
        <f t="shared" si="91"/>
        <v>50211</v>
      </c>
      <c r="AF211" t="str">
        <f t="shared" si="92"/>
        <v>Gabriel Ramirez</v>
      </c>
      <c r="AG211" s="2">
        <f t="shared" si="93"/>
        <v>0</v>
      </c>
      <c r="AH211" s="2">
        <f t="shared" si="94"/>
        <v>0</v>
      </c>
      <c r="AI211">
        <f t="shared" si="95"/>
        <v>-211</v>
      </c>
    </row>
    <row r="212" spans="1:35" x14ac:dyDescent="0.3">
      <c r="A212" s="9" t="str">
        <f>equipo9!A75</f>
        <v>Gabriel Torres</v>
      </c>
      <c r="B212" s="9" t="str">
        <f>equipo9!$A$6</f>
        <v>Equipo 9</v>
      </c>
      <c r="C212" s="9">
        <f>equipo9!CP75</f>
        <v>1</v>
      </c>
      <c r="D212" s="9">
        <f>equipo9!CQ75</f>
        <v>1</v>
      </c>
      <c r="E212" s="9">
        <f>equipo9!CR75</f>
        <v>0</v>
      </c>
      <c r="F212" s="15">
        <f>equipo9!CT75</f>
        <v>1.1000000000000001</v>
      </c>
      <c r="G212" s="9">
        <f>equipo9!CU75</f>
        <v>2</v>
      </c>
      <c r="H212" s="9">
        <f>equipo9!CV75</f>
        <v>4</v>
      </c>
      <c r="I212" s="9">
        <f>equipo9!CW75</f>
        <v>4</v>
      </c>
      <c r="J212" s="14">
        <f>equipo9!CX75</f>
        <v>13.499999999999996</v>
      </c>
      <c r="K212" s="14">
        <f>equipo9!CY75</f>
        <v>0</v>
      </c>
      <c r="L212" t="str">
        <f t="shared" si="72"/>
        <v>Gabriel Torres</v>
      </c>
      <c r="M212">
        <f t="shared" si="73"/>
        <v>13.499999999999996</v>
      </c>
      <c r="N212">
        <f t="shared" si="74"/>
        <v>13.499999999999996</v>
      </c>
      <c r="O212">
        <f t="shared" si="75"/>
        <v>135211.99999999997</v>
      </c>
      <c r="P212" t="str">
        <f t="shared" si="76"/>
        <v>Gabriel Torres</v>
      </c>
      <c r="Q212">
        <f t="shared" si="77"/>
        <v>1</v>
      </c>
      <c r="R212">
        <f t="shared" si="78"/>
        <v>1</v>
      </c>
      <c r="S212">
        <f t="shared" si="79"/>
        <v>9788</v>
      </c>
      <c r="T212" t="str">
        <f t="shared" si="80"/>
        <v>Gabriel Torres</v>
      </c>
      <c r="U212">
        <f t="shared" si="81"/>
        <v>4</v>
      </c>
      <c r="V212">
        <f t="shared" si="82"/>
        <v>4</v>
      </c>
      <c r="W212">
        <f t="shared" si="83"/>
        <v>39788</v>
      </c>
      <c r="X212" t="str">
        <f t="shared" si="84"/>
        <v>Gabriel Torres</v>
      </c>
      <c r="Y212">
        <f t="shared" si="85"/>
        <v>1.1000000000000001</v>
      </c>
      <c r="Z212">
        <f t="shared" si="86"/>
        <v>1.1000000000000001</v>
      </c>
      <c r="AA212">
        <f t="shared" si="87"/>
        <v>10788</v>
      </c>
      <c r="AB212" t="str">
        <f t="shared" si="88"/>
        <v>Gabriel Torres</v>
      </c>
      <c r="AC212">
        <f t="shared" si="89"/>
        <v>4</v>
      </c>
      <c r="AD212">
        <f t="shared" si="90"/>
        <v>4</v>
      </c>
      <c r="AE212">
        <f t="shared" si="91"/>
        <v>40212</v>
      </c>
      <c r="AF212" t="str">
        <f t="shared" si="92"/>
        <v>Gabriel Torres</v>
      </c>
      <c r="AG212" s="2">
        <f t="shared" si="93"/>
        <v>0</v>
      </c>
      <c r="AH212" s="2">
        <f t="shared" si="94"/>
        <v>0</v>
      </c>
      <c r="AI212">
        <f t="shared" si="95"/>
        <v>-212</v>
      </c>
    </row>
    <row r="213" spans="1:35" x14ac:dyDescent="0.3">
      <c r="A213" s="9" t="str">
        <f>equipo9!A76</f>
        <v>Gabriel Flores</v>
      </c>
      <c r="B213" s="9" t="str">
        <f>equipo9!$A$6</f>
        <v>Equipo 9</v>
      </c>
      <c r="C213" s="9">
        <f>equipo9!CP76</f>
        <v>1</v>
      </c>
      <c r="D213" s="9">
        <f>equipo9!CQ76</f>
        <v>0</v>
      </c>
      <c r="E213" s="9">
        <f>equipo9!CR76</f>
        <v>1</v>
      </c>
      <c r="F213" s="15">
        <f>equipo9!CT76</f>
        <v>2</v>
      </c>
      <c r="G213" s="9">
        <f>equipo9!CU76</f>
        <v>4</v>
      </c>
      <c r="H213" s="9">
        <f>equipo9!CV76</f>
        <v>1</v>
      </c>
      <c r="I213" s="9">
        <f>equipo9!CW76</f>
        <v>0</v>
      </c>
      <c r="J213" s="14">
        <f>equipo9!CX76</f>
        <v>18</v>
      </c>
      <c r="K213" s="14">
        <f>equipo9!CY76</f>
        <v>0</v>
      </c>
      <c r="L213" t="str">
        <f t="shared" si="72"/>
        <v>Gabriel Flores</v>
      </c>
      <c r="M213">
        <f t="shared" si="73"/>
        <v>18</v>
      </c>
      <c r="N213">
        <f t="shared" si="74"/>
        <v>18</v>
      </c>
      <c r="O213">
        <f t="shared" si="75"/>
        <v>180213</v>
      </c>
      <c r="P213" t="str">
        <f t="shared" si="76"/>
        <v>Gabriel Flores</v>
      </c>
      <c r="Q213">
        <f t="shared" si="77"/>
        <v>0</v>
      </c>
      <c r="R213">
        <f t="shared" si="78"/>
        <v>0</v>
      </c>
      <c r="S213">
        <f t="shared" si="79"/>
        <v>-213</v>
      </c>
      <c r="T213" t="str">
        <f t="shared" si="80"/>
        <v>Gabriel Flores</v>
      </c>
      <c r="U213">
        <f t="shared" si="81"/>
        <v>1</v>
      </c>
      <c r="V213">
        <f t="shared" si="82"/>
        <v>1</v>
      </c>
      <c r="W213">
        <f t="shared" si="83"/>
        <v>9787</v>
      </c>
      <c r="X213" t="str">
        <f t="shared" si="84"/>
        <v>Gabriel Flores</v>
      </c>
      <c r="Y213">
        <f t="shared" si="85"/>
        <v>2</v>
      </c>
      <c r="Z213">
        <f t="shared" si="86"/>
        <v>2</v>
      </c>
      <c r="AA213">
        <f t="shared" si="87"/>
        <v>19787</v>
      </c>
      <c r="AB213" t="str">
        <f t="shared" si="88"/>
        <v>Gabriel Flores</v>
      </c>
      <c r="AC213">
        <f t="shared" si="89"/>
        <v>0</v>
      </c>
      <c r="AD213">
        <f t="shared" si="90"/>
        <v>999999</v>
      </c>
      <c r="AE213">
        <f t="shared" si="91"/>
        <v>9999990213</v>
      </c>
      <c r="AF213" t="str">
        <f t="shared" si="92"/>
        <v>Gabriel Flores</v>
      </c>
      <c r="AG213" s="2">
        <f t="shared" si="93"/>
        <v>0</v>
      </c>
      <c r="AH213" s="2">
        <f t="shared" si="94"/>
        <v>0</v>
      </c>
      <c r="AI213">
        <f t="shared" si="95"/>
        <v>-213</v>
      </c>
    </row>
    <row r="214" spans="1:35" x14ac:dyDescent="0.3">
      <c r="A214" s="9" t="str">
        <f>equipo9!A77</f>
        <v>Gabriel Rivera</v>
      </c>
      <c r="B214" s="9" t="str">
        <f>equipo9!$A$6</f>
        <v>Equipo 9</v>
      </c>
      <c r="C214" s="9">
        <f>equipo9!CP77</f>
        <v>2</v>
      </c>
      <c r="D214" s="9">
        <f>equipo9!CQ77</f>
        <v>2</v>
      </c>
      <c r="E214" s="9">
        <f>equipo9!CR77</f>
        <v>0</v>
      </c>
      <c r="F214" s="15">
        <f>equipo9!CT77</f>
        <v>4.1000000000000005</v>
      </c>
      <c r="G214" s="9">
        <f>equipo9!CU77</f>
        <v>6</v>
      </c>
      <c r="H214" s="9">
        <f>equipo9!CV77</f>
        <v>5</v>
      </c>
      <c r="I214" s="9">
        <f>equipo9!CW77</f>
        <v>1</v>
      </c>
      <c r="J214" s="14">
        <f>equipo9!CX77</f>
        <v>12.46153846153846</v>
      </c>
      <c r="K214" s="14">
        <f>equipo9!CY77</f>
        <v>0</v>
      </c>
      <c r="L214" t="str">
        <f t="shared" si="72"/>
        <v>Gabriel Rivera</v>
      </c>
      <c r="M214">
        <f t="shared" si="73"/>
        <v>12.46153846153846</v>
      </c>
      <c r="N214">
        <f t="shared" si="74"/>
        <v>12.46153846153846</v>
      </c>
      <c r="O214">
        <f t="shared" si="75"/>
        <v>124829.3846153846</v>
      </c>
      <c r="P214" t="str">
        <f t="shared" si="76"/>
        <v>Gabriel Rivera</v>
      </c>
      <c r="Q214">
        <f t="shared" si="77"/>
        <v>2</v>
      </c>
      <c r="R214">
        <f t="shared" si="78"/>
        <v>2</v>
      </c>
      <c r="S214">
        <f t="shared" si="79"/>
        <v>19786</v>
      </c>
      <c r="T214" t="str">
        <f t="shared" si="80"/>
        <v>Gabriel Rivera</v>
      </c>
      <c r="U214">
        <f t="shared" si="81"/>
        <v>5</v>
      </c>
      <c r="V214">
        <f t="shared" si="82"/>
        <v>5</v>
      </c>
      <c r="W214">
        <f t="shared" si="83"/>
        <v>49786</v>
      </c>
      <c r="X214" t="str">
        <f t="shared" si="84"/>
        <v>Gabriel Rivera</v>
      </c>
      <c r="Y214">
        <f t="shared" si="85"/>
        <v>4.1000000000000005</v>
      </c>
      <c r="Z214">
        <f t="shared" si="86"/>
        <v>4.1000000000000005</v>
      </c>
      <c r="AA214">
        <f t="shared" si="87"/>
        <v>40786.000000000007</v>
      </c>
      <c r="AB214" t="str">
        <f t="shared" si="88"/>
        <v>Gabriel Rivera</v>
      </c>
      <c r="AC214">
        <f t="shared" si="89"/>
        <v>1</v>
      </c>
      <c r="AD214">
        <f t="shared" si="90"/>
        <v>1</v>
      </c>
      <c r="AE214">
        <f t="shared" si="91"/>
        <v>10214</v>
      </c>
      <c r="AF214" t="str">
        <f t="shared" si="92"/>
        <v>Gabriel Rivera</v>
      </c>
      <c r="AG214" s="2">
        <f t="shared" si="93"/>
        <v>0</v>
      </c>
      <c r="AH214" s="2">
        <f t="shared" si="94"/>
        <v>0</v>
      </c>
      <c r="AI214">
        <f t="shared" si="95"/>
        <v>-214</v>
      </c>
    </row>
    <row r="215" spans="1:35" x14ac:dyDescent="0.3">
      <c r="A215" s="9" t="str">
        <f>equipo9!A78</f>
        <v>Gabriel Gomez</v>
      </c>
      <c r="B215" s="9" t="str">
        <f>equipo9!$A$6</f>
        <v>Equipo 9</v>
      </c>
      <c r="C215" s="9">
        <f>equipo9!CP78</f>
        <v>2</v>
      </c>
      <c r="D215" s="9">
        <f>equipo9!CQ78</f>
        <v>1</v>
      </c>
      <c r="E215" s="9">
        <f>equipo9!CR78</f>
        <v>1</v>
      </c>
      <c r="F215" s="15">
        <f>equipo9!CT78</f>
        <v>5.2</v>
      </c>
      <c r="G215" s="9">
        <f>equipo9!CU78</f>
        <v>3</v>
      </c>
      <c r="H215" s="9">
        <f>equipo9!CV78</f>
        <v>7</v>
      </c>
      <c r="I215" s="9">
        <f>equipo9!CW78</f>
        <v>5</v>
      </c>
      <c r="J215" s="14">
        <f>equipo9!CX78</f>
        <v>4.7647058823529411</v>
      </c>
      <c r="K215" s="14">
        <f>equipo9!CY78</f>
        <v>0</v>
      </c>
      <c r="L215" t="str">
        <f t="shared" si="72"/>
        <v>Gabriel Gomez</v>
      </c>
      <c r="M215">
        <f t="shared" si="73"/>
        <v>4.7647058823529411</v>
      </c>
      <c r="N215">
        <f t="shared" si="74"/>
        <v>4.7647058823529411</v>
      </c>
      <c r="O215">
        <f t="shared" si="75"/>
        <v>47862.058823529413</v>
      </c>
      <c r="P215" t="str">
        <f t="shared" si="76"/>
        <v>Gabriel Gomez</v>
      </c>
      <c r="Q215">
        <f t="shared" si="77"/>
        <v>1</v>
      </c>
      <c r="R215">
        <f t="shared" si="78"/>
        <v>1</v>
      </c>
      <c r="S215">
        <f t="shared" si="79"/>
        <v>9785</v>
      </c>
      <c r="T215" t="str">
        <f t="shared" si="80"/>
        <v>Gabriel Gomez</v>
      </c>
      <c r="U215">
        <f t="shared" si="81"/>
        <v>7</v>
      </c>
      <c r="V215">
        <f t="shared" si="82"/>
        <v>7</v>
      </c>
      <c r="W215">
        <f t="shared" si="83"/>
        <v>69785</v>
      </c>
      <c r="X215" t="str">
        <f t="shared" si="84"/>
        <v>Gabriel Gomez</v>
      </c>
      <c r="Y215">
        <f t="shared" si="85"/>
        <v>5.2</v>
      </c>
      <c r="Z215">
        <f t="shared" si="86"/>
        <v>5.2</v>
      </c>
      <c r="AA215">
        <f t="shared" si="87"/>
        <v>51785</v>
      </c>
      <c r="AB215" t="str">
        <f t="shared" si="88"/>
        <v>Gabriel Gomez</v>
      </c>
      <c r="AC215">
        <f t="shared" si="89"/>
        <v>5</v>
      </c>
      <c r="AD215">
        <f t="shared" si="90"/>
        <v>5</v>
      </c>
      <c r="AE215">
        <f t="shared" si="91"/>
        <v>50215</v>
      </c>
      <c r="AF215" t="str">
        <f t="shared" si="92"/>
        <v>Gabriel Gomez</v>
      </c>
      <c r="AG215" s="2">
        <f t="shared" si="93"/>
        <v>0</v>
      </c>
      <c r="AH215" s="2">
        <f t="shared" si="94"/>
        <v>0</v>
      </c>
      <c r="AI215">
        <f t="shared" si="95"/>
        <v>-215</v>
      </c>
    </row>
    <row r="216" spans="1:35" x14ac:dyDescent="0.3">
      <c r="A216" s="9" t="str">
        <f>equipo9!A79</f>
        <v>Gabriel Diaz</v>
      </c>
      <c r="B216" s="9" t="str">
        <f>equipo9!$A$6</f>
        <v>Equipo 9</v>
      </c>
      <c r="C216" s="9">
        <f>equipo9!CP79</f>
        <v>1</v>
      </c>
      <c r="D216" s="9">
        <f>equipo9!CQ79</f>
        <v>0</v>
      </c>
      <c r="E216" s="9">
        <f>equipo9!CR79</f>
        <v>1</v>
      </c>
      <c r="F216" s="15">
        <f>equipo9!CT79</f>
        <v>1</v>
      </c>
      <c r="G216" s="9">
        <f>equipo9!CU79</f>
        <v>2</v>
      </c>
      <c r="H216" s="9">
        <f>equipo9!CV79</f>
        <v>6</v>
      </c>
      <c r="I216" s="9">
        <f>equipo9!CW79</f>
        <v>4</v>
      </c>
      <c r="J216" s="14">
        <f>equipo9!CX79</f>
        <v>18</v>
      </c>
      <c r="K216" s="14">
        <f>equipo9!CY79</f>
        <v>0</v>
      </c>
      <c r="L216" t="str">
        <f t="shared" si="72"/>
        <v>Gabriel Diaz</v>
      </c>
      <c r="M216">
        <f t="shared" si="73"/>
        <v>18</v>
      </c>
      <c r="N216">
        <f t="shared" si="74"/>
        <v>18</v>
      </c>
      <c r="O216">
        <f t="shared" si="75"/>
        <v>180216</v>
      </c>
      <c r="P216" t="str">
        <f t="shared" si="76"/>
        <v>Gabriel Diaz</v>
      </c>
      <c r="Q216">
        <f t="shared" si="77"/>
        <v>0</v>
      </c>
      <c r="R216">
        <f t="shared" si="78"/>
        <v>0</v>
      </c>
      <c r="S216">
        <f t="shared" si="79"/>
        <v>-216</v>
      </c>
      <c r="T216" t="str">
        <f t="shared" si="80"/>
        <v>Gabriel Diaz</v>
      </c>
      <c r="U216">
        <f t="shared" si="81"/>
        <v>6</v>
      </c>
      <c r="V216">
        <f t="shared" si="82"/>
        <v>6</v>
      </c>
      <c r="W216">
        <f t="shared" si="83"/>
        <v>59784</v>
      </c>
      <c r="X216" t="str">
        <f t="shared" si="84"/>
        <v>Gabriel Diaz</v>
      </c>
      <c r="Y216">
        <f t="shared" si="85"/>
        <v>1</v>
      </c>
      <c r="Z216">
        <f t="shared" si="86"/>
        <v>1</v>
      </c>
      <c r="AA216">
        <f t="shared" si="87"/>
        <v>9784</v>
      </c>
      <c r="AB216" t="str">
        <f t="shared" si="88"/>
        <v>Gabriel Diaz</v>
      </c>
      <c r="AC216">
        <f t="shared" si="89"/>
        <v>4</v>
      </c>
      <c r="AD216">
        <f t="shared" si="90"/>
        <v>4</v>
      </c>
      <c r="AE216">
        <f t="shared" si="91"/>
        <v>40216</v>
      </c>
      <c r="AF216" t="str">
        <f t="shared" si="92"/>
        <v>Gabriel Diaz</v>
      </c>
      <c r="AG216" s="2">
        <f t="shared" si="93"/>
        <v>0</v>
      </c>
      <c r="AH216" s="2">
        <f t="shared" si="94"/>
        <v>0</v>
      </c>
      <c r="AI216">
        <f t="shared" si="95"/>
        <v>-216</v>
      </c>
    </row>
    <row r="217" spans="1:35" x14ac:dyDescent="0.3">
      <c r="A217" s="9" t="str">
        <f>equipo9!A80</f>
        <v>Gabriel Reyes</v>
      </c>
      <c r="B217" s="9" t="str">
        <f>equipo9!$A$6</f>
        <v>Equipo 9</v>
      </c>
      <c r="C217" s="9">
        <f>equipo9!CP80</f>
        <v>1</v>
      </c>
      <c r="D217" s="9">
        <f>equipo9!CQ80</f>
        <v>1</v>
      </c>
      <c r="E217" s="9">
        <f>equipo9!CR80</f>
        <v>0</v>
      </c>
      <c r="F217" s="15">
        <f>equipo9!CT80</f>
        <v>2.1</v>
      </c>
      <c r="G217" s="9">
        <f>equipo9!CU80</f>
        <v>3</v>
      </c>
      <c r="H217" s="9">
        <f>equipo9!CV80</f>
        <v>5</v>
      </c>
      <c r="I217" s="9">
        <f>equipo9!CW80</f>
        <v>3</v>
      </c>
      <c r="J217" s="14">
        <f>equipo9!CX80</f>
        <v>11.571428571428569</v>
      </c>
      <c r="K217" s="14">
        <f>equipo9!CY80</f>
        <v>0</v>
      </c>
      <c r="L217" t="str">
        <f t="shared" si="72"/>
        <v>Gabriel Reyes</v>
      </c>
      <c r="M217">
        <f t="shared" si="73"/>
        <v>11.571428571428569</v>
      </c>
      <c r="N217">
        <f t="shared" si="74"/>
        <v>11.571428571428569</v>
      </c>
      <c r="O217">
        <f t="shared" si="75"/>
        <v>115931.2857142857</v>
      </c>
      <c r="P217" t="str">
        <f t="shared" si="76"/>
        <v>Gabriel Reyes</v>
      </c>
      <c r="Q217">
        <f t="shared" si="77"/>
        <v>1</v>
      </c>
      <c r="R217">
        <f t="shared" si="78"/>
        <v>1</v>
      </c>
      <c r="S217">
        <f t="shared" si="79"/>
        <v>9783</v>
      </c>
      <c r="T217" t="str">
        <f t="shared" si="80"/>
        <v>Gabriel Reyes</v>
      </c>
      <c r="U217">
        <f t="shared" si="81"/>
        <v>5</v>
      </c>
      <c r="V217">
        <f t="shared" si="82"/>
        <v>5</v>
      </c>
      <c r="W217">
        <f t="shared" si="83"/>
        <v>49783</v>
      </c>
      <c r="X217" t="str">
        <f t="shared" si="84"/>
        <v>Gabriel Reyes</v>
      </c>
      <c r="Y217">
        <f t="shared" si="85"/>
        <v>2.1</v>
      </c>
      <c r="Z217">
        <f t="shared" si="86"/>
        <v>2.1</v>
      </c>
      <c r="AA217">
        <f t="shared" si="87"/>
        <v>20783</v>
      </c>
      <c r="AB217" t="str">
        <f t="shared" si="88"/>
        <v>Gabriel Reyes</v>
      </c>
      <c r="AC217">
        <f t="shared" si="89"/>
        <v>3</v>
      </c>
      <c r="AD217">
        <f t="shared" si="90"/>
        <v>3</v>
      </c>
      <c r="AE217">
        <f t="shared" si="91"/>
        <v>30217</v>
      </c>
      <c r="AF217" t="str">
        <f t="shared" si="92"/>
        <v>Gabriel Reyes</v>
      </c>
      <c r="AG217" s="2">
        <f t="shared" si="93"/>
        <v>0</v>
      </c>
      <c r="AH217" s="2">
        <f t="shared" si="94"/>
        <v>0</v>
      </c>
      <c r="AI217">
        <f t="shared" si="95"/>
        <v>-217</v>
      </c>
    </row>
    <row r="218" spans="1:35" x14ac:dyDescent="0.3">
      <c r="A218" s="9" t="str">
        <f>equipo9!A81</f>
        <v>Gabriel Morales</v>
      </c>
      <c r="B218" s="9" t="str">
        <f>equipo9!$A$6</f>
        <v>Equipo 9</v>
      </c>
      <c r="C218" s="9">
        <f>equipo9!CP81</f>
        <v>1</v>
      </c>
      <c r="D218" s="9">
        <f>equipo9!CQ81</f>
        <v>1</v>
      </c>
      <c r="E218" s="9">
        <f>equipo9!CR81</f>
        <v>0</v>
      </c>
      <c r="F218" s="15">
        <f>equipo9!CT81</f>
        <v>3</v>
      </c>
      <c r="G218" s="9">
        <f>equipo9!CU81</f>
        <v>2</v>
      </c>
      <c r="H218" s="9">
        <f>equipo9!CV81</f>
        <v>2</v>
      </c>
      <c r="I218" s="9">
        <f>equipo9!CW81</f>
        <v>5</v>
      </c>
      <c r="J218" s="14">
        <f>equipo9!CX81</f>
        <v>6</v>
      </c>
      <c r="K218" s="14">
        <f>equipo9!CY81</f>
        <v>0</v>
      </c>
      <c r="L218" t="str">
        <f t="shared" si="72"/>
        <v>Gabriel Morales</v>
      </c>
      <c r="M218">
        <f t="shared" si="73"/>
        <v>6</v>
      </c>
      <c r="N218">
        <f t="shared" si="74"/>
        <v>6</v>
      </c>
      <c r="O218">
        <f t="shared" si="75"/>
        <v>60218</v>
      </c>
      <c r="P218" t="str">
        <f t="shared" si="76"/>
        <v>Gabriel Morales</v>
      </c>
      <c r="Q218">
        <f t="shared" si="77"/>
        <v>1</v>
      </c>
      <c r="R218">
        <f t="shared" si="78"/>
        <v>1</v>
      </c>
      <c r="S218">
        <f t="shared" si="79"/>
        <v>9782</v>
      </c>
      <c r="T218" t="str">
        <f t="shared" si="80"/>
        <v>Gabriel Morales</v>
      </c>
      <c r="U218">
        <f t="shared" si="81"/>
        <v>2</v>
      </c>
      <c r="V218">
        <f t="shared" si="82"/>
        <v>2</v>
      </c>
      <c r="W218">
        <f t="shared" si="83"/>
        <v>19782</v>
      </c>
      <c r="X218" t="str">
        <f t="shared" si="84"/>
        <v>Gabriel Morales</v>
      </c>
      <c r="Y218">
        <f t="shared" si="85"/>
        <v>3</v>
      </c>
      <c r="Z218">
        <f t="shared" si="86"/>
        <v>3</v>
      </c>
      <c r="AA218">
        <f t="shared" si="87"/>
        <v>29782</v>
      </c>
      <c r="AB218" t="str">
        <f t="shared" si="88"/>
        <v>Gabriel Morales</v>
      </c>
      <c r="AC218">
        <f t="shared" si="89"/>
        <v>5</v>
      </c>
      <c r="AD218">
        <f t="shared" si="90"/>
        <v>5</v>
      </c>
      <c r="AE218">
        <f t="shared" si="91"/>
        <v>50218</v>
      </c>
      <c r="AF218" t="str">
        <f t="shared" si="92"/>
        <v>Gabriel Morales</v>
      </c>
      <c r="AG218" s="2">
        <f t="shared" si="93"/>
        <v>0</v>
      </c>
      <c r="AH218" s="2">
        <f t="shared" si="94"/>
        <v>0</v>
      </c>
      <c r="AI218">
        <f t="shared" si="95"/>
        <v>-218</v>
      </c>
    </row>
    <row r="219" spans="1:35" x14ac:dyDescent="0.3">
      <c r="A219" s="9" t="str">
        <f>equipo9!A82</f>
        <v>Gabriel Cruz</v>
      </c>
      <c r="B219" s="9" t="str">
        <f>equipo9!$A$6</f>
        <v>Equipo 9</v>
      </c>
      <c r="C219" s="9">
        <f>equipo9!CP82</f>
        <v>0</v>
      </c>
      <c r="D219" s="9">
        <f>equipo9!CQ82</f>
        <v>0</v>
      </c>
      <c r="E219" s="9">
        <f>equipo9!CR82</f>
        <v>0</v>
      </c>
      <c r="F219" s="15">
        <f>equipo9!CT82</f>
        <v>0</v>
      </c>
      <c r="G219" s="9">
        <f>equipo9!CU82</f>
        <v>0</v>
      </c>
      <c r="H219" s="9">
        <f>equipo9!CV82</f>
        <v>0</v>
      </c>
      <c r="I219" s="9">
        <f>equipo9!CW82</f>
        <v>0</v>
      </c>
      <c r="J219" s="14">
        <f>equipo9!CX82</f>
        <v>0</v>
      </c>
      <c r="K219" s="14">
        <f>equipo9!CY82</f>
        <v>0</v>
      </c>
      <c r="L219" t="str">
        <f t="shared" si="72"/>
        <v>Gabriel Cruz</v>
      </c>
      <c r="M219">
        <f t="shared" si="73"/>
        <v>0</v>
      </c>
      <c r="N219">
        <f t="shared" si="74"/>
        <v>999999</v>
      </c>
      <c r="O219">
        <f t="shared" si="75"/>
        <v>9999990219</v>
      </c>
      <c r="P219" t="str">
        <f t="shared" si="76"/>
        <v>Gabriel Cruz</v>
      </c>
      <c r="Q219">
        <f t="shared" si="77"/>
        <v>0</v>
      </c>
      <c r="R219">
        <f t="shared" si="78"/>
        <v>0</v>
      </c>
      <c r="S219">
        <f t="shared" si="79"/>
        <v>-219</v>
      </c>
      <c r="T219" t="str">
        <f t="shared" si="80"/>
        <v>Gabriel Cruz</v>
      </c>
      <c r="U219">
        <f t="shared" si="81"/>
        <v>0</v>
      </c>
      <c r="V219">
        <f t="shared" si="82"/>
        <v>0</v>
      </c>
      <c r="W219">
        <f t="shared" si="83"/>
        <v>-219</v>
      </c>
      <c r="X219" t="str">
        <f t="shared" si="84"/>
        <v>Gabriel Cruz</v>
      </c>
      <c r="Y219">
        <f t="shared" si="85"/>
        <v>0</v>
      </c>
      <c r="Z219">
        <f t="shared" si="86"/>
        <v>0</v>
      </c>
      <c r="AA219">
        <f t="shared" si="87"/>
        <v>-219</v>
      </c>
      <c r="AB219" t="str">
        <f t="shared" si="88"/>
        <v>Gabriel Cruz</v>
      </c>
      <c r="AC219">
        <f t="shared" si="89"/>
        <v>0</v>
      </c>
      <c r="AD219">
        <f t="shared" si="90"/>
        <v>999999</v>
      </c>
      <c r="AE219">
        <f t="shared" si="91"/>
        <v>9999990219</v>
      </c>
      <c r="AF219" t="str">
        <f t="shared" si="92"/>
        <v>Gabriel Cruz</v>
      </c>
      <c r="AG219" s="2">
        <f t="shared" si="93"/>
        <v>0</v>
      </c>
      <c r="AH219" s="2">
        <f t="shared" si="94"/>
        <v>0</v>
      </c>
      <c r="AI219">
        <f t="shared" si="95"/>
        <v>-219</v>
      </c>
    </row>
    <row r="220" spans="1:35" x14ac:dyDescent="0.3">
      <c r="A220" s="9" t="str">
        <f>equipo9!A83</f>
        <v>Gabriel Ortiz</v>
      </c>
      <c r="B220" s="9" t="str">
        <f>equipo9!$A$6</f>
        <v>Equipo 9</v>
      </c>
      <c r="C220" s="9">
        <f>equipo9!CP83</f>
        <v>1</v>
      </c>
      <c r="D220" s="9">
        <f>equipo9!CQ83</f>
        <v>0</v>
      </c>
      <c r="E220" s="9">
        <f>equipo9!CR83</f>
        <v>1</v>
      </c>
      <c r="F220" s="15">
        <f>equipo9!CT83</f>
        <v>2</v>
      </c>
      <c r="G220" s="9">
        <f>equipo9!CU83</f>
        <v>2</v>
      </c>
      <c r="H220" s="9">
        <f>equipo9!CV83</f>
        <v>1</v>
      </c>
      <c r="I220" s="9">
        <f>equipo9!CW83</f>
        <v>0</v>
      </c>
      <c r="J220" s="14">
        <f>equipo9!CX83</f>
        <v>9</v>
      </c>
      <c r="K220" s="14">
        <f>equipo9!CY83</f>
        <v>0</v>
      </c>
      <c r="L220" t="str">
        <f t="shared" si="72"/>
        <v>Gabriel Ortiz</v>
      </c>
      <c r="M220">
        <f t="shared" si="73"/>
        <v>9</v>
      </c>
      <c r="N220">
        <f t="shared" si="74"/>
        <v>9</v>
      </c>
      <c r="O220">
        <f t="shared" si="75"/>
        <v>90220</v>
      </c>
      <c r="P220" t="str">
        <f t="shared" si="76"/>
        <v>Gabriel Ortiz</v>
      </c>
      <c r="Q220">
        <f t="shared" si="77"/>
        <v>0</v>
      </c>
      <c r="R220">
        <f t="shared" si="78"/>
        <v>0</v>
      </c>
      <c r="S220">
        <f t="shared" si="79"/>
        <v>-220</v>
      </c>
      <c r="T220" t="str">
        <f t="shared" si="80"/>
        <v>Gabriel Ortiz</v>
      </c>
      <c r="U220">
        <f t="shared" si="81"/>
        <v>1</v>
      </c>
      <c r="V220">
        <f t="shared" si="82"/>
        <v>1</v>
      </c>
      <c r="W220">
        <f t="shared" si="83"/>
        <v>9780</v>
      </c>
      <c r="X220" t="str">
        <f t="shared" si="84"/>
        <v>Gabriel Ortiz</v>
      </c>
      <c r="Y220">
        <f t="shared" si="85"/>
        <v>2</v>
      </c>
      <c r="Z220">
        <f t="shared" si="86"/>
        <v>2</v>
      </c>
      <c r="AA220">
        <f t="shared" si="87"/>
        <v>19780</v>
      </c>
      <c r="AB220" t="str">
        <f t="shared" si="88"/>
        <v>Gabriel Ortiz</v>
      </c>
      <c r="AC220">
        <f t="shared" si="89"/>
        <v>0</v>
      </c>
      <c r="AD220">
        <f t="shared" si="90"/>
        <v>999999</v>
      </c>
      <c r="AE220">
        <f t="shared" si="91"/>
        <v>9999990220</v>
      </c>
      <c r="AF220" t="str">
        <f t="shared" si="92"/>
        <v>Gabriel Ortiz</v>
      </c>
      <c r="AG220" s="2">
        <f t="shared" si="93"/>
        <v>0</v>
      </c>
      <c r="AH220" s="2">
        <f t="shared" si="94"/>
        <v>0</v>
      </c>
      <c r="AI220">
        <f t="shared" si="95"/>
        <v>-220</v>
      </c>
    </row>
    <row r="221" spans="1:35" x14ac:dyDescent="0.3">
      <c r="A221" s="9" t="str">
        <f>equipo9!A84</f>
        <v>Gabriel Gutierrez</v>
      </c>
      <c r="B221" s="9" t="str">
        <f>equipo9!$A$6</f>
        <v>Equipo 9</v>
      </c>
      <c r="C221" s="9">
        <f>equipo9!CP84</f>
        <v>2</v>
      </c>
      <c r="D221" s="9">
        <f>equipo9!CQ84</f>
        <v>2</v>
      </c>
      <c r="E221" s="9">
        <f>equipo9!CR84</f>
        <v>0</v>
      </c>
      <c r="F221" s="15">
        <f>equipo9!CT84</f>
        <v>3.2</v>
      </c>
      <c r="G221" s="9">
        <f>equipo9!CU84</f>
        <v>7</v>
      </c>
      <c r="H221" s="9">
        <f>equipo9!CV84</f>
        <v>5</v>
      </c>
      <c r="I221" s="9">
        <f>equipo9!CW84</f>
        <v>5</v>
      </c>
      <c r="J221" s="14">
        <f>equipo9!CX84</f>
        <v>17.18181818181818</v>
      </c>
      <c r="K221" s="14">
        <f>equipo9!CY84</f>
        <v>0</v>
      </c>
      <c r="L221" t="str">
        <f t="shared" si="72"/>
        <v>Gabriel Gutierrez</v>
      </c>
      <c r="M221">
        <f t="shared" si="73"/>
        <v>17.18181818181818</v>
      </c>
      <c r="N221">
        <f t="shared" si="74"/>
        <v>17.18181818181818</v>
      </c>
      <c r="O221">
        <f t="shared" si="75"/>
        <v>172039.18181818179</v>
      </c>
      <c r="P221" t="str">
        <f t="shared" si="76"/>
        <v>Gabriel Gutierrez</v>
      </c>
      <c r="Q221">
        <f t="shared" si="77"/>
        <v>2</v>
      </c>
      <c r="R221">
        <f t="shared" si="78"/>
        <v>2</v>
      </c>
      <c r="S221">
        <f t="shared" si="79"/>
        <v>19779</v>
      </c>
      <c r="T221" t="str">
        <f t="shared" si="80"/>
        <v>Gabriel Gutierrez</v>
      </c>
      <c r="U221">
        <f t="shared" si="81"/>
        <v>5</v>
      </c>
      <c r="V221">
        <f t="shared" si="82"/>
        <v>5</v>
      </c>
      <c r="W221">
        <f t="shared" si="83"/>
        <v>49779</v>
      </c>
      <c r="X221" t="str">
        <f t="shared" si="84"/>
        <v>Gabriel Gutierrez</v>
      </c>
      <c r="Y221">
        <f t="shared" si="85"/>
        <v>3.2</v>
      </c>
      <c r="Z221">
        <f t="shared" si="86"/>
        <v>3.2</v>
      </c>
      <c r="AA221">
        <f t="shared" si="87"/>
        <v>31779</v>
      </c>
      <c r="AB221" t="str">
        <f t="shared" si="88"/>
        <v>Gabriel Gutierrez</v>
      </c>
      <c r="AC221">
        <f t="shared" si="89"/>
        <v>5</v>
      </c>
      <c r="AD221">
        <f t="shared" si="90"/>
        <v>5</v>
      </c>
      <c r="AE221">
        <f t="shared" si="91"/>
        <v>50221</v>
      </c>
      <c r="AF221" t="str">
        <f t="shared" si="92"/>
        <v>Gabriel Gutierrez</v>
      </c>
      <c r="AG221" s="2">
        <f t="shared" si="93"/>
        <v>0</v>
      </c>
      <c r="AH221" s="2">
        <f t="shared" si="94"/>
        <v>0</v>
      </c>
      <c r="AI221">
        <f t="shared" si="95"/>
        <v>-221</v>
      </c>
    </row>
    <row r="222" spans="1:35" x14ac:dyDescent="0.3">
      <c r="A222" s="9" t="str">
        <f>equipo9!A85</f>
        <v>Gabriel Castillo</v>
      </c>
      <c r="B222" s="9" t="str">
        <f>equipo9!$A$6</f>
        <v>Equipo 9</v>
      </c>
      <c r="C222" s="9">
        <f>equipo9!CP85</f>
        <v>1</v>
      </c>
      <c r="D222" s="9">
        <f>equipo9!CQ85</f>
        <v>1</v>
      </c>
      <c r="E222" s="9">
        <f>equipo9!CR85</f>
        <v>0</v>
      </c>
      <c r="F222" s="15">
        <f>equipo9!CT85</f>
        <v>2</v>
      </c>
      <c r="G222" s="9">
        <f>equipo9!CU85</f>
        <v>2</v>
      </c>
      <c r="H222" s="9">
        <f>equipo9!CV85</f>
        <v>5</v>
      </c>
      <c r="I222" s="9">
        <f>equipo9!CW85</f>
        <v>1</v>
      </c>
      <c r="J222" s="14">
        <f>equipo9!CX85</f>
        <v>9</v>
      </c>
      <c r="K222" s="14">
        <f>equipo9!CY85</f>
        <v>0</v>
      </c>
      <c r="L222" t="str">
        <f t="shared" si="72"/>
        <v>Gabriel Castillo</v>
      </c>
      <c r="M222">
        <f t="shared" si="73"/>
        <v>9</v>
      </c>
      <c r="N222">
        <f t="shared" si="74"/>
        <v>9</v>
      </c>
      <c r="O222">
        <f t="shared" si="75"/>
        <v>90222</v>
      </c>
      <c r="P222" t="str">
        <f t="shared" si="76"/>
        <v>Gabriel Castillo</v>
      </c>
      <c r="Q222">
        <f t="shared" si="77"/>
        <v>1</v>
      </c>
      <c r="R222">
        <f t="shared" si="78"/>
        <v>1</v>
      </c>
      <c r="S222">
        <f t="shared" si="79"/>
        <v>9778</v>
      </c>
      <c r="T222" t="str">
        <f t="shared" si="80"/>
        <v>Gabriel Castillo</v>
      </c>
      <c r="U222">
        <f t="shared" si="81"/>
        <v>5</v>
      </c>
      <c r="V222">
        <f t="shared" si="82"/>
        <v>5</v>
      </c>
      <c r="W222">
        <f t="shared" si="83"/>
        <v>49778</v>
      </c>
      <c r="X222" t="str">
        <f t="shared" si="84"/>
        <v>Gabriel Castillo</v>
      </c>
      <c r="Y222">
        <f t="shared" si="85"/>
        <v>2</v>
      </c>
      <c r="Z222">
        <f t="shared" si="86"/>
        <v>2</v>
      </c>
      <c r="AA222">
        <f t="shared" si="87"/>
        <v>19778</v>
      </c>
      <c r="AB222" t="str">
        <f t="shared" si="88"/>
        <v>Gabriel Castillo</v>
      </c>
      <c r="AC222">
        <f t="shared" si="89"/>
        <v>1</v>
      </c>
      <c r="AD222">
        <f t="shared" si="90"/>
        <v>1</v>
      </c>
      <c r="AE222">
        <f t="shared" si="91"/>
        <v>10222</v>
      </c>
      <c r="AF222" t="str">
        <f t="shared" si="92"/>
        <v>Gabriel Castillo</v>
      </c>
      <c r="AG222" s="2">
        <f t="shared" si="93"/>
        <v>0</v>
      </c>
      <c r="AH222" s="2">
        <f t="shared" si="94"/>
        <v>0</v>
      </c>
      <c r="AI222">
        <f t="shared" si="95"/>
        <v>-222</v>
      </c>
    </row>
    <row r="223" spans="1:35" x14ac:dyDescent="0.3">
      <c r="A223" s="9" t="str">
        <f>equipo9!A86</f>
        <v>Ricardo Garcia</v>
      </c>
      <c r="B223" s="9" t="str">
        <f>equipo9!$A$6</f>
        <v>Equipo 9</v>
      </c>
      <c r="C223" s="9">
        <f>equipo9!CP86</f>
        <v>0</v>
      </c>
      <c r="D223" s="9">
        <f>equipo9!CQ86</f>
        <v>0</v>
      </c>
      <c r="E223" s="9">
        <f>equipo9!CR86</f>
        <v>0</v>
      </c>
      <c r="F223" s="15">
        <f>equipo9!CT86</f>
        <v>0</v>
      </c>
      <c r="G223" s="9">
        <f>equipo9!CU86</f>
        <v>0</v>
      </c>
      <c r="H223" s="9">
        <f>equipo9!CV86</f>
        <v>0</v>
      </c>
      <c r="I223" s="9">
        <f>equipo9!CW86</f>
        <v>0</v>
      </c>
      <c r="J223" s="14">
        <f>equipo9!CX86</f>
        <v>0</v>
      </c>
      <c r="K223" s="14">
        <f>equipo9!CY86</f>
        <v>0</v>
      </c>
      <c r="L223" t="str">
        <f t="shared" si="72"/>
        <v>Ricardo Garcia</v>
      </c>
      <c r="M223">
        <f t="shared" si="73"/>
        <v>0</v>
      </c>
      <c r="N223">
        <f t="shared" si="74"/>
        <v>999999</v>
      </c>
      <c r="O223">
        <f t="shared" si="75"/>
        <v>9999990223</v>
      </c>
      <c r="P223" t="str">
        <f t="shared" si="76"/>
        <v>Ricardo Garcia</v>
      </c>
      <c r="Q223">
        <f t="shared" si="77"/>
        <v>0</v>
      </c>
      <c r="R223">
        <f t="shared" si="78"/>
        <v>0</v>
      </c>
      <c r="S223">
        <f t="shared" si="79"/>
        <v>-223</v>
      </c>
      <c r="T223" t="str">
        <f t="shared" si="80"/>
        <v>Ricardo Garcia</v>
      </c>
      <c r="U223">
        <f t="shared" si="81"/>
        <v>0</v>
      </c>
      <c r="V223">
        <f t="shared" si="82"/>
        <v>0</v>
      </c>
      <c r="W223">
        <f t="shared" si="83"/>
        <v>-223</v>
      </c>
      <c r="X223" t="str">
        <f t="shared" si="84"/>
        <v>Ricardo Garcia</v>
      </c>
      <c r="Y223">
        <f t="shared" si="85"/>
        <v>0</v>
      </c>
      <c r="Z223">
        <f t="shared" si="86"/>
        <v>0</v>
      </c>
      <c r="AA223">
        <f t="shared" si="87"/>
        <v>-223</v>
      </c>
      <c r="AB223" t="str">
        <f t="shared" si="88"/>
        <v>Ricardo Garcia</v>
      </c>
      <c r="AC223">
        <f t="shared" si="89"/>
        <v>0</v>
      </c>
      <c r="AD223">
        <f t="shared" si="90"/>
        <v>999999</v>
      </c>
      <c r="AE223">
        <f t="shared" si="91"/>
        <v>9999990223</v>
      </c>
      <c r="AF223" t="str">
        <f t="shared" si="92"/>
        <v>Ricardo Garcia</v>
      </c>
      <c r="AG223" s="2">
        <f t="shared" si="93"/>
        <v>0</v>
      </c>
      <c r="AH223" s="2">
        <f t="shared" si="94"/>
        <v>0</v>
      </c>
      <c r="AI223">
        <f t="shared" si="95"/>
        <v>-223</v>
      </c>
    </row>
    <row r="224" spans="1:35" x14ac:dyDescent="0.3">
      <c r="A224" s="9" t="str">
        <f>equipo9!A87</f>
        <v>Ricardo Rodriguez</v>
      </c>
      <c r="B224" s="9" t="str">
        <f>equipo9!$A$6</f>
        <v>Equipo 9</v>
      </c>
      <c r="C224" s="9">
        <f>equipo9!CP87</f>
        <v>2</v>
      </c>
      <c r="D224" s="9">
        <f>equipo9!CQ87</f>
        <v>1</v>
      </c>
      <c r="E224" s="9">
        <f>equipo9!CR87</f>
        <v>1</v>
      </c>
      <c r="F224" s="15">
        <f>equipo9!CT87</f>
        <v>4</v>
      </c>
      <c r="G224" s="9">
        <f>equipo9!CU87</f>
        <v>7</v>
      </c>
      <c r="H224" s="9">
        <f>equipo9!CV87</f>
        <v>3</v>
      </c>
      <c r="I224" s="9">
        <f>equipo9!CW87</f>
        <v>3</v>
      </c>
      <c r="J224" s="14">
        <f>equipo9!CX87</f>
        <v>15.749999999999995</v>
      </c>
      <c r="K224" s="14">
        <f>equipo9!CY87</f>
        <v>0</v>
      </c>
      <c r="L224" t="str">
        <f t="shared" si="72"/>
        <v>Ricardo Rodriguez</v>
      </c>
      <c r="M224">
        <f t="shared" si="73"/>
        <v>15.749999999999995</v>
      </c>
      <c r="N224">
        <f t="shared" si="74"/>
        <v>15.749999999999995</v>
      </c>
      <c r="O224">
        <f t="shared" si="75"/>
        <v>157723.99999999994</v>
      </c>
      <c r="P224" t="str">
        <f t="shared" si="76"/>
        <v>Ricardo Rodriguez</v>
      </c>
      <c r="Q224">
        <f t="shared" si="77"/>
        <v>1</v>
      </c>
      <c r="R224">
        <f t="shared" si="78"/>
        <v>1</v>
      </c>
      <c r="S224">
        <f t="shared" si="79"/>
        <v>9776</v>
      </c>
      <c r="T224" t="str">
        <f t="shared" si="80"/>
        <v>Ricardo Rodriguez</v>
      </c>
      <c r="U224">
        <f t="shared" si="81"/>
        <v>3</v>
      </c>
      <c r="V224">
        <f t="shared" si="82"/>
        <v>3</v>
      </c>
      <c r="W224">
        <f t="shared" si="83"/>
        <v>29776</v>
      </c>
      <c r="X224" t="str">
        <f t="shared" si="84"/>
        <v>Ricardo Rodriguez</v>
      </c>
      <c r="Y224">
        <f t="shared" si="85"/>
        <v>4</v>
      </c>
      <c r="Z224">
        <f t="shared" si="86"/>
        <v>4</v>
      </c>
      <c r="AA224">
        <f t="shared" si="87"/>
        <v>39776</v>
      </c>
      <c r="AB224" t="str">
        <f t="shared" si="88"/>
        <v>Ricardo Rodriguez</v>
      </c>
      <c r="AC224">
        <f t="shared" si="89"/>
        <v>3</v>
      </c>
      <c r="AD224">
        <f t="shared" si="90"/>
        <v>3</v>
      </c>
      <c r="AE224">
        <f t="shared" si="91"/>
        <v>30224</v>
      </c>
      <c r="AF224" t="str">
        <f t="shared" si="92"/>
        <v>Ricardo Rodriguez</v>
      </c>
      <c r="AG224" s="2">
        <f t="shared" si="93"/>
        <v>0</v>
      </c>
      <c r="AH224" s="2">
        <f t="shared" si="94"/>
        <v>0</v>
      </c>
      <c r="AI224">
        <f t="shared" si="95"/>
        <v>-224</v>
      </c>
    </row>
    <row r="225" spans="1:35" x14ac:dyDescent="0.3">
      <c r="A225" s="9" t="str">
        <f>equipo9!A88</f>
        <v>Ricardo Martinez</v>
      </c>
      <c r="B225" s="9" t="str">
        <f>equipo9!$A$6</f>
        <v>Equipo 9</v>
      </c>
      <c r="C225" s="9">
        <f>equipo9!CP88</f>
        <v>1</v>
      </c>
      <c r="D225" s="9">
        <f>equipo9!CQ88</f>
        <v>1</v>
      </c>
      <c r="E225" s="9">
        <f>equipo9!CR88</f>
        <v>0</v>
      </c>
      <c r="F225" s="15">
        <f>equipo9!CT88</f>
        <v>1.1000000000000001</v>
      </c>
      <c r="G225" s="9">
        <f>equipo9!CU88</f>
        <v>3</v>
      </c>
      <c r="H225" s="9">
        <f>equipo9!CV88</f>
        <v>6</v>
      </c>
      <c r="I225" s="9">
        <f>equipo9!CW88</f>
        <v>0</v>
      </c>
      <c r="J225" s="14">
        <f>equipo9!CX88</f>
        <v>20.249999999999996</v>
      </c>
      <c r="K225" s="14">
        <f>equipo9!CY88</f>
        <v>0</v>
      </c>
      <c r="L225" t="str">
        <f t="shared" si="72"/>
        <v>Ricardo Martinez</v>
      </c>
      <c r="M225">
        <f t="shared" si="73"/>
        <v>20.249999999999996</v>
      </c>
      <c r="N225">
        <f t="shared" si="74"/>
        <v>20.249999999999996</v>
      </c>
      <c r="O225">
        <f t="shared" si="75"/>
        <v>202724.99999999997</v>
      </c>
      <c r="P225" t="str">
        <f t="shared" si="76"/>
        <v>Ricardo Martinez</v>
      </c>
      <c r="Q225">
        <f t="shared" si="77"/>
        <v>1</v>
      </c>
      <c r="R225">
        <f t="shared" si="78"/>
        <v>1</v>
      </c>
      <c r="S225">
        <f t="shared" si="79"/>
        <v>9775</v>
      </c>
      <c r="T225" t="str">
        <f t="shared" si="80"/>
        <v>Ricardo Martinez</v>
      </c>
      <c r="U225">
        <f t="shared" si="81"/>
        <v>6</v>
      </c>
      <c r="V225">
        <f t="shared" si="82"/>
        <v>6</v>
      </c>
      <c r="W225">
        <f t="shared" si="83"/>
        <v>59775</v>
      </c>
      <c r="X225" t="str">
        <f t="shared" si="84"/>
        <v>Ricardo Martinez</v>
      </c>
      <c r="Y225">
        <f t="shared" si="85"/>
        <v>1.1000000000000001</v>
      </c>
      <c r="Z225">
        <f t="shared" si="86"/>
        <v>1.1000000000000001</v>
      </c>
      <c r="AA225">
        <f t="shared" si="87"/>
        <v>10775</v>
      </c>
      <c r="AB225" t="str">
        <f t="shared" si="88"/>
        <v>Ricardo Martinez</v>
      </c>
      <c r="AC225">
        <f t="shared" si="89"/>
        <v>0</v>
      </c>
      <c r="AD225">
        <f t="shared" si="90"/>
        <v>999999</v>
      </c>
      <c r="AE225">
        <f t="shared" si="91"/>
        <v>9999990225</v>
      </c>
      <c r="AF225" t="str">
        <f t="shared" si="92"/>
        <v>Ricardo Martinez</v>
      </c>
      <c r="AG225" s="2">
        <f t="shared" si="93"/>
        <v>0</v>
      </c>
      <c r="AH225" s="2">
        <f t="shared" si="94"/>
        <v>0</v>
      </c>
      <c r="AI225">
        <f t="shared" si="95"/>
        <v>-225</v>
      </c>
    </row>
    <row r="226" spans="1:35" x14ac:dyDescent="0.3">
      <c r="A226" s="9" t="str">
        <f>equipo9!A89</f>
        <v>Ricardo Hernandez</v>
      </c>
      <c r="B226" s="9" t="str">
        <f>equipo9!$A$6</f>
        <v>Equipo 9</v>
      </c>
      <c r="C226" s="9">
        <f>equipo9!CP89</f>
        <v>0</v>
      </c>
      <c r="D226" s="9">
        <f>equipo9!CQ89</f>
        <v>0</v>
      </c>
      <c r="E226" s="9">
        <f>equipo9!CR89</f>
        <v>0</v>
      </c>
      <c r="F226" s="15">
        <f>equipo9!CT89</f>
        <v>0</v>
      </c>
      <c r="G226" s="9">
        <f>equipo9!CU89</f>
        <v>0</v>
      </c>
      <c r="H226" s="9">
        <f>equipo9!CV89</f>
        <v>0</v>
      </c>
      <c r="I226" s="9">
        <f>equipo9!CW89</f>
        <v>0</v>
      </c>
      <c r="J226" s="14">
        <f>equipo9!CX89</f>
        <v>0</v>
      </c>
      <c r="K226" s="14">
        <f>equipo9!CY89</f>
        <v>0</v>
      </c>
      <c r="L226" t="str">
        <f t="shared" si="72"/>
        <v>Ricardo Hernandez</v>
      </c>
      <c r="M226">
        <f t="shared" si="73"/>
        <v>0</v>
      </c>
      <c r="N226">
        <f t="shared" si="74"/>
        <v>999999</v>
      </c>
      <c r="O226">
        <f t="shared" si="75"/>
        <v>9999990226</v>
      </c>
      <c r="P226" t="str">
        <f t="shared" si="76"/>
        <v>Ricardo Hernandez</v>
      </c>
      <c r="Q226">
        <f t="shared" si="77"/>
        <v>0</v>
      </c>
      <c r="R226">
        <f t="shared" si="78"/>
        <v>0</v>
      </c>
      <c r="S226">
        <f t="shared" si="79"/>
        <v>-226</v>
      </c>
      <c r="T226" t="str">
        <f t="shared" si="80"/>
        <v>Ricardo Hernandez</v>
      </c>
      <c r="U226">
        <f t="shared" si="81"/>
        <v>0</v>
      </c>
      <c r="V226">
        <f t="shared" si="82"/>
        <v>0</v>
      </c>
      <c r="W226">
        <f t="shared" si="83"/>
        <v>-226</v>
      </c>
      <c r="X226" t="str">
        <f t="shared" si="84"/>
        <v>Ricardo Hernandez</v>
      </c>
      <c r="Y226">
        <f t="shared" si="85"/>
        <v>0</v>
      </c>
      <c r="Z226">
        <f t="shared" si="86"/>
        <v>0</v>
      </c>
      <c r="AA226">
        <f t="shared" si="87"/>
        <v>-226</v>
      </c>
      <c r="AB226" t="str">
        <f t="shared" si="88"/>
        <v>Ricardo Hernandez</v>
      </c>
      <c r="AC226">
        <f t="shared" si="89"/>
        <v>0</v>
      </c>
      <c r="AD226">
        <f t="shared" si="90"/>
        <v>999999</v>
      </c>
      <c r="AE226">
        <f t="shared" si="91"/>
        <v>9999990226</v>
      </c>
      <c r="AF226" t="str">
        <f t="shared" si="92"/>
        <v>Ricardo Hernandez</v>
      </c>
      <c r="AG226" s="2">
        <f t="shared" si="93"/>
        <v>0</v>
      </c>
      <c r="AH226" s="2">
        <f t="shared" si="94"/>
        <v>0</v>
      </c>
      <c r="AI226">
        <f t="shared" si="95"/>
        <v>-226</v>
      </c>
    </row>
    <row r="227" spans="1:35" x14ac:dyDescent="0.3">
      <c r="A227" s="9" t="str">
        <f>equipo9!A90</f>
        <v>Ricardo Lopez</v>
      </c>
      <c r="B227" s="9" t="str">
        <f>equipo9!$A$6</f>
        <v>Equipo 9</v>
      </c>
      <c r="C227" s="9">
        <f>equipo9!CP90</f>
        <v>1</v>
      </c>
      <c r="D227" s="9">
        <f>equipo9!CQ90</f>
        <v>1</v>
      </c>
      <c r="E227" s="9">
        <f>equipo9!CR90</f>
        <v>0</v>
      </c>
      <c r="F227" s="15">
        <f>equipo9!CT90</f>
        <v>3</v>
      </c>
      <c r="G227" s="9">
        <f>equipo9!CU90</f>
        <v>2</v>
      </c>
      <c r="H227" s="9">
        <f>equipo9!CV90</f>
        <v>2</v>
      </c>
      <c r="I227" s="9">
        <f>equipo9!CW90</f>
        <v>1</v>
      </c>
      <c r="J227" s="14">
        <f>equipo9!CX90</f>
        <v>6</v>
      </c>
      <c r="K227" s="14">
        <f>equipo9!CY90</f>
        <v>0</v>
      </c>
      <c r="L227" t="str">
        <f t="shared" si="72"/>
        <v>Ricardo Lopez</v>
      </c>
      <c r="M227">
        <f t="shared" si="73"/>
        <v>6</v>
      </c>
      <c r="N227">
        <f t="shared" si="74"/>
        <v>6</v>
      </c>
      <c r="O227">
        <f t="shared" si="75"/>
        <v>60227</v>
      </c>
      <c r="P227" t="str">
        <f t="shared" si="76"/>
        <v>Ricardo Lopez</v>
      </c>
      <c r="Q227">
        <f t="shared" si="77"/>
        <v>1</v>
      </c>
      <c r="R227">
        <f t="shared" si="78"/>
        <v>1</v>
      </c>
      <c r="S227">
        <f t="shared" si="79"/>
        <v>9773</v>
      </c>
      <c r="T227" t="str">
        <f t="shared" si="80"/>
        <v>Ricardo Lopez</v>
      </c>
      <c r="U227">
        <f t="shared" si="81"/>
        <v>2</v>
      </c>
      <c r="V227">
        <f t="shared" si="82"/>
        <v>2</v>
      </c>
      <c r="W227">
        <f t="shared" si="83"/>
        <v>19773</v>
      </c>
      <c r="X227" t="str">
        <f t="shared" si="84"/>
        <v>Ricardo Lopez</v>
      </c>
      <c r="Y227">
        <f t="shared" si="85"/>
        <v>3</v>
      </c>
      <c r="Z227">
        <f t="shared" si="86"/>
        <v>3</v>
      </c>
      <c r="AA227">
        <f t="shared" si="87"/>
        <v>29773</v>
      </c>
      <c r="AB227" t="str">
        <f t="shared" si="88"/>
        <v>Ricardo Lopez</v>
      </c>
      <c r="AC227">
        <f t="shared" si="89"/>
        <v>1</v>
      </c>
      <c r="AD227">
        <f t="shared" si="90"/>
        <v>1</v>
      </c>
      <c r="AE227">
        <f t="shared" si="91"/>
        <v>10227</v>
      </c>
      <c r="AF227" t="str">
        <f t="shared" si="92"/>
        <v>Ricardo Lopez</v>
      </c>
      <c r="AG227" s="2">
        <f t="shared" si="93"/>
        <v>0</v>
      </c>
      <c r="AH227" s="2">
        <f t="shared" si="94"/>
        <v>0</v>
      </c>
      <c r="AI227">
        <f t="shared" si="95"/>
        <v>-227</v>
      </c>
    </row>
    <row r="228" spans="1:35" x14ac:dyDescent="0.3">
      <c r="A228" s="9" t="str">
        <f>equipo10!A66</f>
        <v>Ricardo Gonzalez</v>
      </c>
      <c r="B228" s="9" t="str">
        <f>equipo10!$A$6</f>
        <v>Equipo 10</v>
      </c>
      <c r="C228" s="9">
        <f>equipo10!CP66</f>
        <v>1</v>
      </c>
      <c r="D228" s="9">
        <f>equipo10!CQ66</f>
        <v>1</v>
      </c>
      <c r="E228" s="9">
        <f>equipo10!CR66</f>
        <v>0</v>
      </c>
      <c r="F228" s="15">
        <f>equipo10!CT66</f>
        <v>1.2</v>
      </c>
      <c r="G228" s="9">
        <f>equipo10!CU66</f>
        <v>4</v>
      </c>
      <c r="H228" s="9">
        <f>equipo10!CV66</f>
        <v>5</v>
      </c>
      <c r="I228" s="9">
        <f>equipo10!CW66</f>
        <v>2</v>
      </c>
      <c r="J228" s="14">
        <f>equipo10!CX66</f>
        <v>21.6</v>
      </c>
      <c r="K228" s="14">
        <f>equipo10!CY66</f>
        <v>0</v>
      </c>
      <c r="L228" t="str">
        <f t="shared" si="72"/>
        <v>Ricardo Gonzalez</v>
      </c>
      <c r="M228">
        <f t="shared" si="73"/>
        <v>21.6</v>
      </c>
      <c r="N228">
        <f t="shared" si="74"/>
        <v>21.6</v>
      </c>
      <c r="O228">
        <f t="shared" si="75"/>
        <v>216228</v>
      </c>
      <c r="P228" t="str">
        <f t="shared" si="76"/>
        <v>Ricardo Gonzalez</v>
      </c>
      <c r="Q228">
        <f t="shared" si="77"/>
        <v>1</v>
      </c>
      <c r="R228">
        <f t="shared" si="78"/>
        <v>1</v>
      </c>
      <c r="S228">
        <f t="shared" si="79"/>
        <v>9772</v>
      </c>
      <c r="T228" t="str">
        <f t="shared" si="80"/>
        <v>Ricardo Gonzalez</v>
      </c>
      <c r="U228">
        <f t="shared" si="81"/>
        <v>5</v>
      </c>
      <c r="V228">
        <f t="shared" si="82"/>
        <v>5</v>
      </c>
      <c r="W228">
        <f t="shared" si="83"/>
        <v>49772</v>
      </c>
      <c r="X228" t="str">
        <f t="shared" si="84"/>
        <v>Ricardo Gonzalez</v>
      </c>
      <c r="Y228">
        <f t="shared" si="85"/>
        <v>1.2</v>
      </c>
      <c r="Z228">
        <f t="shared" si="86"/>
        <v>1.2</v>
      </c>
      <c r="AA228">
        <f t="shared" si="87"/>
        <v>11772</v>
      </c>
      <c r="AB228" t="str">
        <f t="shared" si="88"/>
        <v>Ricardo Gonzalez</v>
      </c>
      <c r="AC228">
        <f t="shared" si="89"/>
        <v>2</v>
      </c>
      <c r="AD228">
        <f t="shared" si="90"/>
        <v>2</v>
      </c>
      <c r="AE228">
        <f t="shared" si="91"/>
        <v>20228</v>
      </c>
      <c r="AF228" t="str">
        <f t="shared" si="92"/>
        <v>Ricardo Gonzalez</v>
      </c>
      <c r="AG228" s="2">
        <f t="shared" si="93"/>
        <v>0</v>
      </c>
      <c r="AH228" s="2">
        <f t="shared" si="94"/>
        <v>0</v>
      </c>
      <c r="AI228">
        <f t="shared" si="95"/>
        <v>-228</v>
      </c>
    </row>
    <row r="229" spans="1:35" x14ac:dyDescent="0.3">
      <c r="A229" s="9" t="str">
        <f>equipo10!A67</f>
        <v>Ricardo Perez</v>
      </c>
      <c r="B229" s="9" t="str">
        <f>equipo10!$A$6</f>
        <v>Equipo 10</v>
      </c>
      <c r="C229" s="9">
        <f>equipo10!CP67</f>
        <v>1</v>
      </c>
      <c r="D229" s="9">
        <f>equipo10!CQ67</f>
        <v>1</v>
      </c>
      <c r="E229" s="9">
        <f>equipo10!CR67</f>
        <v>0</v>
      </c>
      <c r="F229" s="15">
        <f>equipo10!CT67</f>
        <v>1.1000000000000001</v>
      </c>
      <c r="G229" s="9">
        <f>equipo10!CU67</f>
        <v>0</v>
      </c>
      <c r="H229" s="9">
        <f>equipo10!CV67</f>
        <v>5</v>
      </c>
      <c r="I229" s="9">
        <f>equipo10!CW67</f>
        <v>1</v>
      </c>
      <c r="J229" s="14">
        <f>equipo10!CX67</f>
        <v>0</v>
      </c>
      <c r="K229" s="14">
        <f>equipo10!CY67</f>
        <v>0</v>
      </c>
      <c r="L229" t="str">
        <f t="shared" si="72"/>
        <v>Ricardo Perez</v>
      </c>
      <c r="M229">
        <f t="shared" si="73"/>
        <v>0</v>
      </c>
      <c r="N229">
        <f t="shared" si="74"/>
        <v>999999</v>
      </c>
      <c r="O229">
        <f t="shared" si="75"/>
        <v>9999990229</v>
      </c>
      <c r="P229" t="str">
        <f t="shared" si="76"/>
        <v>Ricardo Perez</v>
      </c>
      <c r="Q229">
        <f t="shared" si="77"/>
        <v>1</v>
      </c>
      <c r="R229">
        <f t="shared" si="78"/>
        <v>1</v>
      </c>
      <c r="S229">
        <f t="shared" si="79"/>
        <v>9771</v>
      </c>
      <c r="T229" t="str">
        <f t="shared" si="80"/>
        <v>Ricardo Perez</v>
      </c>
      <c r="U229">
        <f t="shared" si="81"/>
        <v>5</v>
      </c>
      <c r="V229">
        <f t="shared" si="82"/>
        <v>5</v>
      </c>
      <c r="W229">
        <f t="shared" si="83"/>
        <v>49771</v>
      </c>
      <c r="X229" t="str">
        <f t="shared" si="84"/>
        <v>Ricardo Perez</v>
      </c>
      <c r="Y229">
        <f t="shared" si="85"/>
        <v>1.1000000000000001</v>
      </c>
      <c r="Z229">
        <f t="shared" si="86"/>
        <v>1.1000000000000001</v>
      </c>
      <c r="AA229">
        <f t="shared" si="87"/>
        <v>10771</v>
      </c>
      <c r="AB229" t="str">
        <f t="shared" si="88"/>
        <v>Ricardo Perez</v>
      </c>
      <c r="AC229">
        <f t="shared" si="89"/>
        <v>1</v>
      </c>
      <c r="AD229">
        <f t="shared" si="90"/>
        <v>1</v>
      </c>
      <c r="AE229">
        <f t="shared" si="91"/>
        <v>10229</v>
      </c>
      <c r="AF229" t="str">
        <f t="shared" si="92"/>
        <v>Ricardo Perez</v>
      </c>
      <c r="AG229" s="2">
        <f t="shared" si="93"/>
        <v>0</v>
      </c>
      <c r="AH229" s="2">
        <f t="shared" si="94"/>
        <v>0</v>
      </c>
      <c r="AI229">
        <f t="shared" si="95"/>
        <v>-229</v>
      </c>
    </row>
    <row r="230" spans="1:35" x14ac:dyDescent="0.3">
      <c r="A230" s="9" t="str">
        <f>equipo10!A68</f>
        <v>Ricardo Sanchez</v>
      </c>
      <c r="B230" s="9" t="str">
        <f>equipo10!$A$6</f>
        <v>Equipo 10</v>
      </c>
      <c r="C230" s="9">
        <f>equipo10!CP68</f>
        <v>0</v>
      </c>
      <c r="D230" s="9">
        <f>equipo10!CQ68</f>
        <v>0</v>
      </c>
      <c r="E230" s="9">
        <f>equipo10!CR68</f>
        <v>0</v>
      </c>
      <c r="F230" s="15">
        <f>equipo10!CT68</f>
        <v>0</v>
      </c>
      <c r="G230" s="9">
        <f>equipo10!CU68</f>
        <v>0</v>
      </c>
      <c r="H230" s="9">
        <f>equipo10!CV68</f>
        <v>0</v>
      </c>
      <c r="I230" s="9">
        <f>equipo10!CW68</f>
        <v>0</v>
      </c>
      <c r="J230" s="14">
        <f>equipo10!CX68</f>
        <v>0</v>
      </c>
      <c r="K230" s="14">
        <f>equipo10!CY68</f>
        <v>0</v>
      </c>
      <c r="L230" t="str">
        <f t="shared" si="72"/>
        <v>Ricardo Sanchez</v>
      </c>
      <c r="M230">
        <f t="shared" si="73"/>
        <v>0</v>
      </c>
      <c r="N230">
        <f t="shared" si="74"/>
        <v>999999</v>
      </c>
      <c r="O230">
        <f t="shared" si="75"/>
        <v>9999990230</v>
      </c>
      <c r="P230" t="str">
        <f t="shared" si="76"/>
        <v>Ricardo Sanchez</v>
      </c>
      <c r="Q230">
        <f t="shared" si="77"/>
        <v>0</v>
      </c>
      <c r="R230">
        <f t="shared" si="78"/>
        <v>0</v>
      </c>
      <c r="S230">
        <f t="shared" si="79"/>
        <v>-230</v>
      </c>
      <c r="T230" t="str">
        <f t="shared" si="80"/>
        <v>Ricardo Sanchez</v>
      </c>
      <c r="U230">
        <f t="shared" si="81"/>
        <v>0</v>
      </c>
      <c r="V230">
        <f t="shared" si="82"/>
        <v>0</v>
      </c>
      <c r="W230">
        <f t="shared" si="83"/>
        <v>-230</v>
      </c>
      <c r="X230" t="str">
        <f t="shared" si="84"/>
        <v>Ricardo Sanchez</v>
      </c>
      <c r="Y230">
        <f t="shared" si="85"/>
        <v>0</v>
      </c>
      <c r="Z230">
        <f t="shared" si="86"/>
        <v>0</v>
      </c>
      <c r="AA230">
        <f t="shared" si="87"/>
        <v>-230</v>
      </c>
      <c r="AB230" t="str">
        <f t="shared" si="88"/>
        <v>Ricardo Sanchez</v>
      </c>
      <c r="AC230">
        <f t="shared" si="89"/>
        <v>0</v>
      </c>
      <c r="AD230">
        <f t="shared" si="90"/>
        <v>999999</v>
      </c>
      <c r="AE230">
        <f t="shared" si="91"/>
        <v>9999990230</v>
      </c>
      <c r="AF230" t="str">
        <f t="shared" si="92"/>
        <v>Ricardo Sanchez</v>
      </c>
      <c r="AG230" s="2">
        <f t="shared" si="93"/>
        <v>0</v>
      </c>
      <c r="AH230" s="2">
        <f t="shared" si="94"/>
        <v>0</v>
      </c>
      <c r="AI230">
        <f t="shared" si="95"/>
        <v>-230</v>
      </c>
    </row>
    <row r="231" spans="1:35" x14ac:dyDescent="0.3">
      <c r="A231" s="9" t="str">
        <f>equipo10!A69</f>
        <v>Ricardo Ramirez</v>
      </c>
      <c r="B231" s="9" t="str">
        <f>equipo10!$A$6</f>
        <v>Equipo 10</v>
      </c>
      <c r="C231" s="9">
        <f>equipo10!CP69</f>
        <v>1</v>
      </c>
      <c r="D231" s="9">
        <f>equipo10!CQ69</f>
        <v>0</v>
      </c>
      <c r="E231" s="9">
        <f>equipo10!CR69</f>
        <v>1</v>
      </c>
      <c r="F231" s="15">
        <f>equipo10!CT69</f>
        <v>1</v>
      </c>
      <c r="G231" s="9">
        <f>equipo10!CU69</f>
        <v>1</v>
      </c>
      <c r="H231" s="9">
        <f>equipo10!CV69</f>
        <v>4</v>
      </c>
      <c r="I231" s="9">
        <f>equipo10!CW69</f>
        <v>4</v>
      </c>
      <c r="J231" s="14">
        <f>equipo10!CX69</f>
        <v>9</v>
      </c>
      <c r="K231" s="14">
        <f>equipo10!CY69</f>
        <v>0</v>
      </c>
      <c r="L231" t="str">
        <f t="shared" si="72"/>
        <v>Ricardo Ramirez</v>
      </c>
      <c r="M231">
        <f t="shared" si="73"/>
        <v>9</v>
      </c>
      <c r="N231">
        <f t="shared" si="74"/>
        <v>9</v>
      </c>
      <c r="O231">
        <f t="shared" si="75"/>
        <v>90231</v>
      </c>
      <c r="P231" t="str">
        <f t="shared" si="76"/>
        <v>Ricardo Ramirez</v>
      </c>
      <c r="Q231">
        <f t="shared" si="77"/>
        <v>0</v>
      </c>
      <c r="R231">
        <f t="shared" si="78"/>
        <v>0</v>
      </c>
      <c r="S231">
        <f t="shared" si="79"/>
        <v>-231</v>
      </c>
      <c r="T231" t="str">
        <f t="shared" si="80"/>
        <v>Ricardo Ramirez</v>
      </c>
      <c r="U231">
        <f t="shared" si="81"/>
        <v>4</v>
      </c>
      <c r="V231">
        <f t="shared" si="82"/>
        <v>4</v>
      </c>
      <c r="W231">
        <f t="shared" si="83"/>
        <v>39769</v>
      </c>
      <c r="X231" t="str">
        <f t="shared" si="84"/>
        <v>Ricardo Ramirez</v>
      </c>
      <c r="Y231">
        <f t="shared" si="85"/>
        <v>1</v>
      </c>
      <c r="Z231">
        <f t="shared" si="86"/>
        <v>1</v>
      </c>
      <c r="AA231">
        <f t="shared" si="87"/>
        <v>9769</v>
      </c>
      <c r="AB231" t="str">
        <f t="shared" si="88"/>
        <v>Ricardo Ramirez</v>
      </c>
      <c r="AC231">
        <f t="shared" si="89"/>
        <v>4</v>
      </c>
      <c r="AD231">
        <f t="shared" si="90"/>
        <v>4</v>
      </c>
      <c r="AE231">
        <f t="shared" si="91"/>
        <v>40231</v>
      </c>
      <c r="AF231" t="str">
        <f t="shared" si="92"/>
        <v>Ricardo Ramirez</v>
      </c>
      <c r="AG231" s="2">
        <f t="shared" si="93"/>
        <v>0</v>
      </c>
      <c r="AH231" s="2">
        <f t="shared" si="94"/>
        <v>0</v>
      </c>
      <c r="AI231">
        <f t="shared" si="95"/>
        <v>-231</v>
      </c>
    </row>
    <row r="232" spans="1:35" x14ac:dyDescent="0.3">
      <c r="A232" s="9" t="str">
        <f>equipo10!A70</f>
        <v>Ricardo Torres</v>
      </c>
      <c r="B232" s="9" t="str">
        <f>equipo10!$A$6</f>
        <v>Equipo 10</v>
      </c>
      <c r="C232" s="9">
        <f>equipo10!CP70</f>
        <v>0</v>
      </c>
      <c r="D232" s="9">
        <f>equipo10!CQ70</f>
        <v>0</v>
      </c>
      <c r="E232" s="9">
        <f>equipo10!CR70</f>
        <v>0</v>
      </c>
      <c r="F232" s="15">
        <f>equipo10!CT70</f>
        <v>0</v>
      </c>
      <c r="G232" s="9">
        <f>equipo10!CU70</f>
        <v>0</v>
      </c>
      <c r="H232" s="9">
        <f>equipo10!CV70</f>
        <v>0</v>
      </c>
      <c r="I232" s="9">
        <f>equipo10!CW70</f>
        <v>0</v>
      </c>
      <c r="J232" s="14">
        <f>equipo10!CX70</f>
        <v>0</v>
      </c>
      <c r="K232" s="14">
        <f>equipo10!CY70</f>
        <v>0</v>
      </c>
      <c r="L232" t="str">
        <f t="shared" si="72"/>
        <v>Ricardo Torres</v>
      </c>
      <c r="M232">
        <f t="shared" si="73"/>
        <v>0</v>
      </c>
      <c r="N232">
        <f t="shared" si="74"/>
        <v>999999</v>
      </c>
      <c r="O232">
        <f t="shared" si="75"/>
        <v>9999990232</v>
      </c>
      <c r="P232" t="str">
        <f t="shared" si="76"/>
        <v>Ricardo Torres</v>
      </c>
      <c r="Q232">
        <f t="shared" si="77"/>
        <v>0</v>
      </c>
      <c r="R232">
        <f t="shared" si="78"/>
        <v>0</v>
      </c>
      <c r="S232">
        <f t="shared" si="79"/>
        <v>-232</v>
      </c>
      <c r="T232" t="str">
        <f t="shared" si="80"/>
        <v>Ricardo Torres</v>
      </c>
      <c r="U232">
        <f t="shared" si="81"/>
        <v>0</v>
      </c>
      <c r="V232">
        <f t="shared" si="82"/>
        <v>0</v>
      </c>
      <c r="W232">
        <f t="shared" si="83"/>
        <v>-232</v>
      </c>
      <c r="X232" t="str">
        <f t="shared" si="84"/>
        <v>Ricardo Torres</v>
      </c>
      <c r="Y232">
        <f t="shared" si="85"/>
        <v>0</v>
      </c>
      <c r="Z232">
        <f t="shared" si="86"/>
        <v>0</v>
      </c>
      <c r="AA232">
        <f t="shared" si="87"/>
        <v>-232</v>
      </c>
      <c r="AB232" t="str">
        <f t="shared" si="88"/>
        <v>Ricardo Torres</v>
      </c>
      <c r="AC232">
        <f t="shared" si="89"/>
        <v>0</v>
      </c>
      <c r="AD232">
        <f t="shared" si="90"/>
        <v>999999</v>
      </c>
      <c r="AE232">
        <f t="shared" si="91"/>
        <v>9999990232</v>
      </c>
      <c r="AF232" t="str">
        <f t="shared" si="92"/>
        <v>Ricardo Torres</v>
      </c>
      <c r="AG232" s="2">
        <f t="shared" si="93"/>
        <v>0</v>
      </c>
      <c r="AH232" s="2">
        <f t="shared" si="94"/>
        <v>0</v>
      </c>
      <c r="AI232">
        <f t="shared" si="95"/>
        <v>-232</v>
      </c>
    </row>
    <row r="233" spans="1:35" x14ac:dyDescent="0.3">
      <c r="A233" s="9" t="str">
        <f>equipo10!A71</f>
        <v>Ricardo Flores</v>
      </c>
      <c r="B233" s="9" t="str">
        <f>equipo10!$A$6</f>
        <v>Equipo 10</v>
      </c>
      <c r="C233" s="9">
        <f>equipo10!CP71</f>
        <v>1</v>
      </c>
      <c r="D233" s="9">
        <f>equipo10!CQ71</f>
        <v>0</v>
      </c>
      <c r="E233" s="9">
        <f>equipo10!CR71</f>
        <v>1</v>
      </c>
      <c r="F233" s="15">
        <f>equipo10!CT71</f>
        <v>1.2</v>
      </c>
      <c r="G233" s="9">
        <f>equipo10!CU71</f>
        <v>1</v>
      </c>
      <c r="H233" s="9">
        <f>equipo10!CV71</f>
        <v>1</v>
      </c>
      <c r="I233" s="9">
        <f>equipo10!CW71</f>
        <v>2</v>
      </c>
      <c r="J233" s="14">
        <f>equipo10!CX71</f>
        <v>5.4</v>
      </c>
      <c r="K233" s="14">
        <f>equipo10!CY71</f>
        <v>0</v>
      </c>
      <c r="L233" t="str">
        <f t="shared" si="72"/>
        <v>Ricardo Flores</v>
      </c>
      <c r="M233">
        <f t="shared" si="73"/>
        <v>5.4</v>
      </c>
      <c r="N233">
        <f t="shared" si="74"/>
        <v>5.4</v>
      </c>
      <c r="O233">
        <f t="shared" si="75"/>
        <v>54233</v>
      </c>
      <c r="P233" t="str">
        <f t="shared" si="76"/>
        <v>Ricardo Flores</v>
      </c>
      <c r="Q233">
        <f t="shared" si="77"/>
        <v>0</v>
      </c>
      <c r="R233">
        <f t="shared" si="78"/>
        <v>0</v>
      </c>
      <c r="S233">
        <f t="shared" si="79"/>
        <v>-233</v>
      </c>
      <c r="T233" t="str">
        <f t="shared" si="80"/>
        <v>Ricardo Flores</v>
      </c>
      <c r="U233">
        <f t="shared" si="81"/>
        <v>1</v>
      </c>
      <c r="V233">
        <f t="shared" si="82"/>
        <v>1</v>
      </c>
      <c r="W233">
        <f t="shared" si="83"/>
        <v>9767</v>
      </c>
      <c r="X233" t="str">
        <f t="shared" si="84"/>
        <v>Ricardo Flores</v>
      </c>
      <c r="Y233">
        <f t="shared" si="85"/>
        <v>1.2</v>
      </c>
      <c r="Z233">
        <f t="shared" si="86"/>
        <v>1.2</v>
      </c>
      <c r="AA233">
        <f t="shared" si="87"/>
        <v>11767</v>
      </c>
      <c r="AB233" t="str">
        <f t="shared" si="88"/>
        <v>Ricardo Flores</v>
      </c>
      <c r="AC233">
        <f t="shared" si="89"/>
        <v>2</v>
      </c>
      <c r="AD233">
        <f t="shared" si="90"/>
        <v>2</v>
      </c>
      <c r="AE233">
        <f t="shared" si="91"/>
        <v>20233</v>
      </c>
      <c r="AF233" t="str">
        <f t="shared" si="92"/>
        <v>Ricardo Flores</v>
      </c>
      <c r="AG233" s="2">
        <f t="shared" si="93"/>
        <v>0</v>
      </c>
      <c r="AH233" s="2">
        <f t="shared" si="94"/>
        <v>0</v>
      </c>
      <c r="AI233">
        <f t="shared" si="95"/>
        <v>-233</v>
      </c>
    </row>
    <row r="234" spans="1:35" x14ac:dyDescent="0.3">
      <c r="A234" s="9" t="str">
        <f>equipo10!A72</f>
        <v>Ricardo Rivera</v>
      </c>
      <c r="B234" s="9" t="str">
        <f>equipo10!$A$6</f>
        <v>Equipo 10</v>
      </c>
      <c r="C234" s="9">
        <f>equipo10!CP72</f>
        <v>0</v>
      </c>
      <c r="D234" s="9">
        <f>equipo10!CQ72</f>
        <v>0</v>
      </c>
      <c r="E234" s="9">
        <f>equipo10!CR72</f>
        <v>0</v>
      </c>
      <c r="F234" s="15">
        <f>equipo10!CT72</f>
        <v>0</v>
      </c>
      <c r="G234" s="9">
        <f>equipo10!CU72</f>
        <v>0</v>
      </c>
      <c r="H234" s="9">
        <f>equipo10!CV72</f>
        <v>0</v>
      </c>
      <c r="I234" s="9">
        <f>equipo10!CW72</f>
        <v>0</v>
      </c>
      <c r="J234" s="14">
        <f>equipo10!CX72</f>
        <v>0</v>
      </c>
      <c r="K234" s="14">
        <f>equipo10!CY72</f>
        <v>0</v>
      </c>
      <c r="L234" t="str">
        <f t="shared" si="72"/>
        <v>Ricardo Rivera</v>
      </c>
      <c r="M234">
        <f t="shared" si="73"/>
        <v>0</v>
      </c>
      <c r="N234">
        <f t="shared" si="74"/>
        <v>999999</v>
      </c>
      <c r="O234">
        <f t="shared" si="75"/>
        <v>9999990234</v>
      </c>
      <c r="P234" t="str">
        <f t="shared" si="76"/>
        <v>Ricardo Rivera</v>
      </c>
      <c r="Q234">
        <f t="shared" si="77"/>
        <v>0</v>
      </c>
      <c r="R234">
        <f t="shared" si="78"/>
        <v>0</v>
      </c>
      <c r="S234">
        <f t="shared" si="79"/>
        <v>-234</v>
      </c>
      <c r="T234" t="str">
        <f t="shared" si="80"/>
        <v>Ricardo Rivera</v>
      </c>
      <c r="U234">
        <f t="shared" si="81"/>
        <v>0</v>
      </c>
      <c r="V234">
        <f t="shared" si="82"/>
        <v>0</v>
      </c>
      <c r="W234">
        <f t="shared" si="83"/>
        <v>-234</v>
      </c>
      <c r="X234" t="str">
        <f t="shared" si="84"/>
        <v>Ricardo Rivera</v>
      </c>
      <c r="Y234">
        <f t="shared" si="85"/>
        <v>0</v>
      </c>
      <c r="Z234">
        <f t="shared" si="86"/>
        <v>0</v>
      </c>
      <c r="AA234">
        <f t="shared" si="87"/>
        <v>-234</v>
      </c>
      <c r="AB234" t="str">
        <f t="shared" si="88"/>
        <v>Ricardo Rivera</v>
      </c>
      <c r="AC234">
        <f t="shared" si="89"/>
        <v>0</v>
      </c>
      <c r="AD234">
        <f t="shared" si="90"/>
        <v>999999</v>
      </c>
      <c r="AE234">
        <f t="shared" si="91"/>
        <v>9999990234</v>
      </c>
      <c r="AF234" t="str">
        <f t="shared" si="92"/>
        <v>Ricardo Rivera</v>
      </c>
      <c r="AG234" s="2">
        <f t="shared" si="93"/>
        <v>0</v>
      </c>
      <c r="AH234" s="2">
        <f t="shared" si="94"/>
        <v>0</v>
      </c>
      <c r="AI234">
        <f t="shared" si="95"/>
        <v>-234</v>
      </c>
    </row>
    <row r="235" spans="1:35" x14ac:dyDescent="0.3">
      <c r="A235" s="9" t="str">
        <f>equipo10!A73</f>
        <v>Ricardo Gomez</v>
      </c>
      <c r="B235" s="9" t="str">
        <f>equipo10!$A$6</f>
        <v>Equipo 10</v>
      </c>
      <c r="C235" s="9">
        <f>equipo10!CP73</f>
        <v>0</v>
      </c>
      <c r="D235" s="9">
        <f>equipo10!CQ73</f>
        <v>0</v>
      </c>
      <c r="E235" s="9">
        <f>equipo10!CR73</f>
        <v>0</v>
      </c>
      <c r="F235" s="15">
        <f>equipo10!CT73</f>
        <v>0</v>
      </c>
      <c r="G235" s="9">
        <f>equipo10!CU73</f>
        <v>0</v>
      </c>
      <c r="H235" s="9">
        <f>equipo10!CV73</f>
        <v>0</v>
      </c>
      <c r="I235" s="9">
        <f>equipo10!CW73</f>
        <v>0</v>
      </c>
      <c r="J235" s="14">
        <f>equipo10!CX73</f>
        <v>0</v>
      </c>
      <c r="K235" s="14">
        <f>equipo10!CY73</f>
        <v>0</v>
      </c>
      <c r="L235" t="str">
        <f t="shared" si="72"/>
        <v>Ricardo Gomez</v>
      </c>
      <c r="M235">
        <f t="shared" si="73"/>
        <v>0</v>
      </c>
      <c r="N235">
        <f t="shared" si="74"/>
        <v>999999</v>
      </c>
      <c r="O235">
        <f t="shared" si="75"/>
        <v>9999990235</v>
      </c>
      <c r="P235" t="str">
        <f t="shared" si="76"/>
        <v>Ricardo Gomez</v>
      </c>
      <c r="Q235">
        <f t="shared" si="77"/>
        <v>0</v>
      </c>
      <c r="R235">
        <f t="shared" si="78"/>
        <v>0</v>
      </c>
      <c r="S235">
        <f t="shared" si="79"/>
        <v>-235</v>
      </c>
      <c r="T235" t="str">
        <f t="shared" si="80"/>
        <v>Ricardo Gomez</v>
      </c>
      <c r="U235">
        <f t="shared" si="81"/>
        <v>0</v>
      </c>
      <c r="V235">
        <f t="shared" si="82"/>
        <v>0</v>
      </c>
      <c r="W235">
        <f t="shared" si="83"/>
        <v>-235</v>
      </c>
      <c r="X235" t="str">
        <f t="shared" si="84"/>
        <v>Ricardo Gomez</v>
      </c>
      <c r="Y235">
        <f t="shared" si="85"/>
        <v>0</v>
      </c>
      <c r="Z235">
        <f t="shared" si="86"/>
        <v>0</v>
      </c>
      <c r="AA235">
        <f t="shared" si="87"/>
        <v>-235</v>
      </c>
      <c r="AB235" t="str">
        <f t="shared" si="88"/>
        <v>Ricardo Gomez</v>
      </c>
      <c r="AC235">
        <f t="shared" si="89"/>
        <v>0</v>
      </c>
      <c r="AD235">
        <f t="shared" si="90"/>
        <v>999999</v>
      </c>
      <c r="AE235">
        <f t="shared" si="91"/>
        <v>9999990235</v>
      </c>
      <c r="AF235" t="str">
        <f t="shared" si="92"/>
        <v>Ricardo Gomez</v>
      </c>
      <c r="AG235" s="2">
        <f t="shared" si="93"/>
        <v>0</v>
      </c>
      <c r="AH235" s="2">
        <f t="shared" si="94"/>
        <v>0</v>
      </c>
      <c r="AI235">
        <f t="shared" si="95"/>
        <v>-235</v>
      </c>
    </row>
    <row r="236" spans="1:35" x14ac:dyDescent="0.3">
      <c r="A236" s="9" t="str">
        <f>equipo10!A74</f>
        <v>Ricardo Diaz</v>
      </c>
      <c r="B236" s="9" t="str">
        <f>equipo10!$A$6</f>
        <v>Equipo 10</v>
      </c>
      <c r="C236" s="9">
        <f>equipo10!CP74</f>
        <v>2</v>
      </c>
      <c r="D236" s="9">
        <f>equipo10!CQ74</f>
        <v>1</v>
      </c>
      <c r="E236" s="9">
        <f>equipo10!CR74</f>
        <v>1</v>
      </c>
      <c r="F236" s="15">
        <f>equipo10!CT74</f>
        <v>5.0999999999999996</v>
      </c>
      <c r="G236" s="9">
        <f>equipo10!CU74</f>
        <v>0</v>
      </c>
      <c r="H236" s="9">
        <f>equipo10!CV74</f>
        <v>9</v>
      </c>
      <c r="I236" s="9">
        <f>equipo10!CW74</f>
        <v>5</v>
      </c>
      <c r="J236" s="14">
        <f>equipo10!CX74</f>
        <v>0</v>
      </c>
      <c r="K236" s="14">
        <f>equipo10!CY74</f>
        <v>0</v>
      </c>
      <c r="L236" t="str">
        <f t="shared" si="72"/>
        <v>Ricardo Diaz</v>
      </c>
      <c r="M236">
        <f t="shared" si="73"/>
        <v>0</v>
      </c>
      <c r="N236">
        <f t="shared" si="74"/>
        <v>999999</v>
      </c>
      <c r="O236">
        <f t="shared" si="75"/>
        <v>9999990236</v>
      </c>
      <c r="P236" t="str">
        <f t="shared" si="76"/>
        <v>Ricardo Diaz</v>
      </c>
      <c r="Q236">
        <f t="shared" si="77"/>
        <v>1</v>
      </c>
      <c r="R236">
        <f t="shared" si="78"/>
        <v>1</v>
      </c>
      <c r="S236">
        <f t="shared" si="79"/>
        <v>9764</v>
      </c>
      <c r="T236" t="str">
        <f t="shared" si="80"/>
        <v>Ricardo Diaz</v>
      </c>
      <c r="U236">
        <f t="shared" si="81"/>
        <v>9</v>
      </c>
      <c r="V236">
        <f t="shared" si="82"/>
        <v>9</v>
      </c>
      <c r="W236">
        <f t="shared" si="83"/>
        <v>89764</v>
      </c>
      <c r="X236" t="str">
        <f t="shared" si="84"/>
        <v>Ricardo Diaz</v>
      </c>
      <c r="Y236">
        <f t="shared" si="85"/>
        <v>5.0999999999999996</v>
      </c>
      <c r="Z236">
        <f t="shared" si="86"/>
        <v>5.0999999999999996</v>
      </c>
      <c r="AA236">
        <f t="shared" si="87"/>
        <v>50764</v>
      </c>
      <c r="AB236" t="str">
        <f t="shared" si="88"/>
        <v>Ricardo Diaz</v>
      </c>
      <c r="AC236">
        <f t="shared" si="89"/>
        <v>5</v>
      </c>
      <c r="AD236">
        <f t="shared" si="90"/>
        <v>5</v>
      </c>
      <c r="AE236">
        <f t="shared" si="91"/>
        <v>50236</v>
      </c>
      <c r="AF236" t="str">
        <f t="shared" si="92"/>
        <v>Ricardo Diaz</v>
      </c>
      <c r="AG236" s="2">
        <f t="shared" si="93"/>
        <v>0</v>
      </c>
      <c r="AH236" s="2">
        <f t="shared" si="94"/>
        <v>0</v>
      </c>
      <c r="AI236">
        <f t="shared" si="95"/>
        <v>-236</v>
      </c>
    </row>
    <row r="237" spans="1:35" x14ac:dyDescent="0.3">
      <c r="A237" s="9" t="str">
        <f>equipo10!A75</f>
        <v>Ricardo Reyes</v>
      </c>
      <c r="B237" s="9" t="str">
        <f>equipo10!$A$6</f>
        <v>Equipo 10</v>
      </c>
      <c r="C237" s="9">
        <f>equipo10!CP75</f>
        <v>0</v>
      </c>
      <c r="D237" s="9">
        <f>equipo10!CQ75</f>
        <v>0</v>
      </c>
      <c r="E237" s="9">
        <f>equipo10!CR75</f>
        <v>0</v>
      </c>
      <c r="F237" s="15">
        <f>equipo10!CT75</f>
        <v>0</v>
      </c>
      <c r="G237" s="9">
        <f>equipo10!CU75</f>
        <v>0</v>
      </c>
      <c r="H237" s="9">
        <f>equipo10!CV75</f>
        <v>0</v>
      </c>
      <c r="I237" s="9">
        <f>equipo10!CW75</f>
        <v>0</v>
      </c>
      <c r="J237" s="14">
        <f>equipo10!CX75</f>
        <v>0</v>
      </c>
      <c r="K237" s="14">
        <f>equipo10!CY75</f>
        <v>0</v>
      </c>
      <c r="L237" t="str">
        <f t="shared" si="72"/>
        <v>Ricardo Reyes</v>
      </c>
      <c r="M237">
        <f t="shared" si="73"/>
        <v>0</v>
      </c>
      <c r="N237">
        <f t="shared" si="74"/>
        <v>999999</v>
      </c>
      <c r="O237">
        <f t="shared" si="75"/>
        <v>9999990237</v>
      </c>
      <c r="P237" t="str">
        <f t="shared" si="76"/>
        <v>Ricardo Reyes</v>
      </c>
      <c r="Q237">
        <f t="shared" si="77"/>
        <v>0</v>
      </c>
      <c r="R237">
        <f t="shared" si="78"/>
        <v>0</v>
      </c>
      <c r="S237">
        <f t="shared" si="79"/>
        <v>-237</v>
      </c>
      <c r="T237" t="str">
        <f t="shared" si="80"/>
        <v>Ricardo Reyes</v>
      </c>
      <c r="U237">
        <f t="shared" si="81"/>
        <v>0</v>
      </c>
      <c r="V237">
        <f t="shared" si="82"/>
        <v>0</v>
      </c>
      <c r="W237">
        <f t="shared" si="83"/>
        <v>-237</v>
      </c>
      <c r="X237" t="str">
        <f t="shared" si="84"/>
        <v>Ricardo Reyes</v>
      </c>
      <c r="Y237">
        <f t="shared" si="85"/>
        <v>0</v>
      </c>
      <c r="Z237">
        <f t="shared" si="86"/>
        <v>0</v>
      </c>
      <c r="AA237">
        <f t="shared" si="87"/>
        <v>-237</v>
      </c>
      <c r="AB237" t="str">
        <f t="shared" si="88"/>
        <v>Ricardo Reyes</v>
      </c>
      <c r="AC237">
        <f t="shared" si="89"/>
        <v>0</v>
      </c>
      <c r="AD237">
        <f t="shared" si="90"/>
        <v>999999</v>
      </c>
      <c r="AE237">
        <f t="shared" si="91"/>
        <v>9999990237</v>
      </c>
      <c r="AF237" t="str">
        <f t="shared" si="92"/>
        <v>Ricardo Reyes</v>
      </c>
      <c r="AG237" s="2">
        <f t="shared" si="93"/>
        <v>0</v>
      </c>
      <c r="AH237" s="2">
        <f t="shared" si="94"/>
        <v>0</v>
      </c>
      <c r="AI237">
        <f t="shared" si="95"/>
        <v>-237</v>
      </c>
    </row>
    <row r="238" spans="1:35" x14ac:dyDescent="0.3">
      <c r="A238" s="9" t="str">
        <f>equipo10!A76</f>
        <v>Ricardo Morales</v>
      </c>
      <c r="B238" s="9" t="str">
        <f>equipo10!$A$6</f>
        <v>Equipo 10</v>
      </c>
      <c r="C238" s="9">
        <f>equipo10!CP76</f>
        <v>2</v>
      </c>
      <c r="D238" s="9">
        <f>equipo10!CQ76</f>
        <v>2</v>
      </c>
      <c r="E238" s="9">
        <f>equipo10!CR76</f>
        <v>0</v>
      </c>
      <c r="F238" s="15">
        <f>equipo10!CT76</f>
        <v>4</v>
      </c>
      <c r="G238" s="9">
        <f>equipo10!CU76</f>
        <v>2</v>
      </c>
      <c r="H238" s="9">
        <f>equipo10!CV76</f>
        <v>11</v>
      </c>
      <c r="I238" s="9">
        <f>equipo10!CW76</f>
        <v>1</v>
      </c>
      <c r="J238" s="14">
        <f>equipo10!CX76</f>
        <v>4.5</v>
      </c>
      <c r="K238" s="14">
        <f>equipo10!CY76</f>
        <v>0</v>
      </c>
      <c r="L238" t="str">
        <f t="shared" si="72"/>
        <v>Ricardo Morales</v>
      </c>
      <c r="M238">
        <f t="shared" si="73"/>
        <v>4.5</v>
      </c>
      <c r="N238">
        <f t="shared" si="74"/>
        <v>4.5</v>
      </c>
      <c r="O238">
        <f t="shared" si="75"/>
        <v>45238</v>
      </c>
      <c r="P238" t="str">
        <f t="shared" si="76"/>
        <v>Ricardo Morales</v>
      </c>
      <c r="Q238">
        <f t="shared" si="77"/>
        <v>2</v>
      </c>
      <c r="R238">
        <f t="shared" si="78"/>
        <v>2</v>
      </c>
      <c r="S238">
        <f t="shared" si="79"/>
        <v>19762</v>
      </c>
      <c r="T238" t="str">
        <f t="shared" si="80"/>
        <v>Ricardo Morales</v>
      </c>
      <c r="U238">
        <f t="shared" si="81"/>
        <v>11</v>
      </c>
      <c r="V238">
        <f t="shared" si="82"/>
        <v>11</v>
      </c>
      <c r="W238">
        <f t="shared" si="83"/>
        <v>109762</v>
      </c>
      <c r="X238" t="str">
        <f t="shared" si="84"/>
        <v>Ricardo Morales</v>
      </c>
      <c r="Y238">
        <f t="shared" si="85"/>
        <v>4</v>
      </c>
      <c r="Z238">
        <f t="shared" si="86"/>
        <v>4</v>
      </c>
      <c r="AA238">
        <f t="shared" si="87"/>
        <v>39762</v>
      </c>
      <c r="AB238" t="str">
        <f t="shared" si="88"/>
        <v>Ricardo Morales</v>
      </c>
      <c r="AC238">
        <f t="shared" si="89"/>
        <v>1</v>
      </c>
      <c r="AD238">
        <f t="shared" si="90"/>
        <v>1</v>
      </c>
      <c r="AE238">
        <f t="shared" si="91"/>
        <v>10238</v>
      </c>
      <c r="AF238" t="str">
        <f t="shared" si="92"/>
        <v>Ricardo Morales</v>
      </c>
      <c r="AG238" s="2">
        <f t="shared" si="93"/>
        <v>0</v>
      </c>
      <c r="AH238" s="2">
        <f t="shared" si="94"/>
        <v>0</v>
      </c>
      <c r="AI238">
        <f t="shared" si="95"/>
        <v>-238</v>
      </c>
    </row>
    <row r="239" spans="1:35" x14ac:dyDescent="0.3">
      <c r="A239" s="9" t="str">
        <f>equipo10!A77</f>
        <v>Ricardo Cruz</v>
      </c>
      <c r="B239" s="9" t="str">
        <f>equipo10!$A$6</f>
        <v>Equipo 10</v>
      </c>
      <c r="C239" s="9">
        <f>equipo10!CP77</f>
        <v>1</v>
      </c>
      <c r="D239" s="9">
        <f>equipo10!CQ77</f>
        <v>0</v>
      </c>
      <c r="E239" s="9">
        <f>equipo10!CR77</f>
        <v>1</v>
      </c>
      <c r="F239" s="15">
        <f>equipo10!CT77</f>
        <v>1.2</v>
      </c>
      <c r="G239" s="9">
        <f>equipo10!CU77</f>
        <v>3</v>
      </c>
      <c r="H239" s="9">
        <f>equipo10!CV77</f>
        <v>4</v>
      </c>
      <c r="I239" s="9">
        <f>equipo10!CW77</f>
        <v>2</v>
      </c>
      <c r="J239" s="14">
        <f>equipo10!CX77</f>
        <v>16.2</v>
      </c>
      <c r="K239" s="14">
        <f>equipo10!CY77</f>
        <v>0</v>
      </c>
      <c r="L239" t="str">
        <f t="shared" si="72"/>
        <v>Ricardo Cruz</v>
      </c>
      <c r="M239">
        <f t="shared" si="73"/>
        <v>16.2</v>
      </c>
      <c r="N239">
        <f t="shared" si="74"/>
        <v>16.2</v>
      </c>
      <c r="O239">
        <f t="shared" si="75"/>
        <v>162239</v>
      </c>
      <c r="P239" t="str">
        <f t="shared" si="76"/>
        <v>Ricardo Cruz</v>
      </c>
      <c r="Q239">
        <f t="shared" si="77"/>
        <v>0</v>
      </c>
      <c r="R239">
        <f t="shared" si="78"/>
        <v>0</v>
      </c>
      <c r="S239">
        <f t="shared" si="79"/>
        <v>-239</v>
      </c>
      <c r="T239" t="str">
        <f t="shared" si="80"/>
        <v>Ricardo Cruz</v>
      </c>
      <c r="U239">
        <f t="shared" si="81"/>
        <v>4</v>
      </c>
      <c r="V239">
        <f t="shared" si="82"/>
        <v>4</v>
      </c>
      <c r="W239">
        <f t="shared" si="83"/>
        <v>39761</v>
      </c>
      <c r="X239" t="str">
        <f t="shared" si="84"/>
        <v>Ricardo Cruz</v>
      </c>
      <c r="Y239">
        <f t="shared" si="85"/>
        <v>1.2</v>
      </c>
      <c r="Z239">
        <f t="shared" si="86"/>
        <v>1.2</v>
      </c>
      <c r="AA239">
        <f t="shared" si="87"/>
        <v>11761</v>
      </c>
      <c r="AB239" t="str">
        <f t="shared" si="88"/>
        <v>Ricardo Cruz</v>
      </c>
      <c r="AC239">
        <f t="shared" si="89"/>
        <v>2</v>
      </c>
      <c r="AD239">
        <f t="shared" si="90"/>
        <v>2</v>
      </c>
      <c r="AE239">
        <f t="shared" si="91"/>
        <v>20239</v>
      </c>
      <c r="AF239" t="str">
        <f t="shared" si="92"/>
        <v>Ricardo Cruz</v>
      </c>
      <c r="AG239" s="2">
        <f t="shared" si="93"/>
        <v>0</v>
      </c>
      <c r="AH239" s="2">
        <f t="shared" si="94"/>
        <v>0</v>
      </c>
      <c r="AI239">
        <f t="shared" si="95"/>
        <v>-239</v>
      </c>
    </row>
    <row r="240" spans="1:35" x14ac:dyDescent="0.3">
      <c r="A240" s="9" t="str">
        <f>equipo10!A78</f>
        <v>Ricardo Ortiz</v>
      </c>
      <c r="B240" s="9" t="str">
        <f>equipo10!$A$6</f>
        <v>Equipo 10</v>
      </c>
      <c r="C240" s="9">
        <f>equipo10!CP78</f>
        <v>1</v>
      </c>
      <c r="D240" s="9">
        <f>equipo10!CQ78</f>
        <v>0</v>
      </c>
      <c r="E240" s="9">
        <f>equipo10!CR78</f>
        <v>1</v>
      </c>
      <c r="F240" s="15">
        <f>equipo10!CT78</f>
        <v>2.2000000000000002</v>
      </c>
      <c r="G240" s="9">
        <f>equipo10!CU78</f>
        <v>1</v>
      </c>
      <c r="H240" s="9">
        <f>equipo10!CV78</f>
        <v>1</v>
      </c>
      <c r="I240" s="9">
        <f>equipo10!CW78</f>
        <v>1</v>
      </c>
      <c r="J240" s="14">
        <f>equipo10!CX78</f>
        <v>3.3749999999999991</v>
      </c>
      <c r="K240" s="14">
        <f>equipo10!CY78</f>
        <v>0</v>
      </c>
      <c r="L240" t="str">
        <f t="shared" si="72"/>
        <v>Ricardo Ortiz</v>
      </c>
      <c r="M240">
        <f t="shared" si="73"/>
        <v>3.3749999999999991</v>
      </c>
      <c r="N240">
        <f t="shared" si="74"/>
        <v>3.3749999999999991</v>
      </c>
      <c r="O240">
        <f t="shared" si="75"/>
        <v>33989.999999999993</v>
      </c>
      <c r="P240" t="str">
        <f t="shared" si="76"/>
        <v>Ricardo Ortiz</v>
      </c>
      <c r="Q240">
        <f t="shared" si="77"/>
        <v>0</v>
      </c>
      <c r="R240">
        <f t="shared" si="78"/>
        <v>0</v>
      </c>
      <c r="S240">
        <f t="shared" si="79"/>
        <v>-240</v>
      </c>
      <c r="T240" t="str">
        <f t="shared" si="80"/>
        <v>Ricardo Ortiz</v>
      </c>
      <c r="U240">
        <f t="shared" si="81"/>
        <v>1</v>
      </c>
      <c r="V240">
        <f t="shared" si="82"/>
        <v>1</v>
      </c>
      <c r="W240">
        <f t="shared" si="83"/>
        <v>9760</v>
      </c>
      <c r="X240" t="str">
        <f t="shared" si="84"/>
        <v>Ricardo Ortiz</v>
      </c>
      <c r="Y240">
        <f t="shared" si="85"/>
        <v>2.2000000000000002</v>
      </c>
      <c r="Z240">
        <f t="shared" si="86"/>
        <v>2.2000000000000002</v>
      </c>
      <c r="AA240">
        <f t="shared" si="87"/>
        <v>21760</v>
      </c>
      <c r="AB240" t="str">
        <f t="shared" si="88"/>
        <v>Ricardo Ortiz</v>
      </c>
      <c r="AC240">
        <f t="shared" si="89"/>
        <v>1</v>
      </c>
      <c r="AD240">
        <f t="shared" si="90"/>
        <v>1</v>
      </c>
      <c r="AE240">
        <f t="shared" si="91"/>
        <v>10240</v>
      </c>
      <c r="AF240" t="str">
        <f t="shared" si="92"/>
        <v>Ricardo Ortiz</v>
      </c>
      <c r="AG240" s="2">
        <f t="shared" si="93"/>
        <v>0</v>
      </c>
      <c r="AH240" s="2">
        <f t="shared" si="94"/>
        <v>0</v>
      </c>
      <c r="AI240">
        <f t="shared" si="95"/>
        <v>-240</v>
      </c>
    </row>
    <row r="241" spans="1:35" x14ac:dyDescent="0.3">
      <c r="A241" s="9" t="str">
        <f>equipo10!A79</f>
        <v>Ricardo Gutierrez</v>
      </c>
      <c r="B241" s="9" t="str">
        <f>equipo10!$A$6</f>
        <v>Equipo 10</v>
      </c>
      <c r="C241" s="9">
        <f>equipo10!CP79</f>
        <v>0</v>
      </c>
      <c r="D241" s="9">
        <f>equipo10!CQ79</f>
        <v>0</v>
      </c>
      <c r="E241" s="9">
        <f>equipo10!CR79</f>
        <v>0</v>
      </c>
      <c r="F241" s="15">
        <f>equipo10!CT79</f>
        <v>0</v>
      </c>
      <c r="G241" s="9">
        <f>equipo10!CU79</f>
        <v>0</v>
      </c>
      <c r="H241" s="9">
        <f>equipo10!CV79</f>
        <v>0</v>
      </c>
      <c r="I241" s="9">
        <f>equipo10!CW79</f>
        <v>0</v>
      </c>
      <c r="J241" s="14">
        <f>equipo10!CX79</f>
        <v>0</v>
      </c>
      <c r="K241" s="14">
        <f>equipo10!CY79</f>
        <v>0</v>
      </c>
      <c r="L241" t="str">
        <f t="shared" si="72"/>
        <v>Ricardo Gutierrez</v>
      </c>
      <c r="M241">
        <f t="shared" si="73"/>
        <v>0</v>
      </c>
      <c r="N241">
        <f t="shared" si="74"/>
        <v>999999</v>
      </c>
      <c r="O241">
        <f t="shared" si="75"/>
        <v>9999990241</v>
      </c>
      <c r="P241" t="str">
        <f t="shared" si="76"/>
        <v>Ricardo Gutierrez</v>
      </c>
      <c r="Q241">
        <f t="shared" si="77"/>
        <v>0</v>
      </c>
      <c r="R241">
        <f t="shared" si="78"/>
        <v>0</v>
      </c>
      <c r="S241">
        <f t="shared" si="79"/>
        <v>-241</v>
      </c>
      <c r="T241" t="str">
        <f t="shared" si="80"/>
        <v>Ricardo Gutierrez</v>
      </c>
      <c r="U241">
        <f t="shared" si="81"/>
        <v>0</v>
      </c>
      <c r="V241">
        <f t="shared" si="82"/>
        <v>0</v>
      </c>
      <c r="W241">
        <f t="shared" si="83"/>
        <v>-241</v>
      </c>
      <c r="X241" t="str">
        <f t="shared" si="84"/>
        <v>Ricardo Gutierrez</v>
      </c>
      <c r="Y241">
        <f t="shared" si="85"/>
        <v>0</v>
      </c>
      <c r="Z241">
        <f t="shared" si="86"/>
        <v>0</v>
      </c>
      <c r="AA241">
        <f t="shared" si="87"/>
        <v>-241</v>
      </c>
      <c r="AB241" t="str">
        <f t="shared" si="88"/>
        <v>Ricardo Gutierrez</v>
      </c>
      <c r="AC241">
        <f t="shared" si="89"/>
        <v>0</v>
      </c>
      <c r="AD241">
        <f t="shared" si="90"/>
        <v>999999</v>
      </c>
      <c r="AE241">
        <f t="shared" si="91"/>
        <v>9999990241</v>
      </c>
      <c r="AF241" t="str">
        <f t="shared" si="92"/>
        <v>Ricardo Gutierrez</v>
      </c>
      <c r="AG241" s="2">
        <f t="shared" si="93"/>
        <v>0</v>
      </c>
      <c r="AH241" s="2">
        <f t="shared" si="94"/>
        <v>0</v>
      </c>
      <c r="AI241">
        <f t="shared" si="95"/>
        <v>-241</v>
      </c>
    </row>
    <row r="242" spans="1:35" x14ac:dyDescent="0.3">
      <c r="A242" s="9" t="str">
        <f>equipo10!A80</f>
        <v>Ricardo Castillo</v>
      </c>
      <c r="B242" s="9" t="str">
        <f>equipo10!$A$6</f>
        <v>Equipo 10</v>
      </c>
      <c r="C242" s="9">
        <f>equipo10!CP80</f>
        <v>1</v>
      </c>
      <c r="D242" s="9">
        <f>equipo10!CQ80</f>
        <v>0</v>
      </c>
      <c r="E242" s="9">
        <f>equipo10!CR80</f>
        <v>1</v>
      </c>
      <c r="F242" s="15">
        <f>equipo10!CT80</f>
        <v>3</v>
      </c>
      <c r="G242" s="9">
        <f>equipo10!CU80</f>
        <v>1</v>
      </c>
      <c r="H242" s="9">
        <f>equipo10!CV80</f>
        <v>3</v>
      </c>
      <c r="I242" s="9">
        <f>equipo10!CW80</f>
        <v>4</v>
      </c>
      <c r="J242" s="14">
        <f>equipo10!CX80</f>
        <v>3</v>
      </c>
      <c r="K242" s="14">
        <f>equipo10!CY80</f>
        <v>0</v>
      </c>
      <c r="L242" t="str">
        <f t="shared" si="72"/>
        <v>Ricardo Castillo</v>
      </c>
      <c r="M242">
        <f t="shared" si="73"/>
        <v>3</v>
      </c>
      <c r="N242">
        <f t="shared" si="74"/>
        <v>3</v>
      </c>
      <c r="O242">
        <f t="shared" si="75"/>
        <v>30242</v>
      </c>
      <c r="P242" t="str">
        <f t="shared" si="76"/>
        <v>Ricardo Castillo</v>
      </c>
      <c r="Q242">
        <f t="shared" si="77"/>
        <v>0</v>
      </c>
      <c r="R242">
        <f t="shared" si="78"/>
        <v>0</v>
      </c>
      <c r="S242">
        <f t="shared" si="79"/>
        <v>-242</v>
      </c>
      <c r="T242" t="str">
        <f t="shared" si="80"/>
        <v>Ricardo Castillo</v>
      </c>
      <c r="U242">
        <f t="shared" si="81"/>
        <v>3</v>
      </c>
      <c r="V242">
        <f t="shared" si="82"/>
        <v>3</v>
      </c>
      <c r="W242">
        <f t="shared" si="83"/>
        <v>29758</v>
      </c>
      <c r="X242" t="str">
        <f t="shared" si="84"/>
        <v>Ricardo Castillo</v>
      </c>
      <c r="Y242">
        <f t="shared" si="85"/>
        <v>3</v>
      </c>
      <c r="Z242">
        <f t="shared" si="86"/>
        <v>3</v>
      </c>
      <c r="AA242">
        <f t="shared" si="87"/>
        <v>29758</v>
      </c>
      <c r="AB242" t="str">
        <f t="shared" si="88"/>
        <v>Ricardo Castillo</v>
      </c>
      <c r="AC242">
        <f t="shared" si="89"/>
        <v>4</v>
      </c>
      <c r="AD242">
        <f t="shared" si="90"/>
        <v>4</v>
      </c>
      <c r="AE242">
        <f t="shared" si="91"/>
        <v>40242</v>
      </c>
      <c r="AF242" t="str">
        <f t="shared" si="92"/>
        <v>Ricardo Castillo</v>
      </c>
      <c r="AG242" s="2">
        <f t="shared" si="93"/>
        <v>0</v>
      </c>
      <c r="AH242" s="2">
        <f t="shared" si="94"/>
        <v>0</v>
      </c>
      <c r="AI242">
        <f t="shared" si="95"/>
        <v>-242</v>
      </c>
    </row>
    <row r="243" spans="1:35" x14ac:dyDescent="0.3">
      <c r="A243" s="9" t="str">
        <f>equipo10!A81</f>
        <v>Samuel Garcia</v>
      </c>
      <c r="B243" s="9" t="str">
        <f>equipo10!$A$6</f>
        <v>Equipo 10</v>
      </c>
      <c r="C243" s="9">
        <f>equipo10!CP81</f>
        <v>1</v>
      </c>
      <c r="D243" s="9">
        <f>equipo10!CQ81</f>
        <v>1</v>
      </c>
      <c r="E243" s="9">
        <f>equipo10!CR81</f>
        <v>0</v>
      </c>
      <c r="F243" s="15">
        <f>equipo10!CT81</f>
        <v>1</v>
      </c>
      <c r="G243" s="9">
        <f>equipo10!CU81</f>
        <v>1</v>
      </c>
      <c r="H243" s="9">
        <f>equipo10!CV81</f>
        <v>2</v>
      </c>
      <c r="I243" s="9">
        <f>equipo10!CW81</f>
        <v>3</v>
      </c>
      <c r="J243" s="14">
        <f>equipo10!CX81</f>
        <v>9</v>
      </c>
      <c r="K243" s="14">
        <f>equipo10!CY81</f>
        <v>0</v>
      </c>
      <c r="L243" t="str">
        <f t="shared" si="72"/>
        <v>Samuel Garcia</v>
      </c>
      <c r="M243">
        <f t="shared" si="73"/>
        <v>9</v>
      </c>
      <c r="N243">
        <f t="shared" si="74"/>
        <v>9</v>
      </c>
      <c r="O243">
        <f t="shared" si="75"/>
        <v>90243</v>
      </c>
      <c r="P243" t="str">
        <f t="shared" si="76"/>
        <v>Samuel Garcia</v>
      </c>
      <c r="Q243">
        <f t="shared" si="77"/>
        <v>1</v>
      </c>
      <c r="R243">
        <f t="shared" si="78"/>
        <v>1</v>
      </c>
      <c r="S243">
        <f t="shared" si="79"/>
        <v>9757</v>
      </c>
      <c r="T243" t="str">
        <f t="shared" si="80"/>
        <v>Samuel Garcia</v>
      </c>
      <c r="U243">
        <f t="shared" si="81"/>
        <v>2</v>
      </c>
      <c r="V243">
        <f t="shared" si="82"/>
        <v>2</v>
      </c>
      <c r="W243">
        <f t="shared" si="83"/>
        <v>19757</v>
      </c>
      <c r="X243" t="str">
        <f t="shared" si="84"/>
        <v>Samuel Garcia</v>
      </c>
      <c r="Y243">
        <f t="shared" si="85"/>
        <v>1</v>
      </c>
      <c r="Z243">
        <f t="shared" si="86"/>
        <v>1</v>
      </c>
      <c r="AA243">
        <f t="shared" si="87"/>
        <v>9757</v>
      </c>
      <c r="AB243" t="str">
        <f t="shared" si="88"/>
        <v>Samuel Garcia</v>
      </c>
      <c r="AC243">
        <f t="shared" si="89"/>
        <v>3</v>
      </c>
      <c r="AD243">
        <f t="shared" si="90"/>
        <v>3</v>
      </c>
      <c r="AE243">
        <f t="shared" si="91"/>
        <v>30243</v>
      </c>
      <c r="AF243" t="str">
        <f t="shared" si="92"/>
        <v>Samuel Garcia</v>
      </c>
      <c r="AG243" s="2">
        <f t="shared" si="93"/>
        <v>0</v>
      </c>
      <c r="AH243" s="2">
        <f t="shared" si="94"/>
        <v>0</v>
      </c>
      <c r="AI243">
        <f t="shared" si="95"/>
        <v>-243</v>
      </c>
    </row>
    <row r="244" spans="1:35" x14ac:dyDescent="0.3">
      <c r="A244" s="9" t="str">
        <f>equipo10!A82</f>
        <v>Samuel Rodriguez</v>
      </c>
      <c r="B244" s="9" t="str">
        <f>equipo10!$A$6</f>
        <v>Equipo 10</v>
      </c>
      <c r="C244" s="9">
        <f>equipo10!CP82</f>
        <v>1</v>
      </c>
      <c r="D244" s="9">
        <f>equipo10!CQ82</f>
        <v>1</v>
      </c>
      <c r="E244" s="9">
        <f>equipo10!CR82</f>
        <v>0</v>
      </c>
      <c r="F244" s="15">
        <f>equipo10!CT82</f>
        <v>1</v>
      </c>
      <c r="G244" s="9">
        <f>equipo10!CU82</f>
        <v>3</v>
      </c>
      <c r="H244" s="9">
        <f>equipo10!CV82</f>
        <v>3</v>
      </c>
      <c r="I244" s="9">
        <f>equipo10!CW82</f>
        <v>2</v>
      </c>
      <c r="J244" s="14">
        <f>equipo10!CX82</f>
        <v>27</v>
      </c>
      <c r="K244" s="14">
        <f>equipo10!CY82</f>
        <v>0</v>
      </c>
      <c r="L244" t="str">
        <f t="shared" si="72"/>
        <v>Samuel Rodriguez</v>
      </c>
      <c r="M244">
        <f t="shared" si="73"/>
        <v>27</v>
      </c>
      <c r="N244">
        <f t="shared" si="74"/>
        <v>27</v>
      </c>
      <c r="O244">
        <f t="shared" si="75"/>
        <v>270244</v>
      </c>
      <c r="P244" t="str">
        <f t="shared" si="76"/>
        <v>Samuel Rodriguez</v>
      </c>
      <c r="Q244">
        <f t="shared" si="77"/>
        <v>1</v>
      </c>
      <c r="R244">
        <f t="shared" si="78"/>
        <v>1</v>
      </c>
      <c r="S244">
        <f t="shared" si="79"/>
        <v>9756</v>
      </c>
      <c r="T244" t="str">
        <f t="shared" si="80"/>
        <v>Samuel Rodriguez</v>
      </c>
      <c r="U244">
        <f t="shared" si="81"/>
        <v>3</v>
      </c>
      <c r="V244">
        <f t="shared" si="82"/>
        <v>3</v>
      </c>
      <c r="W244">
        <f t="shared" si="83"/>
        <v>29756</v>
      </c>
      <c r="X244" t="str">
        <f t="shared" si="84"/>
        <v>Samuel Rodriguez</v>
      </c>
      <c r="Y244">
        <f t="shared" si="85"/>
        <v>1</v>
      </c>
      <c r="Z244">
        <f t="shared" si="86"/>
        <v>1</v>
      </c>
      <c r="AA244">
        <f t="shared" si="87"/>
        <v>9756</v>
      </c>
      <c r="AB244" t="str">
        <f t="shared" si="88"/>
        <v>Samuel Rodriguez</v>
      </c>
      <c r="AC244">
        <f t="shared" si="89"/>
        <v>2</v>
      </c>
      <c r="AD244">
        <f t="shared" si="90"/>
        <v>2</v>
      </c>
      <c r="AE244">
        <f t="shared" si="91"/>
        <v>20244</v>
      </c>
      <c r="AF244" t="str">
        <f t="shared" si="92"/>
        <v>Samuel Rodriguez</v>
      </c>
      <c r="AG244" s="2">
        <f t="shared" si="93"/>
        <v>0</v>
      </c>
      <c r="AH244" s="2">
        <f t="shared" si="94"/>
        <v>0</v>
      </c>
      <c r="AI244">
        <f t="shared" si="95"/>
        <v>-244</v>
      </c>
    </row>
    <row r="245" spans="1:35" x14ac:dyDescent="0.3">
      <c r="A245" s="9" t="str">
        <f>equipo10!A83</f>
        <v>Samuel Martinez</v>
      </c>
      <c r="B245" s="9" t="str">
        <f>equipo10!$A$6</f>
        <v>Equipo 10</v>
      </c>
      <c r="C245" s="9">
        <f>equipo10!CP83</f>
        <v>0</v>
      </c>
      <c r="D245" s="9">
        <f>equipo10!CQ83</f>
        <v>0</v>
      </c>
      <c r="E245" s="9">
        <f>equipo10!CR83</f>
        <v>0</v>
      </c>
      <c r="F245" s="15">
        <f>equipo10!CT83</f>
        <v>0</v>
      </c>
      <c r="G245" s="9">
        <f>equipo10!CU83</f>
        <v>0</v>
      </c>
      <c r="H245" s="9">
        <f>equipo10!CV83</f>
        <v>0</v>
      </c>
      <c r="I245" s="9">
        <f>equipo10!CW83</f>
        <v>0</v>
      </c>
      <c r="J245" s="14">
        <f>equipo10!CX83</f>
        <v>0</v>
      </c>
      <c r="K245" s="14">
        <f>equipo10!CY83</f>
        <v>0</v>
      </c>
      <c r="L245" t="str">
        <f t="shared" si="72"/>
        <v>Samuel Martinez</v>
      </c>
      <c r="M245">
        <f t="shared" si="73"/>
        <v>0</v>
      </c>
      <c r="N245">
        <f t="shared" si="74"/>
        <v>999999</v>
      </c>
      <c r="O245">
        <f t="shared" si="75"/>
        <v>9999990245</v>
      </c>
      <c r="P245" t="str">
        <f t="shared" si="76"/>
        <v>Samuel Martinez</v>
      </c>
      <c r="Q245">
        <f t="shared" si="77"/>
        <v>0</v>
      </c>
      <c r="R245">
        <f t="shared" si="78"/>
        <v>0</v>
      </c>
      <c r="S245">
        <f t="shared" si="79"/>
        <v>-245</v>
      </c>
      <c r="T245" t="str">
        <f t="shared" si="80"/>
        <v>Samuel Martinez</v>
      </c>
      <c r="U245">
        <f t="shared" si="81"/>
        <v>0</v>
      </c>
      <c r="V245">
        <f t="shared" si="82"/>
        <v>0</v>
      </c>
      <c r="W245">
        <f t="shared" si="83"/>
        <v>-245</v>
      </c>
      <c r="X245" t="str">
        <f t="shared" si="84"/>
        <v>Samuel Martinez</v>
      </c>
      <c r="Y245">
        <f t="shared" si="85"/>
        <v>0</v>
      </c>
      <c r="Z245">
        <f t="shared" si="86"/>
        <v>0</v>
      </c>
      <c r="AA245">
        <f t="shared" si="87"/>
        <v>-245</v>
      </c>
      <c r="AB245" t="str">
        <f t="shared" si="88"/>
        <v>Samuel Martinez</v>
      </c>
      <c r="AC245">
        <f t="shared" si="89"/>
        <v>0</v>
      </c>
      <c r="AD245">
        <f t="shared" si="90"/>
        <v>999999</v>
      </c>
      <c r="AE245">
        <f t="shared" si="91"/>
        <v>9999990245</v>
      </c>
      <c r="AF245" t="str">
        <f t="shared" si="92"/>
        <v>Samuel Martinez</v>
      </c>
      <c r="AG245" s="2">
        <f t="shared" si="93"/>
        <v>0</v>
      </c>
      <c r="AH245" s="2">
        <f t="shared" si="94"/>
        <v>0</v>
      </c>
      <c r="AI245">
        <f t="shared" si="95"/>
        <v>-245</v>
      </c>
    </row>
    <row r="246" spans="1:35" x14ac:dyDescent="0.3">
      <c r="A246" s="9" t="str">
        <f>equipo10!A84</f>
        <v>Samuel Hernandez</v>
      </c>
      <c r="B246" s="9" t="str">
        <f>equipo10!$A$6</f>
        <v>Equipo 10</v>
      </c>
      <c r="C246" s="9">
        <f>equipo10!CP84</f>
        <v>1</v>
      </c>
      <c r="D246" s="9">
        <f>equipo10!CQ84</f>
        <v>0</v>
      </c>
      <c r="E246" s="9">
        <f>equipo10!CR84</f>
        <v>1</v>
      </c>
      <c r="F246" s="15">
        <f>equipo10!CT84</f>
        <v>2.2000000000000002</v>
      </c>
      <c r="G246" s="9">
        <f>equipo10!CU84</f>
        <v>0</v>
      </c>
      <c r="H246" s="9">
        <f>equipo10!CV84</f>
        <v>6</v>
      </c>
      <c r="I246" s="9">
        <f>equipo10!CW84</f>
        <v>3</v>
      </c>
      <c r="J246" s="14">
        <f>equipo10!CX84</f>
        <v>0</v>
      </c>
      <c r="K246" s="14">
        <f>equipo10!CY84</f>
        <v>0</v>
      </c>
      <c r="L246" t="str">
        <f t="shared" si="72"/>
        <v>Samuel Hernandez</v>
      </c>
      <c r="M246">
        <f t="shared" si="73"/>
        <v>0</v>
      </c>
      <c r="N246">
        <f t="shared" si="74"/>
        <v>999999</v>
      </c>
      <c r="O246">
        <f t="shared" si="75"/>
        <v>9999990246</v>
      </c>
      <c r="P246" t="str">
        <f t="shared" si="76"/>
        <v>Samuel Hernandez</v>
      </c>
      <c r="Q246">
        <f t="shared" si="77"/>
        <v>0</v>
      </c>
      <c r="R246">
        <f t="shared" si="78"/>
        <v>0</v>
      </c>
      <c r="S246">
        <f t="shared" si="79"/>
        <v>-246</v>
      </c>
      <c r="T246" t="str">
        <f t="shared" si="80"/>
        <v>Samuel Hernandez</v>
      </c>
      <c r="U246">
        <f t="shared" si="81"/>
        <v>6</v>
      </c>
      <c r="V246">
        <f t="shared" si="82"/>
        <v>6</v>
      </c>
      <c r="W246">
        <f t="shared" si="83"/>
        <v>59754</v>
      </c>
      <c r="X246" t="str">
        <f t="shared" si="84"/>
        <v>Samuel Hernandez</v>
      </c>
      <c r="Y246">
        <f t="shared" si="85"/>
        <v>2.2000000000000002</v>
      </c>
      <c r="Z246">
        <f t="shared" si="86"/>
        <v>2.2000000000000002</v>
      </c>
      <c r="AA246">
        <f t="shared" si="87"/>
        <v>21754</v>
      </c>
      <c r="AB246" t="str">
        <f t="shared" si="88"/>
        <v>Samuel Hernandez</v>
      </c>
      <c r="AC246">
        <f t="shared" si="89"/>
        <v>3</v>
      </c>
      <c r="AD246">
        <f t="shared" si="90"/>
        <v>3</v>
      </c>
      <c r="AE246">
        <f t="shared" si="91"/>
        <v>30246</v>
      </c>
      <c r="AF246" t="str">
        <f t="shared" si="92"/>
        <v>Samuel Hernandez</v>
      </c>
      <c r="AG246" s="2">
        <f t="shared" si="93"/>
        <v>0</v>
      </c>
      <c r="AH246" s="2">
        <f t="shared" si="94"/>
        <v>0</v>
      </c>
      <c r="AI246">
        <f t="shared" si="95"/>
        <v>-246</v>
      </c>
    </row>
    <row r="247" spans="1:35" x14ac:dyDescent="0.3">
      <c r="A247" s="9" t="str">
        <f>equipo10!A85</f>
        <v>Samuel Lopez</v>
      </c>
      <c r="B247" s="9" t="str">
        <f>equipo10!$A$6</f>
        <v>Equipo 10</v>
      </c>
      <c r="C247" s="9">
        <f>equipo10!CP85</f>
        <v>0</v>
      </c>
      <c r="D247" s="9">
        <f>equipo10!CQ85</f>
        <v>0</v>
      </c>
      <c r="E247" s="9">
        <f>equipo10!CR85</f>
        <v>0</v>
      </c>
      <c r="F247" s="15">
        <f>equipo10!CT85</f>
        <v>0</v>
      </c>
      <c r="G247" s="9">
        <f>equipo10!CU85</f>
        <v>0</v>
      </c>
      <c r="H247" s="9">
        <f>equipo10!CV85</f>
        <v>0</v>
      </c>
      <c r="I247" s="9">
        <f>equipo10!CW85</f>
        <v>0</v>
      </c>
      <c r="J247" s="14">
        <f>equipo10!CX85</f>
        <v>0</v>
      </c>
      <c r="K247" s="14">
        <f>equipo10!CY85</f>
        <v>0</v>
      </c>
      <c r="L247" t="str">
        <f t="shared" si="72"/>
        <v>Samuel Lopez</v>
      </c>
      <c r="M247">
        <f t="shared" si="73"/>
        <v>0</v>
      </c>
      <c r="N247">
        <f t="shared" si="74"/>
        <v>999999</v>
      </c>
      <c r="O247">
        <f t="shared" si="75"/>
        <v>9999990247</v>
      </c>
      <c r="P247" t="str">
        <f t="shared" si="76"/>
        <v>Samuel Lopez</v>
      </c>
      <c r="Q247">
        <f t="shared" si="77"/>
        <v>0</v>
      </c>
      <c r="R247">
        <f t="shared" si="78"/>
        <v>0</v>
      </c>
      <c r="S247">
        <f t="shared" si="79"/>
        <v>-247</v>
      </c>
      <c r="T247" t="str">
        <f t="shared" si="80"/>
        <v>Samuel Lopez</v>
      </c>
      <c r="U247">
        <f t="shared" si="81"/>
        <v>0</v>
      </c>
      <c r="V247">
        <f t="shared" si="82"/>
        <v>0</v>
      </c>
      <c r="W247">
        <f t="shared" si="83"/>
        <v>-247</v>
      </c>
      <c r="X247" t="str">
        <f t="shared" si="84"/>
        <v>Samuel Lopez</v>
      </c>
      <c r="Y247">
        <f t="shared" si="85"/>
        <v>0</v>
      </c>
      <c r="Z247">
        <f t="shared" si="86"/>
        <v>0</v>
      </c>
      <c r="AA247">
        <f t="shared" si="87"/>
        <v>-247</v>
      </c>
      <c r="AB247" t="str">
        <f t="shared" si="88"/>
        <v>Samuel Lopez</v>
      </c>
      <c r="AC247">
        <f t="shared" si="89"/>
        <v>0</v>
      </c>
      <c r="AD247">
        <f t="shared" si="90"/>
        <v>999999</v>
      </c>
      <c r="AE247">
        <f t="shared" si="91"/>
        <v>9999990247</v>
      </c>
      <c r="AF247" t="str">
        <f t="shared" si="92"/>
        <v>Samuel Lopez</v>
      </c>
      <c r="AG247" s="2">
        <f t="shared" si="93"/>
        <v>0</v>
      </c>
      <c r="AH247" s="2">
        <f t="shared" si="94"/>
        <v>0</v>
      </c>
      <c r="AI247">
        <f t="shared" si="95"/>
        <v>-247</v>
      </c>
    </row>
    <row r="248" spans="1:35" x14ac:dyDescent="0.3">
      <c r="A248" s="9" t="str">
        <f>equipo10!A86</f>
        <v>Samuel Gonzalez</v>
      </c>
      <c r="B248" s="9" t="str">
        <f>equipo10!$A$6</f>
        <v>Equipo 10</v>
      </c>
      <c r="C248" s="9">
        <f>equipo10!CP86</f>
        <v>1</v>
      </c>
      <c r="D248" s="9">
        <f>equipo10!CQ86</f>
        <v>1</v>
      </c>
      <c r="E248" s="9">
        <f>equipo10!CR86</f>
        <v>0</v>
      </c>
      <c r="F248" s="15">
        <f>equipo10!CT86</f>
        <v>3</v>
      </c>
      <c r="G248" s="9">
        <f>equipo10!CU86</f>
        <v>0</v>
      </c>
      <c r="H248" s="9">
        <f>equipo10!CV86</f>
        <v>2</v>
      </c>
      <c r="I248" s="9">
        <f>equipo10!CW86</f>
        <v>3</v>
      </c>
      <c r="J248" s="14">
        <f>equipo10!CX86</f>
        <v>0</v>
      </c>
      <c r="K248" s="14">
        <f>equipo10!CY86</f>
        <v>0</v>
      </c>
      <c r="L248" t="str">
        <f t="shared" si="72"/>
        <v>Samuel Gonzalez</v>
      </c>
      <c r="M248">
        <f t="shared" si="73"/>
        <v>0</v>
      </c>
      <c r="N248">
        <f t="shared" si="74"/>
        <v>999999</v>
      </c>
      <c r="O248">
        <f t="shared" si="75"/>
        <v>9999990248</v>
      </c>
      <c r="P248" t="str">
        <f t="shared" si="76"/>
        <v>Samuel Gonzalez</v>
      </c>
      <c r="Q248">
        <f t="shared" si="77"/>
        <v>1</v>
      </c>
      <c r="R248">
        <f t="shared" si="78"/>
        <v>1</v>
      </c>
      <c r="S248">
        <f t="shared" si="79"/>
        <v>9752</v>
      </c>
      <c r="T248" t="str">
        <f t="shared" si="80"/>
        <v>Samuel Gonzalez</v>
      </c>
      <c r="U248">
        <f t="shared" si="81"/>
        <v>2</v>
      </c>
      <c r="V248">
        <f t="shared" si="82"/>
        <v>2</v>
      </c>
      <c r="W248">
        <f t="shared" si="83"/>
        <v>19752</v>
      </c>
      <c r="X248" t="str">
        <f t="shared" si="84"/>
        <v>Samuel Gonzalez</v>
      </c>
      <c r="Y248">
        <f t="shared" si="85"/>
        <v>3</v>
      </c>
      <c r="Z248">
        <f t="shared" si="86"/>
        <v>3</v>
      </c>
      <c r="AA248">
        <f t="shared" si="87"/>
        <v>29752</v>
      </c>
      <c r="AB248" t="str">
        <f t="shared" si="88"/>
        <v>Samuel Gonzalez</v>
      </c>
      <c r="AC248">
        <f t="shared" si="89"/>
        <v>3</v>
      </c>
      <c r="AD248">
        <f t="shared" si="90"/>
        <v>3</v>
      </c>
      <c r="AE248">
        <f t="shared" si="91"/>
        <v>30248</v>
      </c>
      <c r="AF248" t="str">
        <f t="shared" si="92"/>
        <v>Samuel Gonzalez</v>
      </c>
      <c r="AG248" s="2">
        <f t="shared" si="93"/>
        <v>0</v>
      </c>
      <c r="AH248" s="2">
        <f t="shared" si="94"/>
        <v>0</v>
      </c>
      <c r="AI248">
        <f t="shared" si="95"/>
        <v>-248</v>
      </c>
    </row>
    <row r="249" spans="1:35" x14ac:dyDescent="0.3">
      <c r="A249" s="9" t="str">
        <f>equipo10!A87</f>
        <v>Samuel Perez</v>
      </c>
      <c r="B249" s="9" t="str">
        <f>equipo10!$A$6</f>
        <v>Equipo 10</v>
      </c>
      <c r="C249" s="9">
        <f>equipo10!CP87</f>
        <v>2</v>
      </c>
      <c r="D249" s="9">
        <f>equipo10!CQ87</f>
        <v>1</v>
      </c>
      <c r="E249" s="9">
        <f>equipo10!CR87</f>
        <v>1</v>
      </c>
      <c r="F249" s="15">
        <f>equipo10!CT87</f>
        <v>4.2</v>
      </c>
      <c r="G249" s="9">
        <f>equipo10!CU87</f>
        <v>0</v>
      </c>
      <c r="H249" s="9">
        <f>equipo10!CV87</f>
        <v>5</v>
      </c>
      <c r="I249" s="9">
        <f>equipo10!CW87</f>
        <v>3</v>
      </c>
      <c r="J249" s="14">
        <f>equipo10!CX87</f>
        <v>0</v>
      </c>
      <c r="K249" s="14">
        <f>equipo10!CY87</f>
        <v>0</v>
      </c>
      <c r="L249" t="str">
        <f t="shared" si="72"/>
        <v>Samuel Perez</v>
      </c>
      <c r="M249">
        <f t="shared" si="73"/>
        <v>0</v>
      </c>
      <c r="N249">
        <f t="shared" si="74"/>
        <v>999999</v>
      </c>
      <c r="O249">
        <f t="shared" si="75"/>
        <v>9999990249</v>
      </c>
      <c r="P249" t="str">
        <f t="shared" si="76"/>
        <v>Samuel Perez</v>
      </c>
      <c r="Q249">
        <f t="shared" si="77"/>
        <v>1</v>
      </c>
      <c r="R249">
        <f t="shared" si="78"/>
        <v>1</v>
      </c>
      <c r="S249">
        <f t="shared" si="79"/>
        <v>9751</v>
      </c>
      <c r="T249" t="str">
        <f t="shared" si="80"/>
        <v>Samuel Perez</v>
      </c>
      <c r="U249">
        <f t="shared" si="81"/>
        <v>5</v>
      </c>
      <c r="V249">
        <f t="shared" si="82"/>
        <v>5</v>
      </c>
      <c r="W249">
        <f t="shared" si="83"/>
        <v>49751</v>
      </c>
      <c r="X249" t="str">
        <f t="shared" si="84"/>
        <v>Samuel Perez</v>
      </c>
      <c r="Y249">
        <f t="shared" si="85"/>
        <v>4.2</v>
      </c>
      <c r="Z249">
        <f t="shared" si="86"/>
        <v>4.2</v>
      </c>
      <c r="AA249">
        <f t="shared" si="87"/>
        <v>41751</v>
      </c>
      <c r="AB249" t="str">
        <f t="shared" si="88"/>
        <v>Samuel Perez</v>
      </c>
      <c r="AC249">
        <f t="shared" si="89"/>
        <v>3</v>
      </c>
      <c r="AD249">
        <f t="shared" si="90"/>
        <v>3</v>
      </c>
      <c r="AE249">
        <f t="shared" si="91"/>
        <v>30249</v>
      </c>
      <c r="AF249" t="str">
        <f t="shared" si="92"/>
        <v>Samuel Perez</v>
      </c>
      <c r="AG249" s="2">
        <f t="shared" si="93"/>
        <v>0</v>
      </c>
      <c r="AH249" s="2">
        <f t="shared" si="94"/>
        <v>0</v>
      </c>
      <c r="AI249">
        <f t="shared" si="95"/>
        <v>-249</v>
      </c>
    </row>
    <row r="250" spans="1:35" x14ac:dyDescent="0.3">
      <c r="A250" s="9" t="str">
        <f>equipo10!A88</f>
        <v>Samuel Sanchez</v>
      </c>
      <c r="B250" s="9" t="str">
        <f>equipo10!$A$6</f>
        <v>Equipo 10</v>
      </c>
      <c r="C250" s="9">
        <f>equipo10!CP88</f>
        <v>1</v>
      </c>
      <c r="D250" s="9">
        <f>equipo10!CQ88</f>
        <v>0</v>
      </c>
      <c r="E250" s="9">
        <f>equipo10!CR88</f>
        <v>1</v>
      </c>
      <c r="F250" s="15">
        <f>equipo10!CT88</f>
        <v>3</v>
      </c>
      <c r="G250" s="9">
        <f>equipo10!CU88</f>
        <v>3</v>
      </c>
      <c r="H250" s="9">
        <f>equipo10!CV88</f>
        <v>1</v>
      </c>
      <c r="I250" s="9">
        <f>equipo10!CW88</f>
        <v>4</v>
      </c>
      <c r="J250" s="14">
        <f>equipo10!CX88</f>
        <v>9</v>
      </c>
      <c r="K250" s="14">
        <f>equipo10!CY88</f>
        <v>0</v>
      </c>
      <c r="L250" t="str">
        <f t="shared" si="72"/>
        <v>Samuel Sanchez</v>
      </c>
      <c r="M250">
        <f t="shared" si="73"/>
        <v>9</v>
      </c>
      <c r="N250">
        <f t="shared" si="74"/>
        <v>9</v>
      </c>
      <c r="O250">
        <f t="shared" si="75"/>
        <v>90250</v>
      </c>
      <c r="P250" t="str">
        <f t="shared" si="76"/>
        <v>Samuel Sanchez</v>
      </c>
      <c r="Q250">
        <f t="shared" si="77"/>
        <v>0</v>
      </c>
      <c r="R250">
        <f t="shared" si="78"/>
        <v>0</v>
      </c>
      <c r="S250">
        <f t="shared" si="79"/>
        <v>-250</v>
      </c>
      <c r="T250" t="str">
        <f t="shared" si="80"/>
        <v>Samuel Sanchez</v>
      </c>
      <c r="U250">
        <f t="shared" si="81"/>
        <v>1</v>
      </c>
      <c r="V250">
        <f t="shared" si="82"/>
        <v>1</v>
      </c>
      <c r="W250">
        <f t="shared" si="83"/>
        <v>9750</v>
      </c>
      <c r="X250" t="str">
        <f t="shared" si="84"/>
        <v>Samuel Sanchez</v>
      </c>
      <c r="Y250">
        <f t="shared" si="85"/>
        <v>3</v>
      </c>
      <c r="Z250">
        <f t="shared" si="86"/>
        <v>3</v>
      </c>
      <c r="AA250">
        <f t="shared" si="87"/>
        <v>29750</v>
      </c>
      <c r="AB250" t="str">
        <f t="shared" si="88"/>
        <v>Samuel Sanchez</v>
      </c>
      <c r="AC250">
        <f t="shared" si="89"/>
        <v>4</v>
      </c>
      <c r="AD250">
        <f t="shared" si="90"/>
        <v>4</v>
      </c>
      <c r="AE250">
        <f t="shared" si="91"/>
        <v>40250</v>
      </c>
      <c r="AF250" t="str">
        <f t="shared" si="92"/>
        <v>Samuel Sanchez</v>
      </c>
      <c r="AG250" s="2">
        <f t="shared" si="93"/>
        <v>0</v>
      </c>
      <c r="AH250" s="2">
        <f t="shared" si="94"/>
        <v>0</v>
      </c>
      <c r="AI250">
        <f t="shared" si="95"/>
        <v>-250</v>
      </c>
    </row>
    <row r="251" spans="1:35" x14ac:dyDescent="0.3">
      <c r="A251" s="9" t="str">
        <f>equipo10!A89</f>
        <v>Samuel Ramirez</v>
      </c>
      <c r="B251" s="9" t="str">
        <f>equipo10!$A$6</f>
        <v>Equipo 10</v>
      </c>
      <c r="C251" s="9">
        <f>equipo10!CP89</f>
        <v>1</v>
      </c>
      <c r="D251" s="9">
        <f>equipo10!CQ89</f>
        <v>0</v>
      </c>
      <c r="E251" s="9">
        <f>equipo10!CR89</f>
        <v>1</v>
      </c>
      <c r="F251" s="15">
        <f>equipo10!CT89</f>
        <v>3</v>
      </c>
      <c r="G251" s="9">
        <f>equipo10!CU89</f>
        <v>0</v>
      </c>
      <c r="H251" s="9">
        <f>equipo10!CV89</f>
        <v>5</v>
      </c>
      <c r="I251" s="9">
        <f>equipo10!CW89</f>
        <v>2</v>
      </c>
      <c r="J251" s="14">
        <f>equipo10!CX89</f>
        <v>0</v>
      </c>
      <c r="K251" s="14">
        <f>equipo10!CY89</f>
        <v>0</v>
      </c>
      <c r="L251" t="str">
        <f t="shared" si="72"/>
        <v>Samuel Ramirez</v>
      </c>
      <c r="M251">
        <f t="shared" si="73"/>
        <v>0</v>
      </c>
      <c r="N251">
        <f t="shared" si="74"/>
        <v>999999</v>
      </c>
      <c r="O251">
        <f t="shared" si="75"/>
        <v>9999990251</v>
      </c>
      <c r="P251" t="str">
        <f t="shared" si="76"/>
        <v>Samuel Ramirez</v>
      </c>
      <c r="Q251">
        <f t="shared" si="77"/>
        <v>0</v>
      </c>
      <c r="R251">
        <f t="shared" si="78"/>
        <v>0</v>
      </c>
      <c r="S251">
        <f t="shared" si="79"/>
        <v>-251</v>
      </c>
      <c r="T251" t="str">
        <f t="shared" si="80"/>
        <v>Samuel Ramirez</v>
      </c>
      <c r="U251">
        <f t="shared" si="81"/>
        <v>5</v>
      </c>
      <c r="V251">
        <f t="shared" si="82"/>
        <v>5</v>
      </c>
      <c r="W251">
        <f t="shared" si="83"/>
        <v>49749</v>
      </c>
      <c r="X251" t="str">
        <f t="shared" si="84"/>
        <v>Samuel Ramirez</v>
      </c>
      <c r="Y251">
        <f t="shared" si="85"/>
        <v>3</v>
      </c>
      <c r="Z251">
        <f t="shared" si="86"/>
        <v>3</v>
      </c>
      <c r="AA251">
        <f t="shared" si="87"/>
        <v>29749</v>
      </c>
      <c r="AB251" t="str">
        <f t="shared" si="88"/>
        <v>Samuel Ramirez</v>
      </c>
      <c r="AC251">
        <f t="shared" si="89"/>
        <v>2</v>
      </c>
      <c r="AD251">
        <f t="shared" si="90"/>
        <v>2</v>
      </c>
      <c r="AE251">
        <f t="shared" si="91"/>
        <v>20251</v>
      </c>
      <c r="AF251" t="str">
        <f t="shared" si="92"/>
        <v>Samuel Ramirez</v>
      </c>
      <c r="AG251" s="2">
        <f t="shared" si="93"/>
        <v>0</v>
      </c>
      <c r="AH251" s="2">
        <f t="shared" si="94"/>
        <v>0</v>
      </c>
      <c r="AI251">
        <f t="shared" si="95"/>
        <v>-251</v>
      </c>
    </row>
    <row r="252" spans="1:35" x14ac:dyDescent="0.3">
      <c r="A252" s="9" t="str">
        <f>equipo10!A90</f>
        <v>Samuel Torres</v>
      </c>
      <c r="B252" s="9" t="str">
        <f>equipo10!$A$6</f>
        <v>Equipo 10</v>
      </c>
      <c r="C252" s="9">
        <f>equipo10!CP90</f>
        <v>0</v>
      </c>
      <c r="D252" s="9">
        <f>equipo10!CQ90</f>
        <v>0</v>
      </c>
      <c r="E252" s="9">
        <f>equipo10!CR90</f>
        <v>0</v>
      </c>
      <c r="F252" s="15">
        <f>equipo10!CT90</f>
        <v>0</v>
      </c>
      <c r="G252" s="9">
        <f>equipo10!CU90</f>
        <v>0</v>
      </c>
      <c r="H252" s="9">
        <f>equipo10!CV90</f>
        <v>0</v>
      </c>
      <c r="I252" s="9">
        <f>equipo10!CW90</f>
        <v>0</v>
      </c>
      <c r="J252" s="14">
        <f>equipo10!CX90</f>
        <v>0</v>
      </c>
      <c r="K252" s="14">
        <f>equipo10!CY90</f>
        <v>0</v>
      </c>
      <c r="L252" t="str">
        <f t="shared" si="72"/>
        <v>Samuel Torres</v>
      </c>
      <c r="M252">
        <f t="shared" si="73"/>
        <v>0</v>
      </c>
      <c r="N252">
        <f t="shared" si="74"/>
        <v>999999</v>
      </c>
      <c r="O252">
        <f t="shared" si="75"/>
        <v>9999990252</v>
      </c>
      <c r="P252" t="str">
        <f t="shared" si="76"/>
        <v>Samuel Torres</v>
      </c>
      <c r="Q252">
        <f t="shared" si="77"/>
        <v>0</v>
      </c>
      <c r="R252">
        <f t="shared" si="78"/>
        <v>0</v>
      </c>
      <c r="S252">
        <f t="shared" si="79"/>
        <v>-252</v>
      </c>
      <c r="T252" t="str">
        <f t="shared" si="80"/>
        <v>Samuel Torres</v>
      </c>
      <c r="U252">
        <f t="shared" si="81"/>
        <v>0</v>
      </c>
      <c r="V252">
        <f t="shared" si="82"/>
        <v>0</v>
      </c>
      <c r="W252">
        <f t="shared" si="83"/>
        <v>-252</v>
      </c>
      <c r="X252" t="str">
        <f t="shared" si="84"/>
        <v>Samuel Torres</v>
      </c>
      <c r="Y252">
        <f t="shared" si="85"/>
        <v>0</v>
      </c>
      <c r="Z252">
        <f t="shared" si="86"/>
        <v>0</v>
      </c>
      <c r="AA252">
        <f t="shared" si="87"/>
        <v>-252</v>
      </c>
      <c r="AB252" t="str">
        <f t="shared" si="88"/>
        <v>Samuel Torres</v>
      </c>
      <c r="AC252">
        <f t="shared" si="89"/>
        <v>0</v>
      </c>
      <c r="AD252">
        <f t="shared" si="90"/>
        <v>999999</v>
      </c>
      <c r="AE252">
        <f t="shared" si="91"/>
        <v>9999990252</v>
      </c>
      <c r="AF252" t="str">
        <f t="shared" si="92"/>
        <v>Samuel Torres</v>
      </c>
      <c r="AG252" s="2">
        <f t="shared" si="93"/>
        <v>0</v>
      </c>
      <c r="AH252" s="2">
        <f t="shared" si="94"/>
        <v>0</v>
      </c>
      <c r="AI252">
        <f t="shared" si="95"/>
        <v>-252</v>
      </c>
    </row>
    <row r="253" spans="1:35" x14ac:dyDescent="0.3">
      <c r="A253" s="9" t="str">
        <f>equipo11!A66</f>
        <v>Samuel Flores</v>
      </c>
      <c r="B253" s="9" t="str">
        <f>equipo11!$A$6</f>
        <v>Equipo 11</v>
      </c>
      <c r="C253" s="9">
        <f>equipo11!CP66</f>
        <v>1</v>
      </c>
      <c r="D253" s="9">
        <f>equipo11!CQ66</f>
        <v>1</v>
      </c>
      <c r="E253" s="9">
        <f>equipo11!CR66</f>
        <v>0</v>
      </c>
      <c r="F253" s="15">
        <f>equipo11!CT66</f>
        <v>1.1000000000000001</v>
      </c>
      <c r="G253" s="9">
        <f>equipo11!CU66</f>
        <v>0</v>
      </c>
      <c r="H253" s="9">
        <f>equipo11!CV66</f>
        <v>2</v>
      </c>
      <c r="I253" s="9">
        <f>equipo11!CW66</f>
        <v>0</v>
      </c>
      <c r="J253" s="14">
        <f>equipo11!CX66</f>
        <v>0</v>
      </c>
      <c r="K253" s="14">
        <f>equipo11!CY66</f>
        <v>0</v>
      </c>
      <c r="L253" t="str">
        <f t="shared" si="72"/>
        <v>Samuel Flores</v>
      </c>
      <c r="M253">
        <f t="shared" si="73"/>
        <v>0</v>
      </c>
      <c r="N253">
        <f t="shared" si="74"/>
        <v>999999</v>
      </c>
      <c r="O253">
        <f t="shared" si="75"/>
        <v>9999990253</v>
      </c>
      <c r="P253" t="str">
        <f t="shared" si="76"/>
        <v>Samuel Flores</v>
      </c>
      <c r="Q253">
        <f t="shared" si="77"/>
        <v>1</v>
      </c>
      <c r="R253">
        <f t="shared" si="78"/>
        <v>1</v>
      </c>
      <c r="S253">
        <f t="shared" si="79"/>
        <v>9747</v>
      </c>
      <c r="T253" t="str">
        <f t="shared" si="80"/>
        <v>Samuel Flores</v>
      </c>
      <c r="U253">
        <f t="shared" si="81"/>
        <v>2</v>
      </c>
      <c r="V253">
        <f t="shared" si="82"/>
        <v>2</v>
      </c>
      <c r="W253">
        <f t="shared" si="83"/>
        <v>19747</v>
      </c>
      <c r="X253" t="str">
        <f t="shared" si="84"/>
        <v>Samuel Flores</v>
      </c>
      <c r="Y253">
        <f t="shared" si="85"/>
        <v>1.1000000000000001</v>
      </c>
      <c r="Z253">
        <f t="shared" si="86"/>
        <v>1.1000000000000001</v>
      </c>
      <c r="AA253">
        <f t="shared" si="87"/>
        <v>10747</v>
      </c>
      <c r="AB253" t="str">
        <f t="shared" si="88"/>
        <v>Samuel Flores</v>
      </c>
      <c r="AC253">
        <f t="shared" si="89"/>
        <v>0</v>
      </c>
      <c r="AD253">
        <f t="shared" si="90"/>
        <v>999999</v>
      </c>
      <c r="AE253">
        <f t="shared" si="91"/>
        <v>9999990253</v>
      </c>
      <c r="AF253" t="str">
        <f t="shared" si="92"/>
        <v>Samuel Flores</v>
      </c>
      <c r="AG253" s="2">
        <f t="shared" si="93"/>
        <v>0</v>
      </c>
      <c r="AH253" s="2">
        <f t="shared" si="94"/>
        <v>0</v>
      </c>
      <c r="AI253">
        <f t="shared" si="95"/>
        <v>-253</v>
      </c>
    </row>
    <row r="254" spans="1:35" x14ac:dyDescent="0.3">
      <c r="A254" s="9" t="str">
        <f>equipo11!A67</f>
        <v>Samuel Rivera</v>
      </c>
      <c r="B254" s="9" t="str">
        <f>equipo11!$A$6</f>
        <v>Equipo 11</v>
      </c>
      <c r="C254" s="9">
        <f>equipo11!CP67</f>
        <v>1</v>
      </c>
      <c r="D254" s="9">
        <f>equipo11!CQ67</f>
        <v>1</v>
      </c>
      <c r="E254" s="9">
        <f>equipo11!CR67</f>
        <v>0</v>
      </c>
      <c r="F254" s="15">
        <f>equipo11!CT67</f>
        <v>1.2</v>
      </c>
      <c r="G254" s="9">
        <f>equipo11!CU67</f>
        <v>1</v>
      </c>
      <c r="H254" s="9">
        <f>equipo11!CV67</f>
        <v>1</v>
      </c>
      <c r="I254" s="9">
        <f>equipo11!CW67</f>
        <v>2</v>
      </c>
      <c r="J254" s="14">
        <f>equipo11!CX67</f>
        <v>5.4</v>
      </c>
      <c r="K254" s="14">
        <f>equipo11!CY67</f>
        <v>0</v>
      </c>
      <c r="L254" t="str">
        <f t="shared" si="72"/>
        <v>Samuel Rivera</v>
      </c>
      <c r="M254">
        <f t="shared" si="73"/>
        <v>5.4</v>
      </c>
      <c r="N254">
        <f t="shared" si="74"/>
        <v>5.4</v>
      </c>
      <c r="O254">
        <f t="shared" si="75"/>
        <v>54254</v>
      </c>
      <c r="P254" t="str">
        <f t="shared" si="76"/>
        <v>Samuel Rivera</v>
      </c>
      <c r="Q254">
        <f t="shared" si="77"/>
        <v>1</v>
      </c>
      <c r="R254">
        <f t="shared" si="78"/>
        <v>1</v>
      </c>
      <c r="S254">
        <f t="shared" si="79"/>
        <v>9746</v>
      </c>
      <c r="T254" t="str">
        <f t="shared" si="80"/>
        <v>Samuel Rivera</v>
      </c>
      <c r="U254">
        <f t="shared" si="81"/>
        <v>1</v>
      </c>
      <c r="V254">
        <f t="shared" si="82"/>
        <v>1</v>
      </c>
      <c r="W254">
        <f t="shared" si="83"/>
        <v>9746</v>
      </c>
      <c r="X254" t="str">
        <f t="shared" si="84"/>
        <v>Samuel Rivera</v>
      </c>
      <c r="Y254">
        <f t="shared" si="85"/>
        <v>1.2</v>
      </c>
      <c r="Z254">
        <f t="shared" si="86"/>
        <v>1.2</v>
      </c>
      <c r="AA254">
        <f t="shared" si="87"/>
        <v>11746</v>
      </c>
      <c r="AB254" t="str">
        <f t="shared" si="88"/>
        <v>Samuel Rivera</v>
      </c>
      <c r="AC254">
        <f t="shared" si="89"/>
        <v>2</v>
      </c>
      <c r="AD254">
        <f t="shared" si="90"/>
        <v>2</v>
      </c>
      <c r="AE254">
        <f t="shared" si="91"/>
        <v>20254</v>
      </c>
      <c r="AF254" t="str">
        <f t="shared" si="92"/>
        <v>Samuel Rivera</v>
      </c>
      <c r="AG254" s="2">
        <f t="shared" si="93"/>
        <v>0</v>
      </c>
      <c r="AH254" s="2">
        <f t="shared" si="94"/>
        <v>0</v>
      </c>
      <c r="AI254">
        <f t="shared" si="95"/>
        <v>-254</v>
      </c>
    </row>
    <row r="255" spans="1:35" x14ac:dyDescent="0.3">
      <c r="A255" s="9" t="str">
        <f>equipo11!A68</f>
        <v>Samuel Gomez</v>
      </c>
      <c r="B255" s="9" t="str">
        <f>equipo11!$A$6</f>
        <v>Equipo 11</v>
      </c>
      <c r="C255" s="9">
        <f>equipo11!CP68</f>
        <v>1</v>
      </c>
      <c r="D255" s="9">
        <f>equipo11!CQ68</f>
        <v>1</v>
      </c>
      <c r="E255" s="9">
        <f>equipo11!CR68</f>
        <v>0</v>
      </c>
      <c r="F255" s="15">
        <f>equipo11!CT68</f>
        <v>3</v>
      </c>
      <c r="G255" s="9">
        <f>equipo11!CU68</f>
        <v>3</v>
      </c>
      <c r="H255" s="9">
        <f>equipo11!CV68</f>
        <v>4</v>
      </c>
      <c r="I255" s="9">
        <f>equipo11!CW68</f>
        <v>1</v>
      </c>
      <c r="J255" s="14">
        <f>equipo11!CX68</f>
        <v>9</v>
      </c>
      <c r="K255" s="14">
        <f>equipo11!CY68</f>
        <v>0</v>
      </c>
      <c r="L255" t="str">
        <f t="shared" si="72"/>
        <v>Samuel Gomez</v>
      </c>
      <c r="M255">
        <f t="shared" si="73"/>
        <v>9</v>
      </c>
      <c r="N255">
        <f t="shared" si="74"/>
        <v>9</v>
      </c>
      <c r="O255">
        <f t="shared" si="75"/>
        <v>90255</v>
      </c>
      <c r="P255" t="str">
        <f t="shared" si="76"/>
        <v>Samuel Gomez</v>
      </c>
      <c r="Q255">
        <f t="shared" si="77"/>
        <v>1</v>
      </c>
      <c r="R255">
        <f t="shared" si="78"/>
        <v>1</v>
      </c>
      <c r="S255">
        <f t="shared" si="79"/>
        <v>9745</v>
      </c>
      <c r="T255" t="str">
        <f t="shared" si="80"/>
        <v>Samuel Gomez</v>
      </c>
      <c r="U255">
        <f t="shared" si="81"/>
        <v>4</v>
      </c>
      <c r="V255">
        <f t="shared" si="82"/>
        <v>4</v>
      </c>
      <c r="W255">
        <f t="shared" si="83"/>
        <v>39745</v>
      </c>
      <c r="X255" t="str">
        <f t="shared" si="84"/>
        <v>Samuel Gomez</v>
      </c>
      <c r="Y255">
        <f t="shared" si="85"/>
        <v>3</v>
      </c>
      <c r="Z255">
        <f t="shared" si="86"/>
        <v>3</v>
      </c>
      <c r="AA255">
        <f t="shared" si="87"/>
        <v>29745</v>
      </c>
      <c r="AB255" t="str">
        <f t="shared" si="88"/>
        <v>Samuel Gomez</v>
      </c>
      <c r="AC255">
        <f t="shared" si="89"/>
        <v>1</v>
      </c>
      <c r="AD255">
        <f t="shared" si="90"/>
        <v>1</v>
      </c>
      <c r="AE255">
        <f t="shared" si="91"/>
        <v>10255</v>
      </c>
      <c r="AF255" t="str">
        <f t="shared" si="92"/>
        <v>Samuel Gomez</v>
      </c>
      <c r="AG255" s="2">
        <f t="shared" si="93"/>
        <v>0</v>
      </c>
      <c r="AH255" s="2">
        <f t="shared" si="94"/>
        <v>0</v>
      </c>
      <c r="AI255">
        <f t="shared" si="95"/>
        <v>-255</v>
      </c>
    </row>
    <row r="256" spans="1:35" x14ac:dyDescent="0.3">
      <c r="A256" s="9" t="str">
        <f>equipo11!A69</f>
        <v>Samuel Diaz</v>
      </c>
      <c r="B256" s="9" t="str">
        <f>equipo11!$A$6</f>
        <v>Equipo 11</v>
      </c>
      <c r="C256" s="9">
        <f>equipo11!CP69</f>
        <v>2</v>
      </c>
      <c r="D256" s="9">
        <f>equipo11!CQ69</f>
        <v>2</v>
      </c>
      <c r="E256" s="9">
        <f>equipo11!CR69</f>
        <v>0</v>
      </c>
      <c r="F256" s="15">
        <f>equipo11!CT69</f>
        <v>3</v>
      </c>
      <c r="G256" s="9">
        <f>equipo11!CU69</f>
        <v>3</v>
      </c>
      <c r="H256" s="9">
        <f>equipo11!CV69</f>
        <v>6</v>
      </c>
      <c r="I256" s="9">
        <f>equipo11!CW69</f>
        <v>4</v>
      </c>
      <c r="J256" s="14">
        <f>equipo11!CX69</f>
        <v>9</v>
      </c>
      <c r="K256" s="14">
        <f>equipo11!CY69</f>
        <v>0</v>
      </c>
      <c r="L256" t="str">
        <f t="shared" si="72"/>
        <v>Samuel Diaz</v>
      </c>
      <c r="M256">
        <f t="shared" si="73"/>
        <v>9</v>
      </c>
      <c r="N256">
        <f t="shared" si="74"/>
        <v>9</v>
      </c>
      <c r="O256">
        <f t="shared" si="75"/>
        <v>90256</v>
      </c>
      <c r="P256" t="str">
        <f t="shared" si="76"/>
        <v>Samuel Diaz</v>
      </c>
      <c r="Q256">
        <f t="shared" si="77"/>
        <v>2</v>
      </c>
      <c r="R256">
        <f t="shared" si="78"/>
        <v>2</v>
      </c>
      <c r="S256">
        <f t="shared" si="79"/>
        <v>19744</v>
      </c>
      <c r="T256" t="str">
        <f t="shared" si="80"/>
        <v>Samuel Diaz</v>
      </c>
      <c r="U256">
        <f t="shared" si="81"/>
        <v>6</v>
      </c>
      <c r="V256">
        <f t="shared" si="82"/>
        <v>6</v>
      </c>
      <c r="W256">
        <f t="shared" si="83"/>
        <v>59744</v>
      </c>
      <c r="X256" t="str">
        <f t="shared" si="84"/>
        <v>Samuel Diaz</v>
      </c>
      <c r="Y256">
        <f t="shared" si="85"/>
        <v>3</v>
      </c>
      <c r="Z256">
        <f t="shared" si="86"/>
        <v>3</v>
      </c>
      <c r="AA256">
        <f t="shared" si="87"/>
        <v>29744</v>
      </c>
      <c r="AB256" t="str">
        <f t="shared" si="88"/>
        <v>Samuel Diaz</v>
      </c>
      <c r="AC256">
        <f t="shared" si="89"/>
        <v>4</v>
      </c>
      <c r="AD256">
        <f t="shared" si="90"/>
        <v>4</v>
      </c>
      <c r="AE256">
        <f t="shared" si="91"/>
        <v>40256</v>
      </c>
      <c r="AF256" t="str">
        <f t="shared" si="92"/>
        <v>Samuel Diaz</v>
      </c>
      <c r="AG256" s="2">
        <f t="shared" si="93"/>
        <v>0</v>
      </c>
      <c r="AH256" s="2">
        <f t="shared" si="94"/>
        <v>0</v>
      </c>
      <c r="AI256">
        <f t="shared" si="95"/>
        <v>-256</v>
      </c>
    </row>
    <row r="257" spans="1:35" x14ac:dyDescent="0.3">
      <c r="A257" s="9" t="str">
        <f>equipo11!A70</f>
        <v>Samuel Reyes</v>
      </c>
      <c r="B257" s="9" t="str">
        <f>equipo11!$A$6</f>
        <v>Equipo 11</v>
      </c>
      <c r="C257" s="9">
        <f>equipo11!CP70</f>
        <v>1</v>
      </c>
      <c r="D257" s="9">
        <f>equipo11!CQ70</f>
        <v>1</v>
      </c>
      <c r="E257" s="9">
        <f>equipo11!CR70</f>
        <v>0</v>
      </c>
      <c r="F257" s="15">
        <f>equipo11!CT70</f>
        <v>1</v>
      </c>
      <c r="G257" s="9">
        <f>equipo11!CU70</f>
        <v>3</v>
      </c>
      <c r="H257" s="9">
        <f>equipo11!CV70</f>
        <v>6</v>
      </c>
      <c r="I257" s="9">
        <f>equipo11!CW70</f>
        <v>2</v>
      </c>
      <c r="J257" s="14">
        <f>equipo11!CX70</f>
        <v>27</v>
      </c>
      <c r="K257" s="14">
        <f>equipo11!CY70</f>
        <v>0</v>
      </c>
      <c r="L257" t="str">
        <f t="shared" si="72"/>
        <v>Samuel Reyes</v>
      </c>
      <c r="M257">
        <f t="shared" si="73"/>
        <v>27</v>
      </c>
      <c r="N257">
        <f t="shared" si="74"/>
        <v>27</v>
      </c>
      <c r="O257">
        <f t="shared" si="75"/>
        <v>270257</v>
      </c>
      <c r="P257" t="str">
        <f t="shared" si="76"/>
        <v>Samuel Reyes</v>
      </c>
      <c r="Q257">
        <f t="shared" si="77"/>
        <v>1</v>
      </c>
      <c r="R257">
        <f t="shared" si="78"/>
        <v>1</v>
      </c>
      <c r="S257">
        <f t="shared" si="79"/>
        <v>9743</v>
      </c>
      <c r="T257" t="str">
        <f t="shared" si="80"/>
        <v>Samuel Reyes</v>
      </c>
      <c r="U257">
        <f t="shared" si="81"/>
        <v>6</v>
      </c>
      <c r="V257">
        <f t="shared" si="82"/>
        <v>6</v>
      </c>
      <c r="W257">
        <f t="shared" si="83"/>
        <v>59743</v>
      </c>
      <c r="X257" t="str">
        <f t="shared" si="84"/>
        <v>Samuel Reyes</v>
      </c>
      <c r="Y257">
        <f t="shared" si="85"/>
        <v>1</v>
      </c>
      <c r="Z257">
        <f t="shared" si="86"/>
        <v>1</v>
      </c>
      <c r="AA257">
        <f t="shared" si="87"/>
        <v>9743</v>
      </c>
      <c r="AB257" t="str">
        <f t="shared" si="88"/>
        <v>Samuel Reyes</v>
      </c>
      <c r="AC257">
        <f t="shared" si="89"/>
        <v>2</v>
      </c>
      <c r="AD257">
        <f t="shared" si="90"/>
        <v>2</v>
      </c>
      <c r="AE257">
        <f t="shared" si="91"/>
        <v>20257</v>
      </c>
      <c r="AF257" t="str">
        <f t="shared" si="92"/>
        <v>Samuel Reyes</v>
      </c>
      <c r="AG257" s="2">
        <f t="shared" si="93"/>
        <v>0</v>
      </c>
      <c r="AH257" s="2">
        <f t="shared" si="94"/>
        <v>0</v>
      </c>
      <c r="AI257">
        <f t="shared" si="95"/>
        <v>-257</v>
      </c>
    </row>
    <row r="258" spans="1:35" x14ac:dyDescent="0.3">
      <c r="A258" s="9" t="str">
        <f>equipo11!A71</f>
        <v>Samuel Morales</v>
      </c>
      <c r="B258" s="9" t="str">
        <f>equipo11!$A$6</f>
        <v>Equipo 11</v>
      </c>
      <c r="C258" s="9">
        <f>equipo11!CP71</f>
        <v>2</v>
      </c>
      <c r="D258" s="9">
        <f>equipo11!CQ71</f>
        <v>2</v>
      </c>
      <c r="E258" s="9">
        <f>equipo11!CR71</f>
        <v>0</v>
      </c>
      <c r="F258" s="15">
        <f>equipo11!CT71</f>
        <v>3</v>
      </c>
      <c r="G258" s="9">
        <f>equipo11!CU71</f>
        <v>3</v>
      </c>
      <c r="H258" s="9">
        <f>equipo11!CV71</f>
        <v>6</v>
      </c>
      <c r="I258" s="9">
        <f>equipo11!CW71</f>
        <v>7</v>
      </c>
      <c r="J258" s="14">
        <f>equipo11!CX71</f>
        <v>9</v>
      </c>
      <c r="K258" s="14">
        <f>equipo11!CY71</f>
        <v>0</v>
      </c>
      <c r="L258" t="str">
        <f t="shared" si="72"/>
        <v>Samuel Morales</v>
      </c>
      <c r="M258">
        <f t="shared" si="73"/>
        <v>9</v>
      </c>
      <c r="N258">
        <f t="shared" si="74"/>
        <v>9</v>
      </c>
      <c r="O258">
        <f t="shared" si="75"/>
        <v>90258</v>
      </c>
      <c r="P258" t="str">
        <f t="shared" si="76"/>
        <v>Samuel Morales</v>
      </c>
      <c r="Q258">
        <f t="shared" si="77"/>
        <v>2</v>
      </c>
      <c r="R258">
        <f t="shared" si="78"/>
        <v>2</v>
      </c>
      <c r="S258">
        <f t="shared" si="79"/>
        <v>19742</v>
      </c>
      <c r="T258" t="str">
        <f t="shared" si="80"/>
        <v>Samuel Morales</v>
      </c>
      <c r="U258">
        <f t="shared" si="81"/>
        <v>6</v>
      </c>
      <c r="V258">
        <f t="shared" si="82"/>
        <v>6</v>
      </c>
      <c r="W258">
        <f t="shared" si="83"/>
        <v>59742</v>
      </c>
      <c r="X258" t="str">
        <f t="shared" si="84"/>
        <v>Samuel Morales</v>
      </c>
      <c r="Y258">
        <f t="shared" si="85"/>
        <v>3</v>
      </c>
      <c r="Z258">
        <f t="shared" si="86"/>
        <v>3</v>
      </c>
      <c r="AA258">
        <f t="shared" si="87"/>
        <v>29742</v>
      </c>
      <c r="AB258" t="str">
        <f t="shared" si="88"/>
        <v>Samuel Morales</v>
      </c>
      <c r="AC258">
        <f t="shared" si="89"/>
        <v>7</v>
      </c>
      <c r="AD258">
        <f t="shared" si="90"/>
        <v>7</v>
      </c>
      <c r="AE258">
        <f t="shared" si="91"/>
        <v>70258</v>
      </c>
      <c r="AF258" t="str">
        <f t="shared" si="92"/>
        <v>Samuel Morales</v>
      </c>
      <c r="AG258" s="2">
        <f t="shared" si="93"/>
        <v>0</v>
      </c>
      <c r="AH258" s="2">
        <f t="shared" si="94"/>
        <v>0</v>
      </c>
      <c r="AI258">
        <f t="shared" si="95"/>
        <v>-258</v>
      </c>
    </row>
    <row r="259" spans="1:35" x14ac:dyDescent="0.3">
      <c r="A259" s="9" t="str">
        <f>equipo11!A72</f>
        <v>Samuel Cruz</v>
      </c>
      <c r="B259" s="9" t="str">
        <f>equipo11!$A$6</f>
        <v>Equipo 11</v>
      </c>
      <c r="C259" s="9">
        <f>equipo11!CP72</f>
        <v>1</v>
      </c>
      <c r="D259" s="9">
        <f>equipo11!CQ72</f>
        <v>1</v>
      </c>
      <c r="E259" s="9">
        <f>equipo11!CR72</f>
        <v>0</v>
      </c>
      <c r="F259" s="15">
        <f>equipo11!CT72</f>
        <v>1</v>
      </c>
      <c r="G259" s="9">
        <f>equipo11!CU72</f>
        <v>2</v>
      </c>
      <c r="H259" s="9">
        <f>equipo11!CV72</f>
        <v>5</v>
      </c>
      <c r="I259" s="9">
        <f>equipo11!CW72</f>
        <v>0</v>
      </c>
      <c r="J259" s="14">
        <f>equipo11!CX72</f>
        <v>18</v>
      </c>
      <c r="K259" s="14">
        <f>equipo11!CY72</f>
        <v>0</v>
      </c>
      <c r="L259" t="str">
        <f t="shared" ref="L259:L322" si="96">A259</f>
        <v>Samuel Cruz</v>
      </c>
      <c r="M259">
        <f t="shared" ref="M259:M322" si="97">J259</f>
        <v>18</v>
      </c>
      <c r="N259">
        <f t="shared" ref="N259:N322" si="98">IF(M259&gt;0,M259,999999)</f>
        <v>18</v>
      </c>
      <c r="O259">
        <f t="shared" ref="O259:O322" si="99">N259*10000+ROW()</f>
        <v>180259</v>
      </c>
      <c r="P259" t="str">
        <f t="shared" ref="P259:P322" si="100">A259</f>
        <v>Samuel Cruz</v>
      </c>
      <c r="Q259">
        <f t="shared" ref="Q259:Q322" si="101">D259</f>
        <v>1</v>
      </c>
      <c r="R259">
        <f t="shared" ref="R259:R322" si="102">Q259</f>
        <v>1</v>
      </c>
      <c r="S259">
        <f t="shared" ref="S259:S322" si="103">R259*10000-ROW()</f>
        <v>9741</v>
      </c>
      <c r="T259" t="str">
        <f t="shared" ref="T259:T322" si="104">A259</f>
        <v>Samuel Cruz</v>
      </c>
      <c r="U259">
        <f t="shared" ref="U259:U322" si="105">H259</f>
        <v>5</v>
      </c>
      <c r="V259">
        <f t="shared" ref="V259:V322" si="106">U259</f>
        <v>5</v>
      </c>
      <c r="W259">
        <f t="shared" ref="W259:W322" si="107">V259*10000-ROW()</f>
        <v>49741</v>
      </c>
      <c r="X259" t="str">
        <f t="shared" ref="X259:X322" si="108">A259</f>
        <v>Samuel Cruz</v>
      </c>
      <c r="Y259">
        <f t="shared" ref="Y259:Y322" si="109">F259</f>
        <v>1</v>
      </c>
      <c r="Z259">
        <f t="shared" ref="Z259:Z322" si="110">Y259</f>
        <v>1</v>
      </c>
      <c r="AA259">
        <f t="shared" ref="AA259:AA322" si="111">Z259*10000-ROW()</f>
        <v>9741</v>
      </c>
      <c r="AB259" t="str">
        <f t="shared" ref="AB259:AB322" si="112">A259</f>
        <v>Samuel Cruz</v>
      </c>
      <c r="AC259">
        <f t="shared" ref="AC259:AC322" si="113">I259</f>
        <v>0</v>
      </c>
      <c r="AD259">
        <f t="shared" ref="AD259:AD322" si="114">IF(AC259&gt;0,AC259,999999)</f>
        <v>999999</v>
      </c>
      <c r="AE259">
        <f t="shared" ref="AE259:AE322" si="115">AD259*10000+ROW()</f>
        <v>9999990259</v>
      </c>
      <c r="AF259" t="str">
        <f t="shared" ref="AF259:AF322" si="116">A259</f>
        <v>Samuel Cruz</v>
      </c>
      <c r="AG259" s="2">
        <f t="shared" ref="AG259:AG322" si="117">K259</f>
        <v>0</v>
      </c>
      <c r="AH259" s="2">
        <f t="shared" ref="AH259:AH322" si="118">AG259</f>
        <v>0</v>
      </c>
      <c r="AI259">
        <f t="shared" ref="AI259:AI322" si="119">AH259*10000-ROW()</f>
        <v>-259</v>
      </c>
    </row>
    <row r="260" spans="1:35" x14ac:dyDescent="0.3">
      <c r="A260" s="9" t="str">
        <f>equipo11!A73</f>
        <v>Samuel Ortiz</v>
      </c>
      <c r="B260" s="9" t="str">
        <f>equipo11!$A$6</f>
        <v>Equipo 11</v>
      </c>
      <c r="C260" s="9">
        <f>equipo11!CP73</f>
        <v>1</v>
      </c>
      <c r="D260" s="9">
        <f>equipo11!CQ73</f>
        <v>1</v>
      </c>
      <c r="E260" s="9">
        <f>equipo11!CR73</f>
        <v>0</v>
      </c>
      <c r="F260" s="15">
        <f>equipo11!CT73</f>
        <v>2</v>
      </c>
      <c r="G260" s="9">
        <f>equipo11!CU73</f>
        <v>4</v>
      </c>
      <c r="H260" s="9">
        <f>equipo11!CV73</f>
        <v>6</v>
      </c>
      <c r="I260" s="9">
        <f>equipo11!CW73</f>
        <v>0</v>
      </c>
      <c r="J260" s="14">
        <f>equipo11!CX73</f>
        <v>18</v>
      </c>
      <c r="K260" s="14">
        <f>equipo11!CY73</f>
        <v>0</v>
      </c>
      <c r="L260" t="str">
        <f t="shared" si="96"/>
        <v>Samuel Ortiz</v>
      </c>
      <c r="M260">
        <f t="shared" si="97"/>
        <v>18</v>
      </c>
      <c r="N260">
        <f t="shared" si="98"/>
        <v>18</v>
      </c>
      <c r="O260">
        <f t="shared" si="99"/>
        <v>180260</v>
      </c>
      <c r="P260" t="str">
        <f t="shared" si="100"/>
        <v>Samuel Ortiz</v>
      </c>
      <c r="Q260">
        <f t="shared" si="101"/>
        <v>1</v>
      </c>
      <c r="R260">
        <f t="shared" si="102"/>
        <v>1</v>
      </c>
      <c r="S260">
        <f t="shared" si="103"/>
        <v>9740</v>
      </c>
      <c r="T260" t="str">
        <f t="shared" si="104"/>
        <v>Samuel Ortiz</v>
      </c>
      <c r="U260">
        <f t="shared" si="105"/>
        <v>6</v>
      </c>
      <c r="V260">
        <f t="shared" si="106"/>
        <v>6</v>
      </c>
      <c r="W260">
        <f t="shared" si="107"/>
        <v>59740</v>
      </c>
      <c r="X260" t="str">
        <f t="shared" si="108"/>
        <v>Samuel Ortiz</v>
      </c>
      <c r="Y260">
        <f t="shared" si="109"/>
        <v>2</v>
      </c>
      <c r="Z260">
        <f t="shared" si="110"/>
        <v>2</v>
      </c>
      <c r="AA260">
        <f t="shared" si="111"/>
        <v>19740</v>
      </c>
      <c r="AB260" t="str">
        <f t="shared" si="112"/>
        <v>Samuel Ortiz</v>
      </c>
      <c r="AC260">
        <f t="shared" si="113"/>
        <v>0</v>
      </c>
      <c r="AD260">
        <f t="shared" si="114"/>
        <v>999999</v>
      </c>
      <c r="AE260">
        <f t="shared" si="115"/>
        <v>9999990260</v>
      </c>
      <c r="AF260" t="str">
        <f t="shared" si="116"/>
        <v>Samuel Ortiz</v>
      </c>
      <c r="AG260" s="2">
        <f t="shared" si="117"/>
        <v>0</v>
      </c>
      <c r="AH260" s="2">
        <f t="shared" si="118"/>
        <v>0</v>
      </c>
      <c r="AI260">
        <f t="shared" si="119"/>
        <v>-260</v>
      </c>
    </row>
    <row r="261" spans="1:35" x14ac:dyDescent="0.3">
      <c r="A261" s="9" t="str">
        <f>equipo11!A74</f>
        <v>Samuel Gutierrez</v>
      </c>
      <c r="B261" s="9" t="str">
        <f>equipo11!$A$6</f>
        <v>Equipo 11</v>
      </c>
      <c r="C261" s="9">
        <f>equipo11!CP74</f>
        <v>1</v>
      </c>
      <c r="D261" s="9">
        <f>equipo11!CQ74</f>
        <v>1</v>
      </c>
      <c r="E261" s="9">
        <f>equipo11!CR74</f>
        <v>0</v>
      </c>
      <c r="F261" s="15">
        <f>equipo11!CT74</f>
        <v>1.2</v>
      </c>
      <c r="G261" s="9">
        <f>equipo11!CU74</f>
        <v>0</v>
      </c>
      <c r="H261" s="9">
        <f>equipo11!CV74</f>
        <v>6</v>
      </c>
      <c r="I261" s="9">
        <f>equipo11!CW74</f>
        <v>1</v>
      </c>
      <c r="J261" s="14">
        <f>equipo11!CX74</f>
        <v>0</v>
      </c>
      <c r="K261" s="14">
        <f>equipo11!CY74</f>
        <v>0</v>
      </c>
      <c r="L261" t="str">
        <f t="shared" si="96"/>
        <v>Samuel Gutierrez</v>
      </c>
      <c r="M261">
        <f t="shared" si="97"/>
        <v>0</v>
      </c>
      <c r="N261">
        <f t="shared" si="98"/>
        <v>999999</v>
      </c>
      <c r="O261">
        <f t="shared" si="99"/>
        <v>9999990261</v>
      </c>
      <c r="P261" t="str">
        <f t="shared" si="100"/>
        <v>Samuel Gutierrez</v>
      </c>
      <c r="Q261">
        <f t="shared" si="101"/>
        <v>1</v>
      </c>
      <c r="R261">
        <f t="shared" si="102"/>
        <v>1</v>
      </c>
      <c r="S261">
        <f t="shared" si="103"/>
        <v>9739</v>
      </c>
      <c r="T261" t="str">
        <f t="shared" si="104"/>
        <v>Samuel Gutierrez</v>
      </c>
      <c r="U261">
        <f t="shared" si="105"/>
        <v>6</v>
      </c>
      <c r="V261">
        <f t="shared" si="106"/>
        <v>6</v>
      </c>
      <c r="W261">
        <f t="shared" si="107"/>
        <v>59739</v>
      </c>
      <c r="X261" t="str">
        <f t="shared" si="108"/>
        <v>Samuel Gutierrez</v>
      </c>
      <c r="Y261">
        <f t="shared" si="109"/>
        <v>1.2</v>
      </c>
      <c r="Z261">
        <f t="shared" si="110"/>
        <v>1.2</v>
      </c>
      <c r="AA261">
        <f t="shared" si="111"/>
        <v>11739</v>
      </c>
      <c r="AB261" t="str">
        <f t="shared" si="112"/>
        <v>Samuel Gutierrez</v>
      </c>
      <c r="AC261">
        <f t="shared" si="113"/>
        <v>1</v>
      </c>
      <c r="AD261">
        <f t="shared" si="114"/>
        <v>1</v>
      </c>
      <c r="AE261">
        <f t="shared" si="115"/>
        <v>10261</v>
      </c>
      <c r="AF261" t="str">
        <f t="shared" si="116"/>
        <v>Samuel Gutierrez</v>
      </c>
      <c r="AG261" s="2">
        <f t="shared" si="117"/>
        <v>0</v>
      </c>
      <c r="AH261" s="2">
        <f t="shared" si="118"/>
        <v>0</v>
      </c>
      <c r="AI261">
        <f t="shared" si="119"/>
        <v>-261</v>
      </c>
    </row>
    <row r="262" spans="1:35" x14ac:dyDescent="0.3">
      <c r="A262" s="9" t="str">
        <f>equipo11!A75</f>
        <v>Samuel Castillo</v>
      </c>
      <c r="B262" s="9" t="str">
        <f>equipo11!$A$6</f>
        <v>Equipo 11</v>
      </c>
      <c r="C262" s="9">
        <f>equipo11!CP75</f>
        <v>0</v>
      </c>
      <c r="D262" s="9">
        <f>equipo11!CQ75</f>
        <v>0</v>
      </c>
      <c r="E262" s="9">
        <f>equipo11!CR75</f>
        <v>0</v>
      </c>
      <c r="F262" s="15">
        <f>equipo11!CT75</f>
        <v>0</v>
      </c>
      <c r="G262" s="9">
        <f>equipo11!CU75</f>
        <v>0</v>
      </c>
      <c r="H262" s="9">
        <f>equipo11!CV75</f>
        <v>0</v>
      </c>
      <c r="I262" s="9">
        <f>equipo11!CW75</f>
        <v>0</v>
      </c>
      <c r="J262" s="14">
        <f>equipo11!CX75</f>
        <v>0</v>
      </c>
      <c r="K262" s="14">
        <f>equipo11!CY75</f>
        <v>0</v>
      </c>
      <c r="L262" t="str">
        <f t="shared" si="96"/>
        <v>Samuel Castillo</v>
      </c>
      <c r="M262">
        <f t="shared" si="97"/>
        <v>0</v>
      </c>
      <c r="N262">
        <f t="shared" si="98"/>
        <v>999999</v>
      </c>
      <c r="O262">
        <f t="shared" si="99"/>
        <v>9999990262</v>
      </c>
      <c r="P262" t="str">
        <f t="shared" si="100"/>
        <v>Samuel Castillo</v>
      </c>
      <c r="Q262">
        <f t="shared" si="101"/>
        <v>0</v>
      </c>
      <c r="R262">
        <f t="shared" si="102"/>
        <v>0</v>
      </c>
      <c r="S262">
        <f t="shared" si="103"/>
        <v>-262</v>
      </c>
      <c r="T262" t="str">
        <f t="shared" si="104"/>
        <v>Samuel Castillo</v>
      </c>
      <c r="U262">
        <f t="shared" si="105"/>
        <v>0</v>
      </c>
      <c r="V262">
        <f t="shared" si="106"/>
        <v>0</v>
      </c>
      <c r="W262">
        <f t="shared" si="107"/>
        <v>-262</v>
      </c>
      <c r="X262" t="str">
        <f t="shared" si="108"/>
        <v>Samuel Castillo</v>
      </c>
      <c r="Y262">
        <f t="shared" si="109"/>
        <v>0</v>
      </c>
      <c r="Z262">
        <f t="shared" si="110"/>
        <v>0</v>
      </c>
      <c r="AA262">
        <f t="shared" si="111"/>
        <v>-262</v>
      </c>
      <c r="AB262" t="str">
        <f t="shared" si="112"/>
        <v>Samuel Castillo</v>
      </c>
      <c r="AC262">
        <f t="shared" si="113"/>
        <v>0</v>
      </c>
      <c r="AD262">
        <f t="shared" si="114"/>
        <v>999999</v>
      </c>
      <c r="AE262">
        <f t="shared" si="115"/>
        <v>9999990262</v>
      </c>
      <c r="AF262" t="str">
        <f t="shared" si="116"/>
        <v>Samuel Castillo</v>
      </c>
      <c r="AG262" s="2">
        <f t="shared" si="117"/>
        <v>0</v>
      </c>
      <c r="AH262" s="2">
        <f t="shared" si="118"/>
        <v>0</v>
      </c>
      <c r="AI262">
        <f t="shared" si="119"/>
        <v>-262</v>
      </c>
    </row>
    <row r="263" spans="1:35" x14ac:dyDescent="0.3">
      <c r="A263" s="9" t="str">
        <f>equipo11!A76</f>
        <v>Daniel Garcia</v>
      </c>
      <c r="B263" s="9" t="str">
        <f>equipo11!$A$6</f>
        <v>Equipo 11</v>
      </c>
      <c r="C263" s="9">
        <f>equipo11!CP76</f>
        <v>1</v>
      </c>
      <c r="D263" s="9">
        <f>equipo11!CQ76</f>
        <v>1</v>
      </c>
      <c r="E263" s="9">
        <f>equipo11!CR76</f>
        <v>0</v>
      </c>
      <c r="F263" s="15">
        <f>equipo11!CT76</f>
        <v>2</v>
      </c>
      <c r="G263" s="9">
        <f>equipo11!CU76</f>
        <v>1</v>
      </c>
      <c r="H263" s="9">
        <f>equipo11!CV76</f>
        <v>4</v>
      </c>
      <c r="I263" s="9">
        <f>equipo11!CW76</f>
        <v>3</v>
      </c>
      <c r="J263" s="14">
        <f>equipo11!CX76</f>
        <v>4.5</v>
      </c>
      <c r="K263" s="14">
        <f>equipo11!CY76</f>
        <v>0</v>
      </c>
      <c r="L263" t="str">
        <f t="shared" si="96"/>
        <v>Daniel Garcia</v>
      </c>
      <c r="M263">
        <f t="shared" si="97"/>
        <v>4.5</v>
      </c>
      <c r="N263">
        <f t="shared" si="98"/>
        <v>4.5</v>
      </c>
      <c r="O263">
        <f t="shared" si="99"/>
        <v>45263</v>
      </c>
      <c r="P263" t="str">
        <f t="shared" si="100"/>
        <v>Daniel Garcia</v>
      </c>
      <c r="Q263">
        <f t="shared" si="101"/>
        <v>1</v>
      </c>
      <c r="R263">
        <f t="shared" si="102"/>
        <v>1</v>
      </c>
      <c r="S263">
        <f t="shared" si="103"/>
        <v>9737</v>
      </c>
      <c r="T263" t="str">
        <f t="shared" si="104"/>
        <v>Daniel Garcia</v>
      </c>
      <c r="U263">
        <f t="shared" si="105"/>
        <v>4</v>
      </c>
      <c r="V263">
        <f t="shared" si="106"/>
        <v>4</v>
      </c>
      <c r="W263">
        <f t="shared" si="107"/>
        <v>39737</v>
      </c>
      <c r="X263" t="str">
        <f t="shared" si="108"/>
        <v>Daniel Garcia</v>
      </c>
      <c r="Y263">
        <f t="shared" si="109"/>
        <v>2</v>
      </c>
      <c r="Z263">
        <f t="shared" si="110"/>
        <v>2</v>
      </c>
      <c r="AA263">
        <f t="shared" si="111"/>
        <v>19737</v>
      </c>
      <c r="AB263" t="str">
        <f t="shared" si="112"/>
        <v>Daniel Garcia</v>
      </c>
      <c r="AC263">
        <f t="shared" si="113"/>
        <v>3</v>
      </c>
      <c r="AD263">
        <f t="shared" si="114"/>
        <v>3</v>
      </c>
      <c r="AE263">
        <f t="shared" si="115"/>
        <v>30263</v>
      </c>
      <c r="AF263" t="str">
        <f t="shared" si="116"/>
        <v>Daniel Garcia</v>
      </c>
      <c r="AG263" s="2">
        <f t="shared" si="117"/>
        <v>0</v>
      </c>
      <c r="AH263" s="2">
        <f t="shared" si="118"/>
        <v>0</v>
      </c>
      <c r="AI263">
        <f t="shared" si="119"/>
        <v>-263</v>
      </c>
    </row>
    <row r="264" spans="1:35" x14ac:dyDescent="0.3">
      <c r="A264" s="9" t="str">
        <f>equipo11!A77</f>
        <v>Daniel Rodriguez</v>
      </c>
      <c r="B264" s="9" t="str">
        <f>equipo11!$A$6</f>
        <v>Equipo 11</v>
      </c>
      <c r="C264" s="9">
        <f>equipo11!CP77</f>
        <v>2</v>
      </c>
      <c r="D264" s="9">
        <f>equipo11!CQ77</f>
        <v>1</v>
      </c>
      <c r="E264" s="9">
        <f>equipo11!CR77</f>
        <v>1</v>
      </c>
      <c r="F264" s="15">
        <f>equipo11!CT77</f>
        <v>3.1</v>
      </c>
      <c r="G264" s="9">
        <f>equipo11!CU77</f>
        <v>6</v>
      </c>
      <c r="H264" s="9">
        <f>equipo11!CV77</f>
        <v>6</v>
      </c>
      <c r="I264" s="9">
        <f>equipo11!CW77</f>
        <v>5</v>
      </c>
      <c r="J264" s="14">
        <f>equipo11!CX77</f>
        <v>16.2</v>
      </c>
      <c r="K264" s="14">
        <f>equipo11!CY77</f>
        <v>0</v>
      </c>
      <c r="L264" t="str">
        <f t="shared" si="96"/>
        <v>Daniel Rodriguez</v>
      </c>
      <c r="M264">
        <f t="shared" si="97"/>
        <v>16.2</v>
      </c>
      <c r="N264">
        <f t="shared" si="98"/>
        <v>16.2</v>
      </c>
      <c r="O264">
        <f t="shared" si="99"/>
        <v>162264</v>
      </c>
      <c r="P264" t="str">
        <f t="shared" si="100"/>
        <v>Daniel Rodriguez</v>
      </c>
      <c r="Q264">
        <f t="shared" si="101"/>
        <v>1</v>
      </c>
      <c r="R264">
        <f t="shared" si="102"/>
        <v>1</v>
      </c>
      <c r="S264">
        <f t="shared" si="103"/>
        <v>9736</v>
      </c>
      <c r="T264" t="str">
        <f t="shared" si="104"/>
        <v>Daniel Rodriguez</v>
      </c>
      <c r="U264">
        <f t="shared" si="105"/>
        <v>6</v>
      </c>
      <c r="V264">
        <f t="shared" si="106"/>
        <v>6</v>
      </c>
      <c r="W264">
        <f t="shared" si="107"/>
        <v>59736</v>
      </c>
      <c r="X264" t="str">
        <f t="shared" si="108"/>
        <v>Daniel Rodriguez</v>
      </c>
      <c r="Y264">
        <f t="shared" si="109"/>
        <v>3.1</v>
      </c>
      <c r="Z264">
        <f t="shared" si="110"/>
        <v>3.1</v>
      </c>
      <c r="AA264">
        <f t="shared" si="111"/>
        <v>30736</v>
      </c>
      <c r="AB264" t="str">
        <f t="shared" si="112"/>
        <v>Daniel Rodriguez</v>
      </c>
      <c r="AC264">
        <f t="shared" si="113"/>
        <v>5</v>
      </c>
      <c r="AD264">
        <f t="shared" si="114"/>
        <v>5</v>
      </c>
      <c r="AE264">
        <f t="shared" si="115"/>
        <v>50264</v>
      </c>
      <c r="AF264" t="str">
        <f t="shared" si="116"/>
        <v>Daniel Rodriguez</v>
      </c>
      <c r="AG264" s="2">
        <f t="shared" si="117"/>
        <v>0</v>
      </c>
      <c r="AH264" s="2">
        <f t="shared" si="118"/>
        <v>0</v>
      </c>
      <c r="AI264">
        <f t="shared" si="119"/>
        <v>-264</v>
      </c>
    </row>
    <row r="265" spans="1:35" x14ac:dyDescent="0.3">
      <c r="A265" s="9" t="str">
        <f>equipo11!A78</f>
        <v>Daniel Martinez</v>
      </c>
      <c r="B265" s="9" t="str">
        <f>equipo11!$A$6</f>
        <v>Equipo 11</v>
      </c>
      <c r="C265" s="9">
        <f>equipo11!CP78</f>
        <v>0</v>
      </c>
      <c r="D265" s="9">
        <f>equipo11!CQ78</f>
        <v>0</v>
      </c>
      <c r="E265" s="9">
        <f>equipo11!CR78</f>
        <v>0</v>
      </c>
      <c r="F265" s="15">
        <f>equipo11!CT78</f>
        <v>0</v>
      </c>
      <c r="G265" s="9">
        <f>equipo11!CU78</f>
        <v>0</v>
      </c>
      <c r="H265" s="9">
        <f>equipo11!CV78</f>
        <v>0</v>
      </c>
      <c r="I265" s="9">
        <f>equipo11!CW78</f>
        <v>0</v>
      </c>
      <c r="J265" s="14">
        <f>equipo11!CX78</f>
        <v>0</v>
      </c>
      <c r="K265" s="14">
        <f>equipo11!CY78</f>
        <v>0</v>
      </c>
      <c r="L265" t="str">
        <f t="shared" si="96"/>
        <v>Daniel Martinez</v>
      </c>
      <c r="M265">
        <f t="shared" si="97"/>
        <v>0</v>
      </c>
      <c r="N265">
        <f t="shared" si="98"/>
        <v>999999</v>
      </c>
      <c r="O265">
        <f t="shared" si="99"/>
        <v>9999990265</v>
      </c>
      <c r="P265" t="str">
        <f t="shared" si="100"/>
        <v>Daniel Martinez</v>
      </c>
      <c r="Q265">
        <f t="shared" si="101"/>
        <v>0</v>
      </c>
      <c r="R265">
        <f t="shared" si="102"/>
        <v>0</v>
      </c>
      <c r="S265">
        <f t="shared" si="103"/>
        <v>-265</v>
      </c>
      <c r="T265" t="str">
        <f t="shared" si="104"/>
        <v>Daniel Martinez</v>
      </c>
      <c r="U265">
        <f t="shared" si="105"/>
        <v>0</v>
      </c>
      <c r="V265">
        <f t="shared" si="106"/>
        <v>0</v>
      </c>
      <c r="W265">
        <f t="shared" si="107"/>
        <v>-265</v>
      </c>
      <c r="X265" t="str">
        <f t="shared" si="108"/>
        <v>Daniel Martinez</v>
      </c>
      <c r="Y265">
        <f t="shared" si="109"/>
        <v>0</v>
      </c>
      <c r="Z265">
        <f t="shared" si="110"/>
        <v>0</v>
      </c>
      <c r="AA265">
        <f t="shared" si="111"/>
        <v>-265</v>
      </c>
      <c r="AB265" t="str">
        <f t="shared" si="112"/>
        <v>Daniel Martinez</v>
      </c>
      <c r="AC265">
        <f t="shared" si="113"/>
        <v>0</v>
      </c>
      <c r="AD265">
        <f t="shared" si="114"/>
        <v>999999</v>
      </c>
      <c r="AE265">
        <f t="shared" si="115"/>
        <v>9999990265</v>
      </c>
      <c r="AF265" t="str">
        <f t="shared" si="116"/>
        <v>Daniel Martinez</v>
      </c>
      <c r="AG265" s="2">
        <f t="shared" si="117"/>
        <v>0</v>
      </c>
      <c r="AH265" s="2">
        <f t="shared" si="118"/>
        <v>0</v>
      </c>
      <c r="AI265">
        <f t="shared" si="119"/>
        <v>-265</v>
      </c>
    </row>
    <row r="266" spans="1:35" x14ac:dyDescent="0.3">
      <c r="A266" s="9" t="str">
        <f>equipo11!A79</f>
        <v>Daniel Hernandez</v>
      </c>
      <c r="B266" s="9" t="str">
        <f>equipo11!$A$6</f>
        <v>Equipo 11</v>
      </c>
      <c r="C266" s="9">
        <f>equipo11!CP79</f>
        <v>2</v>
      </c>
      <c r="D266" s="9">
        <f>equipo11!CQ79</f>
        <v>2</v>
      </c>
      <c r="E266" s="9">
        <f>equipo11!CR79</f>
        <v>0</v>
      </c>
      <c r="F266" s="15">
        <f>equipo11!CT79</f>
        <v>5.2</v>
      </c>
      <c r="G266" s="9">
        <f>equipo11!CU79</f>
        <v>8</v>
      </c>
      <c r="H266" s="9">
        <f>equipo11!CV79</f>
        <v>9</v>
      </c>
      <c r="I266" s="9">
        <f>equipo11!CW79</f>
        <v>1</v>
      </c>
      <c r="J266" s="14">
        <f>equipo11!CX79</f>
        <v>12.705882352941176</v>
      </c>
      <c r="K266" s="14">
        <f>equipo11!CY79</f>
        <v>0</v>
      </c>
      <c r="L266" t="str">
        <f t="shared" si="96"/>
        <v>Daniel Hernandez</v>
      </c>
      <c r="M266">
        <f t="shared" si="97"/>
        <v>12.705882352941176</v>
      </c>
      <c r="N266">
        <f t="shared" si="98"/>
        <v>12.705882352941176</v>
      </c>
      <c r="O266">
        <f t="shared" si="99"/>
        <v>127324.82352941176</v>
      </c>
      <c r="P266" t="str">
        <f t="shared" si="100"/>
        <v>Daniel Hernandez</v>
      </c>
      <c r="Q266">
        <f t="shared" si="101"/>
        <v>2</v>
      </c>
      <c r="R266">
        <f t="shared" si="102"/>
        <v>2</v>
      </c>
      <c r="S266">
        <f t="shared" si="103"/>
        <v>19734</v>
      </c>
      <c r="T266" t="str">
        <f t="shared" si="104"/>
        <v>Daniel Hernandez</v>
      </c>
      <c r="U266">
        <f t="shared" si="105"/>
        <v>9</v>
      </c>
      <c r="V266">
        <f t="shared" si="106"/>
        <v>9</v>
      </c>
      <c r="W266">
        <f t="shared" si="107"/>
        <v>89734</v>
      </c>
      <c r="X266" t="str">
        <f t="shared" si="108"/>
        <v>Daniel Hernandez</v>
      </c>
      <c r="Y266">
        <f t="shared" si="109"/>
        <v>5.2</v>
      </c>
      <c r="Z266">
        <f t="shared" si="110"/>
        <v>5.2</v>
      </c>
      <c r="AA266">
        <f t="shared" si="111"/>
        <v>51734</v>
      </c>
      <c r="AB266" t="str">
        <f t="shared" si="112"/>
        <v>Daniel Hernandez</v>
      </c>
      <c r="AC266">
        <f t="shared" si="113"/>
        <v>1</v>
      </c>
      <c r="AD266">
        <f t="shared" si="114"/>
        <v>1</v>
      </c>
      <c r="AE266">
        <f t="shared" si="115"/>
        <v>10266</v>
      </c>
      <c r="AF266" t="str">
        <f t="shared" si="116"/>
        <v>Daniel Hernandez</v>
      </c>
      <c r="AG266" s="2">
        <f t="shared" si="117"/>
        <v>0</v>
      </c>
      <c r="AH266" s="2">
        <f t="shared" si="118"/>
        <v>0</v>
      </c>
      <c r="AI266">
        <f t="shared" si="119"/>
        <v>-266</v>
      </c>
    </row>
    <row r="267" spans="1:35" x14ac:dyDescent="0.3">
      <c r="A267" s="9" t="str">
        <f>equipo11!A80</f>
        <v>Daniel Lopez</v>
      </c>
      <c r="B267" s="9" t="str">
        <f>equipo11!$A$6</f>
        <v>Equipo 11</v>
      </c>
      <c r="C267" s="9">
        <f>equipo11!CP80</f>
        <v>0</v>
      </c>
      <c r="D267" s="9">
        <f>equipo11!CQ80</f>
        <v>0</v>
      </c>
      <c r="E267" s="9">
        <f>equipo11!CR80</f>
        <v>0</v>
      </c>
      <c r="F267" s="15">
        <f>equipo11!CT80</f>
        <v>0</v>
      </c>
      <c r="G267" s="9">
        <f>equipo11!CU80</f>
        <v>0</v>
      </c>
      <c r="H267" s="9">
        <f>equipo11!CV80</f>
        <v>0</v>
      </c>
      <c r="I267" s="9">
        <f>equipo11!CW80</f>
        <v>0</v>
      </c>
      <c r="J267" s="14">
        <f>equipo11!CX80</f>
        <v>0</v>
      </c>
      <c r="K267" s="14">
        <f>equipo11!CY80</f>
        <v>0</v>
      </c>
      <c r="L267" t="str">
        <f t="shared" si="96"/>
        <v>Daniel Lopez</v>
      </c>
      <c r="M267">
        <f t="shared" si="97"/>
        <v>0</v>
      </c>
      <c r="N267">
        <f t="shared" si="98"/>
        <v>999999</v>
      </c>
      <c r="O267">
        <f t="shared" si="99"/>
        <v>9999990267</v>
      </c>
      <c r="P267" t="str">
        <f t="shared" si="100"/>
        <v>Daniel Lopez</v>
      </c>
      <c r="Q267">
        <f t="shared" si="101"/>
        <v>0</v>
      </c>
      <c r="R267">
        <f t="shared" si="102"/>
        <v>0</v>
      </c>
      <c r="S267">
        <f t="shared" si="103"/>
        <v>-267</v>
      </c>
      <c r="T267" t="str">
        <f t="shared" si="104"/>
        <v>Daniel Lopez</v>
      </c>
      <c r="U267">
        <f t="shared" si="105"/>
        <v>0</v>
      </c>
      <c r="V267">
        <f t="shared" si="106"/>
        <v>0</v>
      </c>
      <c r="W267">
        <f t="shared" si="107"/>
        <v>-267</v>
      </c>
      <c r="X267" t="str">
        <f t="shared" si="108"/>
        <v>Daniel Lopez</v>
      </c>
      <c r="Y267">
        <f t="shared" si="109"/>
        <v>0</v>
      </c>
      <c r="Z267">
        <f t="shared" si="110"/>
        <v>0</v>
      </c>
      <c r="AA267">
        <f t="shared" si="111"/>
        <v>-267</v>
      </c>
      <c r="AB267" t="str">
        <f t="shared" si="112"/>
        <v>Daniel Lopez</v>
      </c>
      <c r="AC267">
        <f t="shared" si="113"/>
        <v>0</v>
      </c>
      <c r="AD267">
        <f t="shared" si="114"/>
        <v>999999</v>
      </c>
      <c r="AE267">
        <f t="shared" si="115"/>
        <v>9999990267</v>
      </c>
      <c r="AF267" t="str">
        <f t="shared" si="116"/>
        <v>Daniel Lopez</v>
      </c>
      <c r="AG267" s="2">
        <f t="shared" si="117"/>
        <v>0</v>
      </c>
      <c r="AH267" s="2">
        <f t="shared" si="118"/>
        <v>0</v>
      </c>
      <c r="AI267">
        <f t="shared" si="119"/>
        <v>-267</v>
      </c>
    </row>
    <row r="268" spans="1:35" x14ac:dyDescent="0.3">
      <c r="A268" s="9" t="str">
        <f>equipo11!A81</f>
        <v>Daniel Gonzalez</v>
      </c>
      <c r="B268" s="9" t="str">
        <f>equipo11!$A$6</f>
        <v>Equipo 11</v>
      </c>
      <c r="C268" s="9">
        <f>equipo11!CP81</f>
        <v>1</v>
      </c>
      <c r="D268" s="9">
        <f>equipo11!CQ81</f>
        <v>0</v>
      </c>
      <c r="E268" s="9">
        <f>equipo11!CR81</f>
        <v>1</v>
      </c>
      <c r="F268" s="15">
        <f>equipo11!CT81</f>
        <v>1.1000000000000001</v>
      </c>
      <c r="G268" s="9">
        <f>equipo11!CU81</f>
        <v>2</v>
      </c>
      <c r="H268" s="9">
        <f>equipo11!CV81</f>
        <v>3</v>
      </c>
      <c r="I268" s="9">
        <f>equipo11!CW81</f>
        <v>2</v>
      </c>
      <c r="J268" s="14">
        <f>equipo11!CX81</f>
        <v>13.499999999999996</v>
      </c>
      <c r="K268" s="14">
        <f>equipo11!CY81</f>
        <v>0</v>
      </c>
      <c r="L268" t="str">
        <f t="shared" si="96"/>
        <v>Daniel Gonzalez</v>
      </c>
      <c r="M268">
        <f t="shared" si="97"/>
        <v>13.499999999999996</v>
      </c>
      <c r="N268">
        <f t="shared" si="98"/>
        <v>13.499999999999996</v>
      </c>
      <c r="O268">
        <f t="shared" si="99"/>
        <v>135267.99999999997</v>
      </c>
      <c r="P268" t="str">
        <f t="shared" si="100"/>
        <v>Daniel Gonzalez</v>
      </c>
      <c r="Q268">
        <f t="shared" si="101"/>
        <v>0</v>
      </c>
      <c r="R268">
        <f t="shared" si="102"/>
        <v>0</v>
      </c>
      <c r="S268">
        <f t="shared" si="103"/>
        <v>-268</v>
      </c>
      <c r="T268" t="str">
        <f t="shared" si="104"/>
        <v>Daniel Gonzalez</v>
      </c>
      <c r="U268">
        <f t="shared" si="105"/>
        <v>3</v>
      </c>
      <c r="V268">
        <f t="shared" si="106"/>
        <v>3</v>
      </c>
      <c r="W268">
        <f t="shared" si="107"/>
        <v>29732</v>
      </c>
      <c r="X268" t="str">
        <f t="shared" si="108"/>
        <v>Daniel Gonzalez</v>
      </c>
      <c r="Y268">
        <f t="shared" si="109"/>
        <v>1.1000000000000001</v>
      </c>
      <c r="Z268">
        <f t="shared" si="110"/>
        <v>1.1000000000000001</v>
      </c>
      <c r="AA268">
        <f t="shared" si="111"/>
        <v>10732</v>
      </c>
      <c r="AB268" t="str">
        <f t="shared" si="112"/>
        <v>Daniel Gonzalez</v>
      </c>
      <c r="AC268">
        <f t="shared" si="113"/>
        <v>2</v>
      </c>
      <c r="AD268">
        <f t="shared" si="114"/>
        <v>2</v>
      </c>
      <c r="AE268">
        <f t="shared" si="115"/>
        <v>20268</v>
      </c>
      <c r="AF268" t="str">
        <f t="shared" si="116"/>
        <v>Daniel Gonzalez</v>
      </c>
      <c r="AG268" s="2">
        <f t="shared" si="117"/>
        <v>0</v>
      </c>
      <c r="AH268" s="2">
        <f t="shared" si="118"/>
        <v>0</v>
      </c>
      <c r="AI268">
        <f t="shared" si="119"/>
        <v>-268</v>
      </c>
    </row>
    <row r="269" spans="1:35" x14ac:dyDescent="0.3">
      <c r="A269" s="9" t="str">
        <f>equipo11!A82</f>
        <v>Daniel Perez</v>
      </c>
      <c r="B269" s="9" t="str">
        <f>equipo11!$A$6</f>
        <v>Equipo 11</v>
      </c>
      <c r="C269" s="9">
        <f>equipo11!CP82</f>
        <v>2</v>
      </c>
      <c r="D269" s="9">
        <f>equipo11!CQ82</f>
        <v>1</v>
      </c>
      <c r="E269" s="9">
        <f>equipo11!CR82</f>
        <v>1</v>
      </c>
      <c r="F269" s="15">
        <f>equipo11!CT82</f>
        <v>2.1</v>
      </c>
      <c r="G269" s="9">
        <f>equipo11!CU82</f>
        <v>2</v>
      </c>
      <c r="H269" s="9">
        <f>equipo11!CV82</f>
        <v>8</v>
      </c>
      <c r="I269" s="9">
        <f>equipo11!CW82</f>
        <v>3</v>
      </c>
      <c r="J269" s="14">
        <f>equipo11!CX82</f>
        <v>7.7142857142857135</v>
      </c>
      <c r="K269" s="14">
        <f>equipo11!CY82</f>
        <v>0</v>
      </c>
      <c r="L269" t="str">
        <f t="shared" si="96"/>
        <v>Daniel Perez</v>
      </c>
      <c r="M269">
        <f t="shared" si="97"/>
        <v>7.7142857142857135</v>
      </c>
      <c r="N269">
        <f t="shared" si="98"/>
        <v>7.7142857142857135</v>
      </c>
      <c r="O269">
        <f t="shared" si="99"/>
        <v>77411.85714285713</v>
      </c>
      <c r="P269" t="str">
        <f t="shared" si="100"/>
        <v>Daniel Perez</v>
      </c>
      <c r="Q269">
        <f t="shared" si="101"/>
        <v>1</v>
      </c>
      <c r="R269">
        <f t="shared" si="102"/>
        <v>1</v>
      </c>
      <c r="S269">
        <f t="shared" si="103"/>
        <v>9731</v>
      </c>
      <c r="T269" t="str">
        <f t="shared" si="104"/>
        <v>Daniel Perez</v>
      </c>
      <c r="U269">
        <f t="shared" si="105"/>
        <v>8</v>
      </c>
      <c r="V269">
        <f t="shared" si="106"/>
        <v>8</v>
      </c>
      <c r="W269">
        <f t="shared" si="107"/>
        <v>79731</v>
      </c>
      <c r="X269" t="str">
        <f t="shared" si="108"/>
        <v>Daniel Perez</v>
      </c>
      <c r="Y269">
        <f t="shared" si="109"/>
        <v>2.1</v>
      </c>
      <c r="Z269">
        <f t="shared" si="110"/>
        <v>2.1</v>
      </c>
      <c r="AA269">
        <f t="shared" si="111"/>
        <v>20731</v>
      </c>
      <c r="AB269" t="str">
        <f t="shared" si="112"/>
        <v>Daniel Perez</v>
      </c>
      <c r="AC269">
        <f t="shared" si="113"/>
        <v>3</v>
      </c>
      <c r="AD269">
        <f t="shared" si="114"/>
        <v>3</v>
      </c>
      <c r="AE269">
        <f t="shared" si="115"/>
        <v>30269</v>
      </c>
      <c r="AF269" t="str">
        <f t="shared" si="116"/>
        <v>Daniel Perez</v>
      </c>
      <c r="AG269" s="2">
        <f t="shared" si="117"/>
        <v>0</v>
      </c>
      <c r="AH269" s="2">
        <f t="shared" si="118"/>
        <v>0</v>
      </c>
      <c r="AI269">
        <f t="shared" si="119"/>
        <v>-269</v>
      </c>
    </row>
    <row r="270" spans="1:35" x14ac:dyDescent="0.3">
      <c r="A270" s="9" t="str">
        <f>equipo11!A83</f>
        <v>Daniel Sanchez</v>
      </c>
      <c r="B270" s="9" t="str">
        <f>equipo11!$A$6</f>
        <v>Equipo 11</v>
      </c>
      <c r="C270" s="9">
        <f>equipo11!CP83</f>
        <v>1</v>
      </c>
      <c r="D270" s="9">
        <f>equipo11!CQ83</f>
        <v>0</v>
      </c>
      <c r="E270" s="9">
        <f>equipo11!CR83</f>
        <v>1</v>
      </c>
      <c r="F270" s="15">
        <f>equipo11!CT83</f>
        <v>1.2</v>
      </c>
      <c r="G270" s="9">
        <f>equipo11!CU83</f>
        <v>4</v>
      </c>
      <c r="H270" s="9">
        <f>equipo11!CV83</f>
        <v>6</v>
      </c>
      <c r="I270" s="9">
        <f>equipo11!CW83</f>
        <v>3</v>
      </c>
      <c r="J270" s="14">
        <f>equipo11!CX83</f>
        <v>21.6</v>
      </c>
      <c r="K270" s="14">
        <f>equipo11!CY83</f>
        <v>0</v>
      </c>
      <c r="L270" t="str">
        <f t="shared" si="96"/>
        <v>Daniel Sanchez</v>
      </c>
      <c r="M270">
        <f t="shared" si="97"/>
        <v>21.6</v>
      </c>
      <c r="N270">
        <f t="shared" si="98"/>
        <v>21.6</v>
      </c>
      <c r="O270">
        <f t="shared" si="99"/>
        <v>216270</v>
      </c>
      <c r="P270" t="str">
        <f t="shared" si="100"/>
        <v>Daniel Sanchez</v>
      </c>
      <c r="Q270">
        <f t="shared" si="101"/>
        <v>0</v>
      </c>
      <c r="R270">
        <f t="shared" si="102"/>
        <v>0</v>
      </c>
      <c r="S270">
        <f t="shared" si="103"/>
        <v>-270</v>
      </c>
      <c r="T270" t="str">
        <f t="shared" si="104"/>
        <v>Daniel Sanchez</v>
      </c>
      <c r="U270">
        <f t="shared" si="105"/>
        <v>6</v>
      </c>
      <c r="V270">
        <f t="shared" si="106"/>
        <v>6</v>
      </c>
      <c r="W270">
        <f t="shared" si="107"/>
        <v>59730</v>
      </c>
      <c r="X270" t="str">
        <f t="shared" si="108"/>
        <v>Daniel Sanchez</v>
      </c>
      <c r="Y270">
        <f t="shared" si="109"/>
        <v>1.2</v>
      </c>
      <c r="Z270">
        <f t="shared" si="110"/>
        <v>1.2</v>
      </c>
      <c r="AA270">
        <f t="shared" si="111"/>
        <v>11730</v>
      </c>
      <c r="AB270" t="str">
        <f t="shared" si="112"/>
        <v>Daniel Sanchez</v>
      </c>
      <c r="AC270">
        <f t="shared" si="113"/>
        <v>3</v>
      </c>
      <c r="AD270">
        <f t="shared" si="114"/>
        <v>3</v>
      </c>
      <c r="AE270">
        <f t="shared" si="115"/>
        <v>30270</v>
      </c>
      <c r="AF270" t="str">
        <f t="shared" si="116"/>
        <v>Daniel Sanchez</v>
      </c>
      <c r="AG270" s="2">
        <f t="shared" si="117"/>
        <v>0</v>
      </c>
      <c r="AH270" s="2">
        <f t="shared" si="118"/>
        <v>0</v>
      </c>
      <c r="AI270">
        <f t="shared" si="119"/>
        <v>-270</v>
      </c>
    </row>
    <row r="271" spans="1:35" x14ac:dyDescent="0.3">
      <c r="A271" s="9" t="str">
        <f>equipo11!A84</f>
        <v>Daniel Ramirez</v>
      </c>
      <c r="B271" s="9" t="str">
        <f>equipo11!$A$6</f>
        <v>Equipo 11</v>
      </c>
      <c r="C271" s="9">
        <f>equipo11!CP84</f>
        <v>1</v>
      </c>
      <c r="D271" s="9">
        <f>equipo11!CQ84</f>
        <v>1</v>
      </c>
      <c r="E271" s="9">
        <f>equipo11!CR84</f>
        <v>0</v>
      </c>
      <c r="F271" s="15">
        <f>equipo11!CT84</f>
        <v>2.2000000000000002</v>
      </c>
      <c r="G271" s="9">
        <f>equipo11!CU84</f>
        <v>3</v>
      </c>
      <c r="H271" s="9">
        <f>equipo11!CV84</f>
        <v>5</v>
      </c>
      <c r="I271" s="9">
        <f>equipo11!CW84</f>
        <v>0</v>
      </c>
      <c r="J271" s="14">
        <f>equipo11!CX84</f>
        <v>10.124999999999998</v>
      </c>
      <c r="K271" s="14">
        <f>equipo11!CY84</f>
        <v>0</v>
      </c>
      <c r="L271" t="str">
        <f t="shared" si="96"/>
        <v>Daniel Ramirez</v>
      </c>
      <c r="M271">
        <f t="shared" si="97"/>
        <v>10.124999999999998</v>
      </c>
      <c r="N271">
        <f t="shared" si="98"/>
        <v>10.124999999999998</v>
      </c>
      <c r="O271">
        <f t="shared" si="99"/>
        <v>101520.99999999999</v>
      </c>
      <c r="P271" t="str">
        <f t="shared" si="100"/>
        <v>Daniel Ramirez</v>
      </c>
      <c r="Q271">
        <f t="shared" si="101"/>
        <v>1</v>
      </c>
      <c r="R271">
        <f t="shared" si="102"/>
        <v>1</v>
      </c>
      <c r="S271">
        <f t="shared" si="103"/>
        <v>9729</v>
      </c>
      <c r="T271" t="str">
        <f t="shared" si="104"/>
        <v>Daniel Ramirez</v>
      </c>
      <c r="U271">
        <f t="shared" si="105"/>
        <v>5</v>
      </c>
      <c r="V271">
        <f t="shared" si="106"/>
        <v>5</v>
      </c>
      <c r="W271">
        <f t="shared" si="107"/>
        <v>49729</v>
      </c>
      <c r="X271" t="str">
        <f t="shared" si="108"/>
        <v>Daniel Ramirez</v>
      </c>
      <c r="Y271">
        <f t="shared" si="109"/>
        <v>2.2000000000000002</v>
      </c>
      <c r="Z271">
        <f t="shared" si="110"/>
        <v>2.2000000000000002</v>
      </c>
      <c r="AA271">
        <f t="shared" si="111"/>
        <v>21729</v>
      </c>
      <c r="AB271" t="str">
        <f t="shared" si="112"/>
        <v>Daniel Ramirez</v>
      </c>
      <c r="AC271">
        <f t="shared" si="113"/>
        <v>0</v>
      </c>
      <c r="AD271">
        <f t="shared" si="114"/>
        <v>999999</v>
      </c>
      <c r="AE271">
        <f t="shared" si="115"/>
        <v>9999990271</v>
      </c>
      <c r="AF271" t="str">
        <f t="shared" si="116"/>
        <v>Daniel Ramirez</v>
      </c>
      <c r="AG271" s="2">
        <f t="shared" si="117"/>
        <v>0</v>
      </c>
      <c r="AH271" s="2">
        <f t="shared" si="118"/>
        <v>0</v>
      </c>
      <c r="AI271">
        <f t="shared" si="119"/>
        <v>-271</v>
      </c>
    </row>
    <row r="272" spans="1:35" x14ac:dyDescent="0.3">
      <c r="A272" s="9" t="str">
        <f>equipo11!A85</f>
        <v>Daniel Torres</v>
      </c>
      <c r="B272" s="9" t="str">
        <f>equipo11!$A$6</f>
        <v>Equipo 11</v>
      </c>
      <c r="C272" s="9">
        <f>equipo11!CP85</f>
        <v>0</v>
      </c>
      <c r="D272" s="9">
        <f>equipo11!CQ85</f>
        <v>0</v>
      </c>
      <c r="E272" s="9">
        <f>equipo11!CR85</f>
        <v>0</v>
      </c>
      <c r="F272" s="15">
        <f>equipo11!CT85</f>
        <v>0</v>
      </c>
      <c r="G272" s="9">
        <f>equipo11!CU85</f>
        <v>0</v>
      </c>
      <c r="H272" s="9">
        <f>equipo11!CV85</f>
        <v>0</v>
      </c>
      <c r="I272" s="9">
        <f>equipo11!CW85</f>
        <v>0</v>
      </c>
      <c r="J272" s="14">
        <f>equipo11!CX85</f>
        <v>0</v>
      </c>
      <c r="K272" s="14">
        <f>equipo11!CY85</f>
        <v>0</v>
      </c>
      <c r="L272" t="str">
        <f t="shared" si="96"/>
        <v>Daniel Torres</v>
      </c>
      <c r="M272">
        <f t="shared" si="97"/>
        <v>0</v>
      </c>
      <c r="N272">
        <f t="shared" si="98"/>
        <v>999999</v>
      </c>
      <c r="O272">
        <f t="shared" si="99"/>
        <v>9999990272</v>
      </c>
      <c r="P272" t="str">
        <f t="shared" si="100"/>
        <v>Daniel Torres</v>
      </c>
      <c r="Q272">
        <f t="shared" si="101"/>
        <v>0</v>
      </c>
      <c r="R272">
        <f t="shared" si="102"/>
        <v>0</v>
      </c>
      <c r="S272">
        <f t="shared" si="103"/>
        <v>-272</v>
      </c>
      <c r="T272" t="str">
        <f t="shared" si="104"/>
        <v>Daniel Torres</v>
      </c>
      <c r="U272">
        <f t="shared" si="105"/>
        <v>0</v>
      </c>
      <c r="V272">
        <f t="shared" si="106"/>
        <v>0</v>
      </c>
      <c r="W272">
        <f t="shared" si="107"/>
        <v>-272</v>
      </c>
      <c r="X272" t="str">
        <f t="shared" si="108"/>
        <v>Daniel Torres</v>
      </c>
      <c r="Y272">
        <f t="shared" si="109"/>
        <v>0</v>
      </c>
      <c r="Z272">
        <f t="shared" si="110"/>
        <v>0</v>
      </c>
      <c r="AA272">
        <f t="shared" si="111"/>
        <v>-272</v>
      </c>
      <c r="AB272" t="str">
        <f t="shared" si="112"/>
        <v>Daniel Torres</v>
      </c>
      <c r="AC272">
        <f t="shared" si="113"/>
        <v>0</v>
      </c>
      <c r="AD272">
        <f t="shared" si="114"/>
        <v>999999</v>
      </c>
      <c r="AE272">
        <f t="shared" si="115"/>
        <v>9999990272</v>
      </c>
      <c r="AF272" t="str">
        <f t="shared" si="116"/>
        <v>Daniel Torres</v>
      </c>
      <c r="AG272" s="2">
        <f t="shared" si="117"/>
        <v>0</v>
      </c>
      <c r="AH272" s="2">
        <f t="shared" si="118"/>
        <v>0</v>
      </c>
      <c r="AI272">
        <f t="shared" si="119"/>
        <v>-272</v>
      </c>
    </row>
    <row r="273" spans="1:35" x14ac:dyDescent="0.3">
      <c r="A273" s="9" t="str">
        <f>equipo11!A86</f>
        <v>Daniel Flores</v>
      </c>
      <c r="B273" s="9" t="str">
        <f>equipo11!$A$6</f>
        <v>Equipo 11</v>
      </c>
      <c r="C273" s="9">
        <f>equipo11!CP86</f>
        <v>0</v>
      </c>
      <c r="D273" s="9">
        <f>equipo11!CQ86</f>
        <v>0</v>
      </c>
      <c r="E273" s="9">
        <f>equipo11!CR86</f>
        <v>0</v>
      </c>
      <c r="F273" s="15">
        <f>equipo11!CT86</f>
        <v>0</v>
      </c>
      <c r="G273" s="9">
        <f>equipo11!CU86</f>
        <v>0</v>
      </c>
      <c r="H273" s="9">
        <f>equipo11!CV86</f>
        <v>0</v>
      </c>
      <c r="I273" s="9">
        <f>equipo11!CW86</f>
        <v>0</v>
      </c>
      <c r="J273" s="14">
        <f>equipo11!CX86</f>
        <v>0</v>
      </c>
      <c r="K273" s="14">
        <f>equipo11!CY86</f>
        <v>0</v>
      </c>
      <c r="L273" t="str">
        <f t="shared" si="96"/>
        <v>Daniel Flores</v>
      </c>
      <c r="M273">
        <f t="shared" si="97"/>
        <v>0</v>
      </c>
      <c r="N273">
        <f t="shared" si="98"/>
        <v>999999</v>
      </c>
      <c r="O273">
        <f t="shared" si="99"/>
        <v>9999990273</v>
      </c>
      <c r="P273" t="str">
        <f t="shared" si="100"/>
        <v>Daniel Flores</v>
      </c>
      <c r="Q273">
        <f t="shared" si="101"/>
        <v>0</v>
      </c>
      <c r="R273">
        <f t="shared" si="102"/>
        <v>0</v>
      </c>
      <c r="S273">
        <f t="shared" si="103"/>
        <v>-273</v>
      </c>
      <c r="T273" t="str">
        <f t="shared" si="104"/>
        <v>Daniel Flores</v>
      </c>
      <c r="U273">
        <f t="shared" si="105"/>
        <v>0</v>
      </c>
      <c r="V273">
        <f t="shared" si="106"/>
        <v>0</v>
      </c>
      <c r="W273">
        <f t="shared" si="107"/>
        <v>-273</v>
      </c>
      <c r="X273" t="str">
        <f t="shared" si="108"/>
        <v>Daniel Flores</v>
      </c>
      <c r="Y273">
        <f t="shared" si="109"/>
        <v>0</v>
      </c>
      <c r="Z273">
        <f t="shared" si="110"/>
        <v>0</v>
      </c>
      <c r="AA273">
        <f t="shared" si="111"/>
        <v>-273</v>
      </c>
      <c r="AB273" t="str">
        <f t="shared" si="112"/>
        <v>Daniel Flores</v>
      </c>
      <c r="AC273">
        <f t="shared" si="113"/>
        <v>0</v>
      </c>
      <c r="AD273">
        <f t="shared" si="114"/>
        <v>999999</v>
      </c>
      <c r="AE273">
        <f t="shared" si="115"/>
        <v>9999990273</v>
      </c>
      <c r="AF273" t="str">
        <f t="shared" si="116"/>
        <v>Daniel Flores</v>
      </c>
      <c r="AG273" s="2">
        <f t="shared" si="117"/>
        <v>0</v>
      </c>
      <c r="AH273" s="2">
        <f t="shared" si="118"/>
        <v>0</v>
      </c>
      <c r="AI273">
        <f t="shared" si="119"/>
        <v>-273</v>
      </c>
    </row>
    <row r="274" spans="1:35" x14ac:dyDescent="0.3">
      <c r="A274" s="9" t="str">
        <f>equipo11!A87</f>
        <v>Daniel Rivera</v>
      </c>
      <c r="B274" s="9" t="str">
        <f>equipo11!$A$6</f>
        <v>Equipo 11</v>
      </c>
      <c r="C274" s="9">
        <f>equipo11!CP87</f>
        <v>1</v>
      </c>
      <c r="D274" s="9">
        <f>equipo11!CQ87</f>
        <v>1</v>
      </c>
      <c r="E274" s="9">
        <f>equipo11!CR87</f>
        <v>0</v>
      </c>
      <c r="F274" s="15">
        <f>equipo11!CT87</f>
        <v>2.2000000000000002</v>
      </c>
      <c r="G274" s="9">
        <f>equipo11!CU87</f>
        <v>4</v>
      </c>
      <c r="H274" s="9">
        <f>equipo11!CV87</f>
        <v>6</v>
      </c>
      <c r="I274" s="9">
        <f>equipo11!CW87</f>
        <v>0</v>
      </c>
      <c r="J274" s="14">
        <f>equipo11!CX87</f>
        <v>13.499999999999996</v>
      </c>
      <c r="K274" s="14">
        <f>equipo11!CY87</f>
        <v>0</v>
      </c>
      <c r="L274" t="str">
        <f t="shared" si="96"/>
        <v>Daniel Rivera</v>
      </c>
      <c r="M274">
        <f t="shared" si="97"/>
        <v>13.499999999999996</v>
      </c>
      <c r="N274">
        <f t="shared" si="98"/>
        <v>13.499999999999996</v>
      </c>
      <c r="O274">
        <f t="shared" si="99"/>
        <v>135273.99999999997</v>
      </c>
      <c r="P274" t="str">
        <f t="shared" si="100"/>
        <v>Daniel Rivera</v>
      </c>
      <c r="Q274">
        <f t="shared" si="101"/>
        <v>1</v>
      </c>
      <c r="R274">
        <f t="shared" si="102"/>
        <v>1</v>
      </c>
      <c r="S274">
        <f t="shared" si="103"/>
        <v>9726</v>
      </c>
      <c r="T274" t="str">
        <f t="shared" si="104"/>
        <v>Daniel Rivera</v>
      </c>
      <c r="U274">
        <f t="shared" si="105"/>
        <v>6</v>
      </c>
      <c r="V274">
        <f t="shared" si="106"/>
        <v>6</v>
      </c>
      <c r="W274">
        <f t="shared" si="107"/>
        <v>59726</v>
      </c>
      <c r="X274" t="str">
        <f t="shared" si="108"/>
        <v>Daniel Rivera</v>
      </c>
      <c r="Y274">
        <f t="shared" si="109"/>
        <v>2.2000000000000002</v>
      </c>
      <c r="Z274">
        <f t="shared" si="110"/>
        <v>2.2000000000000002</v>
      </c>
      <c r="AA274">
        <f t="shared" si="111"/>
        <v>21726</v>
      </c>
      <c r="AB274" t="str">
        <f t="shared" si="112"/>
        <v>Daniel Rivera</v>
      </c>
      <c r="AC274">
        <f t="shared" si="113"/>
        <v>0</v>
      </c>
      <c r="AD274">
        <f t="shared" si="114"/>
        <v>999999</v>
      </c>
      <c r="AE274">
        <f t="shared" si="115"/>
        <v>9999990274</v>
      </c>
      <c r="AF274" t="str">
        <f t="shared" si="116"/>
        <v>Daniel Rivera</v>
      </c>
      <c r="AG274" s="2">
        <f t="shared" si="117"/>
        <v>0</v>
      </c>
      <c r="AH274" s="2">
        <f t="shared" si="118"/>
        <v>0</v>
      </c>
      <c r="AI274">
        <f t="shared" si="119"/>
        <v>-274</v>
      </c>
    </row>
    <row r="275" spans="1:35" x14ac:dyDescent="0.3">
      <c r="A275" s="9" t="str">
        <f>equipo11!A88</f>
        <v>Daniel Gomez</v>
      </c>
      <c r="B275" s="9" t="str">
        <f>equipo11!$A$6</f>
        <v>Equipo 11</v>
      </c>
      <c r="C275" s="9">
        <f>equipo11!CP88</f>
        <v>1</v>
      </c>
      <c r="D275" s="9">
        <f>equipo11!CQ88</f>
        <v>1</v>
      </c>
      <c r="E275" s="9">
        <f>equipo11!CR88</f>
        <v>0</v>
      </c>
      <c r="F275" s="15">
        <f>equipo11!CT88</f>
        <v>1.1000000000000001</v>
      </c>
      <c r="G275" s="9">
        <f>equipo11!CU88</f>
        <v>4</v>
      </c>
      <c r="H275" s="9">
        <f>equipo11!CV88</f>
        <v>4</v>
      </c>
      <c r="I275" s="9">
        <f>equipo11!CW88</f>
        <v>2</v>
      </c>
      <c r="J275" s="14">
        <f>equipo11!CX88</f>
        <v>26.999999999999993</v>
      </c>
      <c r="K275" s="14">
        <f>equipo11!CY88</f>
        <v>0</v>
      </c>
      <c r="L275" t="str">
        <f t="shared" si="96"/>
        <v>Daniel Gomez</v>
      </c>
      <c r="M275">
        <f t="shared" si="97"/>
        <v>26.999999999999993</v>
      </c>
      <c r="N275">
        <f t="shared" si="98"/>
        <v>26.999999999999993</v>
      </c>
      <c r="O275">
        <f t="shared" si="99"/>
        <v>270274.99999999994</v>
      </c>
      <c r="P275" t="str">
        <f t="shared" si="100"/>
        <v>Daniel Gomez</v>
      </c>
      <c r="Q275">
        <f t="shared" si="101"/>
        <v>1</v>
      </c>
      <c r="R275">
        <f t="shared" si="102"/>
        <v>1</v>
      </c>
      <c r="S275">
        <f t="shared" si="103"/>
        <v>9725</v>
      </c>
      <c r="T275" t="str">
        <f t="shared" si="104"/>
        <v>Daniel Gomez</v>
      </c>
      <c r="U275">
        <f t="shared" si="105"/>
        <v>4</v>
      </c>
      <c r="V275">
        <f t="shared" si="106"/>
        <v>4</v>
      </c>
      <c r="W275">
        <f t="shared" si="107"/>
        <v>39725</v>
      </c>
      <c r="X275" t="str">
        <f t="shared" si="108"/>
        <v>Daniel Gomez</v>
      </c>
      <c r="Y275">
        <f t="shared" si="109"/>
        <v>1.1000000000000001</v>
      </c>
      <c r="Z275">
        <f t="shared" si="110"/>
        <v>1.1000000000000001</v>
      </c>
      <c r="AA275">
        <f t="shared" si="111"/>
        <v>10725</v>
      </c>
      <c r="AB275" t="str">
        <f t="shared" si="112"/>
        <v>Daniel Gomez</v>
      </c>
      <c r="AC275">
        <f t="shared" si="113"/>
        <v>2</v>
      </c>
      <c r="AD275">
        <f t="shared" si="114"/>
        <v>2</v>
      </c>
      <c r="AE275">
        <f t="shared" si="115"/>
        <v>20275</v>
      </c>
      <c r="AF275" t="str">
        <f t="shared" si="116"/>
        <v>Daniel Gomez</v>
      </c>
      <c r="AG275" s="2">
        <f t="shared" si="117"/>
        <v>0</v>
      </c>
      <c r="AH275" s="2">
        <f t="shared" si="118"/>
        <v>0</v>
      </c>
      <c r="AI275">
        <f t="shared" si="119"/>
        <v>-275</v>
      </c>
    </row>
    <row r="276" spans="1:35" x14ac:dyDescent="0.3">
      <c r="A276" s="9" t="str">
        <f>equipo11!A89</f>
        <v>Daniel Diaz</v>
      </c>
      <c r="B276" s="9" t="str">
        <f>equipo11!$A$6</f>
        <v>Equipo 11</v>
      </c>
      <c r="C276" s="9">
        <f>equipo11!CP89</f>
        <v>0</v>
      </c>
      <c r="D276" s="9">
        <f>equipo11!CQ89</f>
        <v>0</v>
      </c>
      <c r="E276" s="9">
        <f>equipo11!CR89</f>
        <v>0</v>
      </c>
      <c r="F276" s="15">
        <f>equipo11!CT89</f>
        <v>0</v>
      </c>
      <c r="G276" s="9">
        <f>equipo11!CU89</f>
        <v>0</v>
      </c>
      <c r="H276" s="9">
        <f>equipo11!CV89</f>
        <v>0</v>
      </c>
      <c r="I276" s="9">
        <f>equipo11!CW89</f>
        <v>0</v>
      </c>
      <c r="J276" s="14">
        <f>equipo11!CX89</f>
        <v>0</v>
      </c>
      <c r="K276" s="14">
        <f>equipo11!CY89</f>
        <v>0</v>
      </c>
      <c r="L276" t="str">
        <f t="shared" si="96"/>
        <v>Daniel Diaz</v>
      </c>
      <c r="M276">
        <f t="shared" si="97"/>
        <v>0</v>
      </c>
      <c r="N276">
        <f t="shared" si="98"/>
        <v>999999</v>
      </c>
      <c r="O276">
        <f t="shared" si="99"/>
        <v>9999990276</v>
      </c>
      <c r="P276" t="str">
        <f t="shared" si="100"/>
        <v>Daniel Diaz</v>
      </c>
      <c r="Q276">
        <f t="shared" si="101"/>
        <v>0</v>
      </c>
      <c r="R276">
        <f t="shared" si="102"/>
        <v>0</v>
      </c>
      <c r="S276">
        <f t="shared" si="103"/>
        <v>-276</v>
      </c>
      <c r="T276" t="str">
        <f t="shared" si="104"/>
        <v>Daniel Diaz</v>
      </c>
      <c r="U276">
        <f t="shared" si="105"/>
        <v>0</v>
      </c>
      <c r="V276">
        <f t="shared" si="106"/>
        <v>0</v>
      </c>
      <c r="W276">
        <f t="shared" si="107"/>
        <v>-276</v>
      </c>
      <c r="X276" t="str">
        <f t="shared" si="108"/>
        <v>Daniel Diaz</v>
      </c>
      <c r="Y276">
        <f t="shared" si="109"/>
        <v>0</v>
      </c>
      <c r="Z276">
        <f t="shared" si="110"/>
        <v>0</v>
      </c>
      <c r="AA276">
        <f t="shared" si="111"/>
        <v>-276</v>
      </c>
      <c r="AB276" t="str">
        <f t="shared" si="112"/>
        <v>Daniel Diaz</v>
      </c>
      <c r="AC276">
        <f t="shared" si="113"/>
        <v>0</v>
      </c>
      <c r="AD276">
        <f t="shared" si="114"/>
        <v>999999</v>
      </c>
      <c r="AE276">
        <f t="shared" si="115"/>
        <v>9999990276</v>
      </c>
      <c r="AF276" t="str">
        <f t="shared" si="116"/>
        <v>Daniel Diaz</v>
      </c>
      <c r="AG276" s="2">
        <f t="shared" si="117"/>
        <v>0</v>
      </c>
      <c r="AH276" s="2">
        <f t="shared" si="118"/>
        <v>0</v>
      </c>
      <c r="AI276">
        <f t="shared" si="119"/>
        <v>-276</v>
      </c>
    </row>
    <row r="277" spans="1:35" x14ac:dyDescent="0.3">
      <c r="A277" s="9" t="str">
        <f>equipo11!A90</f>
        <v>Daniel Reyes</v>
      </c>
      <c r="B277" s="9" t="str">
        <f>equipo11!$A$6</f>
        <v>Equipo 11</v>
      </c>
      <c r="C277" s="9">
        <f>equipo11!CP90</f>
        <v>1</v>
      </c>
      <c r="D277" s="9">
        <f>equipo11!CQ90</f>
        <v>0</v>
      </c>
      <c r="E277" s="9">
        <f>equipo11!CR90</f>
        <v>1</v>
      </c>
      <c r="F277" s="15">
        <f>equipo11!CT90</f>
        <v>2.2000000000000002</v>
      </c>
      <c r="G277" s="9">
        <f>equipo11!CU90</f>
        <v>3</v>
      </c>
      <c r="H277" s="9">
        <f>equipo11!CV90</f>
        <v>3</v>
      </c>
      <c r="I277" s="9">
        <f>equipo11!CW90</f>
        <v>1</v>
      </c>
      <c r="J277" s="14">
        <f>equipo11!CX90</f>
        <v>10.124999999999998</v>
      </c>
      <c r="K277" s="14">
        <f>equipo11!CY90</f>
        <v>0</v>
      </c>
      <c r="L277" t="str">
        <f t="shared" si="96"/>
        <v>Daniel Reyes</v>
      </c>
      <c r="M277">
        <f t="shared" si="97"/>
        <v>10.124999999999998</v>
      </c>
      <c r="N277">
        <f t="shared" si="98"/>
        <v>10.124999999999998</v>
      </c>
      <c r="O277">
        <f t="shared" si="99"/>
        <v>101526.99999999999</v>
      </c>
      <c r="P277" t="str">
        <f t="shared" si="100"/>
        <v>Daniel Reyes</v>
      </c>
      <c r="Q277">
        <f t="shared" si="101"/>
        <v>0</v>
      </c>
      <c r="R277">
        <f t="shared" si="102"/>
        <v>0</v>
      </c>
      <c r="S277">
        <f t="shared" si="103"/>
        <v>-277</v>
      </c>
      <c r="T277" t="str">
        <f t="shared" si="104"/>
        <v>Daniel Reyes</v>
      </c>
      <c r="U277">
        <f t="shared" si="105"/>
        <v>3</v>
      </c>
      <c r="V277">
        <f t="shared" si="106"/>
        <v>3</v>
      </c>
      <c r="W277">
        <f t="shared" si="107"/>
        <v>29723</v>
      </c>
      <c r="X277" t="str">
        <f t="shared" si="108"/>
        <v>Daniel Reyes</v>
      </c>
      <c r="Y277">
        <f t="shared" si="109"/>
        <v>2.2000000000000002</v>
      </c>
      <c r="Z277">
        <f t="shared" si="110"/>
        <v>2.2000000000000002</v>
      </c>
      <c r="AA277">
        <f t="shared" si="111"/>
        <v>21723</v>
      </c>
      <c r="AB277" t="str">
        <f t="shared" si="112"/>
        <v>Daniel Reyes</v>
      </c>
      <c r="AC277">
        <f t="shared" si="113"/>
        <v>1</v>
      </c>
      <c r="AD277">
        <f t="shared" si="114"/>
        <v>1</v>
      </c>
      <c r="AE277">
        <f t="shared" si="115"/>
        <v>10277</v>
      </c>
      <c r="AF277" t="str">
        <f t="shared" si="116"/>
        <v>Daniel Reyes</v>
      </c>
      <c r="AG277" s="2">
        <f t="shared" si="117"/>
        <v>0</v>
      </c>
      <c r="AH277" s="2">
        <f t="shared" si="118"/>
        <v>0</v>
      </c>
      <c r="AI277">
        <f t="shared" si="119"/>
        <v>-277</v>
      </c>
    </row>
    <row r="278" spans="1:35" x14ac:dyDescent="0.3">
      <c r="A278" s="9" t="str">
        <f>equipo12!A66</f>
        <v>Daniel Morales</v>
      </c>
      <c r="B278" s="9" t="str">
        <f>equipo12!$A$6</f>
        <v>Equipo 12</v>
      </c>
      <c r="C278" s="9">
        <f>equipo12!CP66</f>
        <v>1</v>
      </c>
      <c r="D278" s="9">
        <f>equipo12!CQ66</f>
        <v>1</v>
      </c>
      <c r="E278" s="9">
        <f>equipo12!CR66</f>
        <v>0</v>
      </c>
      <c r="F278" s="15">
        <f>equipo12!CT66</f>
        <v>3</v>
      </c>
      <c r="G278" s="9">
        <f>equipo12!CU66</f>
        <v>0</v>
      </c>
      <c r="H278" s="9">
        <f>equipo12!CV66</f>
        <v>1</v>
      </c>
      <c r="I278" s="9">
        <f>equipo12!CW66</f>
        <v>4</v>
      </c>
      <c r="J278" s="14">
        <f>equipo12!CX66</f>
        <v>0</v>
      </c>
      <c r="K278" s="14">
        <f>equipo12!CY66</f>
        <v>0</v>
      </c>
      <c r="L278" t="str">
        <f t="shared" si="96"/>
        <v>Daniel Morales</v>
      </c>
      <c r="M278">
        <f t="shared" si="97"/>
        <v>0</v>
      </c>
      <c r="N278">
        <f t="shared" si="98"/>
        <v>999999</v>
      </c>
      <c r="O278">
        <f t="shared" si="99"/>
        <v>9999990278</v>
      </c>
      <c r="P278" t="str">
        <f t="shared" si="100"/>
        <v>Daniel Morales</v>
      </c>
      <c r="Q278">
        <f t="shared" si="101"/>
        <v>1</v>
      </c>
      <c r="R278">
        <f t="shared" si="102"/>
        <v>1</v>
      </c>
      <c r="S278">
        <f t="shared" si="103"/>
        <v>9722</v>
      </c>
      <c r="T278" t="str">
        <f t="shared" si="104"/>
        <v>Daniel Morales</v>
      </c>
      <c r="U278">
        <f t="shared" si="105"/>
        <v>1</v>
      </c>
      <c r="V278">
        <f t="shared" si="106"/>
        <v>1</v>
      </c>
      <c r="W278">
        <f t="shared" si="107"/>
        <v>9722</v>
      </c>
      <c r="X278" t="str">
        <f t="shared" si="108"/>
        <v>Daniel Morales</v>
      </c>
      <c r="Y278">
        <f t="shared" si="109"/>
        <v>3</v>
      </c>
      <c r="Z278">
        <f t="shared" si="110"/>
        <v>3</v>
      </c>
      <c r="AA278">
        <f t="shared" si="111"/>
        <v>29722</v>
      </c>
      <c r="AB278" t="str">
        <f t="shared" si="112"/>
        <v>Daniel Morales</v>
      </c>
      <c r="AC278">
        <f t="shared" si="113"/>
        <v>4</v>
      </c>
      <c r="AD278">
        <f t="shared" si="114"/>
        <v>4</v>
      </c>
      <c r="AE278">
        <f t="shared" si="115"/>
        <v>40278</v>
      </c>
      <c r="AF278" t="str">
        <f t="shared" si="116"/>
        <v>Daniel Morales</v>
      </c>
      <c r="AG278" s="2">
        <f t="shared" si="117"/>
        <v>0</v>
      </c>
      <c r="AH278" s="2">
        <f t="shared" si="118"/>
        <v>0</v>
      </c>
      <c r="AI278">
        <f t="shared" si="119"/>
        <v>-278</v>
      </c>
    </row>
    <row r="279" spans="1:35" x14ac:dyDescent="0.3">
      <c r="A279" s="9" t="str">
        <f>equipo12!A67</f>
        <v>Daniel Cruz</v>
      </c>
      <c r="B279" s="9" t="str">
        <f>equipo12!$A$6</f>
        <v>Equipo 12</v>
      </c>
      <c r="C279" s="9">
        <f>equipo12!CP67</f>
        <v>1</v>
      </c>
      <c r="D279" s="9">
        <f>equipo12!CQ67</f>
        <v>1</v>
      </c>
      <c r="E279" s="9">
        <f>equipo12!CR67</f>
        <v>0</v>
      </c>
      <c r="F279" s="15">
        <f>equipo12!CT67</f>
        <v>1.2</v>
      </c>
      <c r="G279" s="9">
        <f>equipo12!CU67</f>
        <v>1</v>
      </c>
      <c r="H279" s="9">
        <f>equipo12!CV67</f>
        <v>5</v>
      </c>
      <c r="I279" s="9">
        <f>equipo12!CW67</f>
        <v>3</v>
      </c>
      <c r="J279" s="14">
        <f>equipo12!CX67</f>
        <v>5.4</v>
      </c>
      <c r="K279" s="14">
        <f>equipo12!CY67</f>
        <v>0</v>
      </c>
      <c r="L279" t="str">
        <f t="shared" si="96"/>
        <v>Daniel Cruz</v>
      </c>
      <c r="M279">
        <f t="shared" si="97"/>
        <v>5.4</v>
      </c>
      <c r="N279">
        <f t="shared" si="98"/>
        <v>5.4</v>
      </c>
      <c r="O279">
        <f t="shared" si="99"/>
        <v>54279</v>
      </c>
      <c r="P279" t="str">
        <f t="shared" si="100"/>
        <v>Daniel Cruz</v>
      </c>
      <c r="Q279">
        <f t="shared" si="101"/>
        <v>1</v>
      </c>
      <c r="R279">
        <f t="shared" si="102"/>
        <v>1</v>
      </c>
      <c r="S279">
        <f t="shared" si="103"/>
        <v>9721</v>
      </c>
      <c r="T279" t="str">
        <f t="shared" si="104"/>
        <v>Daniel Cruz</v>
      </c>
      <c r="U279">
        <f t="shared" si="105"/>
        <v>5</v>
      </c>
      <c r="V279">
        <f t="shared" si="106"/>
        <v>5</v>
      </c>
      <c r="W279">
        <f t="shared" si="107"/>
        <v>49721</v>
      </c>
      <c r="X279" t="str">
        <f t="shared" si="108"/>
        <v>Daniel Cruz</v>
      </c>
      <c r="Y279">
        <f t="shared" si="109"/>
        <v>1.2</v>
      </c>
      <c r="Z279">
        <f t="shared" si="110"/>
        <v>1.2</v>
      </c>
      <c r="AA279">
        <f t="shared" si="111"/>
        <v>11721</v>
      </c>
      <c r="AB279" t="str">
        <f t="shared" si="112"/>
        <v>Daniel Cruz</v>
      </c>
      <c r="AC279">
        <f t="shared" si="113"/>
        <v>3</v>
      </c>
      <c r="AD279">
        <f t="shared" si="114"/>
        <v>3</v>
      </c>
      <c r="AE279">
        <f t="shared" si="115"/>
        <v>30279</v>
      </c>
      <c r="AF279" t="str">
        <f t="shared" si="116"/>
        <v>Daniel Cruz</v>
      </c>
      <c r="AG279" s="2">
        <f t="shared" si="117"/>
        <v>0</v>
      </c>
      <c r="AH279" s="2">
        <f t="shared" si="118"/>
        <v>0</v>
      </c>
      <c r="AI279">
        <f t="shared" si="119"/>
        <v>-279</v>
      </c>
    </row>
    <row r="280" spans="1:35" x14ac:dyDescent="0.3">
      <c r="A280" s="9" t="str">
        <f>equipo12!A68</f>
        <v>Daniel Ortiz</v>
      </c>
      <c r="B280" s="9" t="str">
        <f>equipo12!$A$6</f>
        <v>Equipo 12</v>
      </c>
      <c r="C280" s="9">
        <f>equipo12!CP68</f>
        <v>2</v>
      </c>
      <c r="D280" s="9">
        <f>equipo12!CQ68</f>
        <v>1</v>
      </c>
      <c r="E280" s="9">
        <f>equipo12!CR68</f>
        <v>1</v>
      </c>
      <c r="F280" s="15">
        <f>equipo12!CT68</f>
        <v>3</v>
      </c>
      <c r="G280" s="9">
        <f>equipo12!CU68</f>
        <v>7</v>
      </c>
      <c r="H280" s="9">
        <f>equipo12!CV68</f>
        <v>8</v>
      </c>
      <c r="I280" s="9">
        <f>equipo12!CW68</f>
        <v>2</v>
      </c>
      <c r="J280" s="14">
        <f>equipo12!CX68</f>
        <v>21</v>
      </c>
      <c r="K280" s="14">
        <f>equipo12!CY68</f>
        <v>0</v>
      </c>
      <c r="L280" t="str">
        <f t="shared" si="96"/>
        <v>Daniel Ortiz</v>
      </c>
      <c r="M280">
        <f t="shared" si="97"/>
        <v>21</v>
      </c>
      <c r="N280">
        <f t="shared" si="98"/>
        <v>21</v>
      </c>
      <c r="O280">
        <f t="shared" si="99"/>
        <v>210280</v>
      </c>
      <c r="P280" t="str">
        <f t="shared" si="100"/>
        <v>Daniel Ortiz</v>
      </c>
      <c r="Q280">
        <f t="shared" si="101"/>
        <v>1</v>
      </c>
      <c r="R280">
        <f t="shared" si="102"/>
        <v>1</v>
      </c>
      <c r="S280">
        <f t="shared" si="103"/>
        <v>9720</v>
      </c>
      <c r="T280" t="str">
        <f t="shared" si="104"/>
        <v>Daniel Ortiz</v>
      </c>
      <c r="U280">
        <f t="shared" si="105"/>
        <v>8</v>
      </c>
      <c r="V280">
        <f t="shared" si="106"/>
        <v>8</v>
      </c>
      <c r="W280">
        <f t="shared" si="107"/>
        <v>79720</v>
      </c>
      <c r="X280" t="str">
        <f t="shared" si="108"/>
        <v>Daniel Ortiz</v>
      </c>
      <c r="Y280">
        <f t="shared" si="109"/>
        <v>3</v>
      </c>
      <c r="Z280">
        <f t="shared" si="110"/>
        <v>3</v>
      </c>
      <c r="AA280">
        <f t="shared" si="111"/>
        <v>29720</v>
      </c>
      <c r="AB280" t="str">
        <f t="shared" si="112"/>
        <v>Daniel Ortiz</v>
      </c>
      <c r="AC280">
        <f t="shared" si="113"/>
        <v>2</v>
      </c>
      <c r="AD280">
        <f t="shared" si="114"/>
        <v>2</v>
      </c>
      <c r="AE280">
        <f t="shared" si="115"/>
        <v>20280</v>
      </c>
      <c r="AF280" t="str">
        <f t="shared" si="116"/>
        <v>Daniel Ortiz</v>
      </c>
      <c r="AG280" s="2">
        <f t="shared" si="117"/>
        <v>0</v>
      </c>
      <c r="AH280" s="2">
        <f t="shared" si="118"/>
        <v>0</v>
      </c>
      <c r="AI280">
        <f t="shared" si="119"/>
        <v>-280</v>
      </c>
    </row>
    <row r="281" spans="1:35" x14ac:dyDescent="0.3">
      <c r="A281" s="9" t="str">
        <f>equipo12!A69</f>
        <v>Daniel Gutierrez</v>
      </c>
      <c r="B281" s="9" t="str">
        <f>equipo12!$A$6</f>
        <v>Equipo 12</v>
      </c>
      <c r="C281" s="9">
        <f>equipo12!CP69</f>
        <v>2</v>
      </c>
      <c r="D281" s="9">
        <f>equipo12!CQ69</f>
        <v>2</v>
      </c>
      <c r="E281" s="9">
        <f>equipo12!CR69</f>
        <v>0</v>
      </c>
      <c r="F281" s="15">
        <f>equipo12!CT69</f>
        <v>4.0999999999999996</v>
      </c>
      <c r="G281" s="9">
        <f>equipo12!CU69</f>
        <v>6</v>
      </c>
      <c r="H281" s="9">
        <f>equipo12!CV69</f>
        <v>5</v>
      </c>
      <c r="I281" s="9">
        <f>equipo12!CW69</f>
        <v>6</v>
      </c>
      <c r="J281" s="14">
        <f>equipo12!CX69</f>
        <v>12.461538461538462</v>
      </c>
      <c r="K281" s="14">
        <f>equipo12!CY69</f>
        <v>0</v>
      </c>
      <c r="L281" t="str">
        <f t="shared" si="96"/>
        <v>Daniel Gutierrez</v>
      </c>
      <c r="M281">
        <f t="shared" si="97"/>
        <v>12.461538461538462</v>
      </c>
      <c r="N281">
        <f t="shared" si="98"/>
        <v>12.461538461538462</v>
      </c>
      <c r="O281">
        <f t="shared" si="99"/>
        <v>124896.38461538461</v>
      </c>
      <c r="P281" t="str">
        <f t="shared" si="100"/>
        <v>Daniel Gutierrez</v>
      </c>
      <c r="Q281">
        <f t="shared" si="101"/>
        <v>2</v>
      </c>
      <c r="R281">
        <f t="shared" si="102"/>
        <v>2</v>
      </c>
      <c r="S281">
        <f t="shared" si="103"/>
        <v>19719</v>
      </c>
      <c r="T281" t="str">
        <f t="shared" si="104"/>
        <v>Daniel Gutierrez</v>
      </c>
      <c r="U281">
        <f t="shared" si="105"/>
        <v>5</v>
      </c>
      <c r="V281">
        <f t="shared" si="106"/>
        <v>5</v>
      </c>
      <c r="W281">
        <f t="shared" si="107"/>
        <v>49719</v>
      </c>
      <c r="X281" t="str">
        <f t="shared" si="108"/>
        <v>Daniel Gutierrez</v>
      </c>
      <c r="Y281">
        <f t="shared" si="109"/>
        <v>4.0999999999999996</v>
      </c>
      <c r="Z281">
        <f t="shared" si="110"/>
        <v>4.0999999999999996</v>
      </c>
      <c r="AA281">
        <f t="shared" si="111"/>
        <v>40719</v>
      </c>
      <c r="AB281" t="str">
        <f t="shared" si="112"/>
        <v>Daniel Gutierrez</v>
      </c>
      <c r="AC281">
        <f t="shared" si="113"/>
        <v>6</v>
      </c>
      <c r="AD281">
        <f t="shared" si="114"/>
        <v>6</v>
      </c>
      <c r="AE281">
        <f t="shared" si="115"/>
        <v>60281</v>
      </c>
      <c r="AF281" t="str">
        <f t="shared" si="116"/>
        <v>Daniel Gutierrez</v>
      </c>
      <c r="AG281" s="2">
        <f t="shared" si="117"/>
        <v>0</v>
      </c>
      <c r="AH281" s="2">
        <f t="shared" si="118"/>
        <v>0</v>
      </c>
      <c r="AI281">
        <f t="shared" si="119"/>
        <v>-281</v>
      </c>
    </row>
    <row r="282" spans="1:35" x14ac:dyDescent="0.3">
      <c r="A282" s="9" t="str">
        <f>equipo12!A70</f>
        <v>Daniel Castillo</v>
      </c>
      <c r="B282" s="9" t="str">
        <f>equipo12!$A$6</f>
        <v>Equipo 12</v>
      </c>
      <c r="C282" s="9">
        <f>equipo12!CP70</f>
        <v>0</v>
      </c>
      <c r="D282" s="9">
        <f>equipo12!CQ70</f>
        <v>0</v>
      </c>
      <c r="E282" s="9">
        <f>equipo12!CR70</f>
        <v>0</v>
      </c>
      <c r="F282" s="15">
        <f>equipo12!CT70</f>
        <v>0</v>
      </c>
      <c r="G282" s="9">
        <f>equipo12!CU70</f>
        <v>0</v>
      </c>
      <c r="H282" s="9">
        <f>equipo12!CV70</f>
        <v>0</v>
      </c>
      <c r="I282" s="9">
        <f>equipo12!CW70</f>
        <v>0</v>
      </c>
      <c r="J282" s="14">
        <f>equipo12!CX70</f>
        <v>0</v>
      </c>
      <c r="K282" s="14">
        <f>equipo12!CY70</f>
        <v>0</v>
      </c>
      <c r="L282" t="str">
        <f t="shared" si="96"/>
        <v>Daniel Castillo</v>
      </c>
      <c r="M282">
        <f t="shared" si="97"/>
        <v>0</v>
      </c>
      <c r="N282">
        <f t="shared" si="98"/>
        <v>999999</v>
      </c>
      <c r="O282">
        <f t="shared" si="99"/>
        <v>9999990282</v>
      </c>
      <c r="P282" t="str">
        <f t="shared" si="100"/>
        <v>Daniel Castillo</v>
      </c>
      <c r="Q282">
        <f t="shared" si="101"/>
        <v>0</v>
      </c>
      <c r="R282">
        <f t="shared" si="102"/>
        <v>0</v>
      </c>
      <c r="S282">
        <f t="shared" si="103"/>
        <v>-282</v>
      </c>
      <c r="T282" t="str">
        <f t="shared" si="104"/>
        <v>Daniel Castillo</v>
      </c>
      <c r="U282">
        <f t="shared" si="105"/>
        <v>0</v>
      </c>
      <c r="V282">
        <f t="shared" si="106"/>
        <v>0</v>
      </c>
      <c r="W282">
        <f t="shared" si="107"/>
        <v>-282</v>
      </c>
      <c r="X282" t="str">
        <f t="shared" si="108"/>
        <v>Daniel Castillo</v>
      </c>
      <c r="Y282">
        <f t="shared" si="109"/>
        <v>0</v>
      </c>
      <c r="Z282">
        <f t="shared" si="110"/>
        <v>0</v>
      </c>
      <c r="AA282">
        <f t="shared" si="111"/>
        <v>-282</v>
      </c>
      <c r="AB282" t="str">
        <f t="shared" si="112"/>
        <v>Daniel Castillo</v>
      </c>
      <c r="AC282">
        <f t="shared" si="113"/>
        <v>0</v>
      </c>
      <c r="AD282">
        <f t="shared" si="114"/>
        <v>999999</v>
      </c>
      <c r="AE282">
        <f t="shared" si="115"/>
        <v>9999990282</v>
      </c>
      <c r="AF282" t="str">
        <f t="shared" si="116"/>
        <v>Daniel Castillo</v>
      </c>
      <c r="AG282" s="2">
        <f t="shared" si="117"/>
        <v>0</v>
      </c>
      <c r="AH282" s="2">
        <f t="shared" si="118"/>
        <v>0</v>
      </c>
      <c r="AI282">
        <f t="shared" si="119"/>
        <v>-282</v>
      </c>
    </row>
    <row r="283" spans="1:35" x14ac:dyDescent="0.3">
      <c r="A283" s="9" t="str">
        <f>equipo12!A71</f>
        <v>Oscar Garcia</v>
      </c>
      <c r="B283" s="9" t="str">
        <f>equipo12!$A$6</f>
        <v>Equipo 12</v>
      </c>
      <c r="C283" s="9">
        <f>equipo12!CP71</f>
        <v>2</v>
      </c>
      <c r="D283" s="9">
        <f>equipo12!CQ71</f>
        <v>2</v>
      </c>
      <c r="E283" s="9">
        <f>equipo12!CR71</f>
        <v>0</v>
      </c>
      <c r="F283" s="15">
        <f>equipo12!CT71</f>
        <v>4.0999999999999996</v>
      </c>
      <c r="G283" s="9">
        <f>equipo12!CU71</f>
        <v>6</v>
      </c>
      <c r="H283" s="9">
        <f>equipo12!CV71</f>
        <v>9</v>
      </c>
      <c r="I283" s="9">
        <f>equipo12!CW71</f>
        <v>10</v>
      </c>
      <c r="J283" s="14">
        <f>equipo12!CX71</f>
        <v>12.461538461538462</v>
      </c>
      <c r="K283" s="14">
        <f>equipo12!CY71</f>
        <v>0</v>
      </c>
      <c r="L283" t="str">
        <f t="shared" si="96"/>
        <v>Oscar Garcia</v>
      </c>
      <c r="M283">
        <f t="shared" si="97"/>
        <v>12.461538461538462</v>
      </c>
      <c r="N283">
        <f t="shared" si="98"/>
        <v>12.461538461538462</v>
      </c>
      <c r="O283">
        <f t="shared" si="99"/>
        <v>124898.38461538461</v>
      </c>
      <c r="P283" t="str">
        <f t="shared" si="100"/>
        <v>Oscar Garcia</v>
      </c>
      <c r="Q283">
        <f t="shared" si="101"/>
        <v>2</v>
      </c>
      <c r="R283">
        <f t="shared" si="102"/>
        <v>2</v>
      </c>
      <c r="S283">
        <f t="shared" si="103"/>
        <v>19717</v>
      </c>
      <c r="T283" t="str">
        <f t="shared" si="104"/>
        <v>Oscar Garcia</v>
      </c>
      <c r="U283">
        <f t="shared" si="105"/>
        <v>9</v>
      </c>
      <c r="V283">
        <f t="shared" si="106"/>
        <v>9</v>
      </c>
      <c r="W283">
        <f t="shared" si="107"/>
        <v>89717</v>
      </c>
      <c r="X283" t="str">
        <f t="shared" si="108"/>
        <v>Oscar Garcia</v>
      </c>
      <c r="Y283">
        <f t="shared" si="109"/>
        <v>4.0999999999999996</v>
      </c>
      <c r="Z283">
        <f t="shared" si="110"/>
        <v>4.0999999999999996</v>
      </c>
      <c r="AA283">
        <f t="shared" si="111"/>
        <v>40717</v>
      </c>
      <c r="AB283" t="str">
        <f t="shared" si="112"/>
        <v>Oscar Garcia</v>
      </c>
      <c r="AC283">
        <f t="shared" si="113"/>
        <v>10</v>
      </c>
      <c r="AD283">
        <f t="shared" si="114"/>
        <v>10</v>
      </c>
      <c r="AE283">
        <f t="shared" si="115"/>
        <v>100283</v>
      </c>
      <c r="AF283" t="str">
        <f t="shared" si="116"/>
        <v>Oscar Garcia</v>
      </c>
      <c r="AG283" s="2">
        <f t="shared" si="117"/>
        <v>0</v>
      </c>
      <c r="AH283" s="2">
        <f t="shared" si="118"/>
        <v>0</v>
      </c>
      <c r="AI283">
        <f t="shared" si="119"/>
        <v>-283</v>
      </c>
    </row>
    <row r="284" spans="1:35" x14ac:dyDescent="0.3">
      <c r="A284" s="9" t="str">
        <f>equipo12!A72</f>
        <v>Oscar Rodriguez</v>
      </c>
      <c r="B284" s="9" t="str">
        <f>equipo12!$A$6</f>
        <v>Equipo 12</v>
      </c>
      <c r="C284" s="9">
        <f>equipo12!CP72</f>
        <v>2</v>
      </c>
      <c r="D284" s="9">
        <f>equipo12!CQ72</f>
        <v>0</v>
      </c>
      <c r="E284" s="9">
        <f>equipo12!CR72</f>
        <v>2</v>
      </c>
      <c r="F284" s="15">
        <f>equipo12!CT72</f>
        <v>2.2000000000000002</v>
      </c>
      <c r="G284" s="9">
        <f>equipo12!CU72</f>
        <v>4</v>
      </c>
      <c r="H284" s="9">
        <f>equipo12!CV72</f>
        <v>7</v>
      </c>
      <c r="I284" s="9">
        <f>equipo12!CW72</f>
        <v>2</v>
      </c>
      <c r="J284" s="14">
        <f>equipo12!CX72</f>
        <v>13.499999999999996</v>
      </c>
      <c r="K284" s="14">
        <f>equipo12!CY72</f>
        <v>0</v>
      </c>
      <c r="L284" t="str">
        <f t="shared" si="96"/>
        <v>Oscar Rodriguez</v>
      </c>
      <c r="M284">
        <f t="shared" si="97"/>
        <v>13.499999999999996</v>
      </c>
      <c r="N284">
        <f t="shared" si="98"/>
        <v>13.499999999999996</v>
      </c>
      <c r="O284">
        <f t="shared" si="99"/>
        <v>135283.99999999997</v>
      </c>
      <c r="P284" t="str">
        <f t="shared" si="100"/>
        <v>Oscar Rodriguez</v>
      </c>
      <c r="Q284">
        <f t="shared" si="101"/>
        <v>0</v>
      </c>
      <c r="R284">
        <f t="shared" si="102"/>
        <v>0</v>
      </c>
      <c r="S284">
        <f t="shared" si="103"/>
        <v>-284</v>
      </c>
      <c r="T284" t="str">
        <f t="shared" si="104"/>
        <v>Oscar Rodriguez</v>
      </c>
      <c r="U284">
        <f t="shared" si="105"/>
        <v>7</v>
      </c>
      <c r="V284">
        <f t="shared" si="106"/>
        <v>7</v>
      </c>
      <c r="W284">
        <f t="shared" si="107"/>
        <v>69716</v>
      </c>
      <c r="X284" t="str">
        <f t="shared" si="108"/>
        <v>Oscar Rodriguez</v>
      </c>
      <c r="Y284">
        <f t="shared" si="109"/>
        <v>2.2000000000000002</v>
      </c>
      <c r="Z284">
        <f t="shared" si="110"/>
        <v>2.2000000000000002</v>
      </c>
      <c r="AA284">
        <f t="shared" si="111"/>
        <v>21716</v>
      </c>
      <c r="AB284" t="str">
        <f t="shared" si="112"/>
        <v>Oscar Rodriguez</v>
      </c>
      <c r="AC284">
        <f t="shared" si="113"/>
        <v>2</v>
      </c>
      <c r="AD284">
        <f t="shared" si="114"/>
        <v>2</v>
      </c>
      <c r="AE284">
        <f t="shared" si="115"/>
        <v>20284</v>
      </c>
      <c r="AF284" t="str">
        <f t="shared" si="116"/>
        <v>Oscar Rodriguez</v>
      </c>
      <c r="AG284" s="2">
        <f t="shared" si="117"/>
        <v>0</v>
      </c>
      <c r="AH284" s="2">
        <f t="shared" si="118"/>
        <v>0</v>
      </c>
      <c r="AI284">
        <f t="shared" si="119"/>
        <v>-284</v>
      </c>
    </row>
    <row r="285" spans="1:35" x14ac:dyDescent="0.3">
      <c r="A285" s="9" t="str">
        <f>equipo12!A73</f>
        <v>Oscar Martinez</v>
      </c>
      <c r="B285" s="9" t="str">
        <f>equipo12!$A$6</f>
        <v>Equipo 12</v>
      </c>
      <c r="C285" s="9">
        <f>equipo12!CP73</f>
        <v>1</v>
      </c>
      <c r="D285" s="9">
        <f>equipo12!CQ73</f>
        <v>1</v>
      </c>
      <c r="E285" s="9">
        <f>equipo12!CR73</f>
        <v>0</v>
      </c>
      <c r="F285" s="15">
        <f>equipo12!CT73</f>
        <v>1.1000000000000001</v>
      </c>
      <c r="G285" s="9">
        <f>equipo12!CU73</f>
        <v>2</v>
      </c>
      <c r="H285" s="9">
        <f>equipo12!CV73</f>
        <v>6</v>
      </c>
      <c r="I285" s="9">
        <f>equipo12!CW73</f>
        <v>1</v>
      </c>
      <c r="J285" s="14">
        <f>equipo12!CX73</f>
        <v>13.499999999999996</v>
      </c>
      <c r="K285" s="14">
        <f>equipo12!CY73</f>
        <v>0</v>
      </c>
      <c r="L285" t="str">
        <f t="shared" si="96"/>
        <v>Oscar Martinez</v>
      </c>
      <c r="M285">
        <f t="shared" si="97"/>
        <v>13.499999999999996</v>
      </c>
      <c r="N285">
        <f t="shared" si="98"/>
        <v>13.499999999999996</v>
      </c>
      <c r="O285">
        <f t="shared" si="99"/>
        <v>135284.99999999997</v>
      </c>
      <c r="P285" t="str">
        <f t="shared" si="100"/>
        <v>Oscar Martinez</v>
      </c>
      <c r="Q285">
        <f t="shared" si="101"/>
        <v>1</v>
      </c>
      <c r="R285">
        <f t="shared" si="102"/>
        <v>1</v>
      </c>
      <c r="S285">
        <f t="shared" si="103"/>
        <v>9715</v>
      </c>
      <c r="T285" t="str">
        <f t="shared" si="104"/>
        <v>Oscar Martinez</v>
      </c>
      <c r="U285">
        <f t="shared" si="105"/>
        <v>6</v>
      </c>
      <c r="V285">
        <f t="shared" si="106"/>
        <v>6</v>
      </c>
      <c r="W285">
        <f t="shared" si="107"/>
        <v>59715</v>
      </c>
      <c r="X285" t="str">
        <f t="shared" si="108"/>
        <v>Oscar Martinez</v>
      </c>
      <c r="Y285">
        <f t="shared" si="109"/>
        <v>1.1000000000000001</v>
      </c>
      <c r="Z285">
        <f t="shared" si="110"/>
        <v>1.1000000000000001</v>
      </c>
      <c r="AA285">
        <f t="shared" si="111"/>
        <v>10715</v>
      </c>
      <c r="AB285" t="str">
        <f t="shared" si="112"/>
        <v>Oscar Martinez</v>
      </c>
      <c r="AC285">
        <f t="shared" si="113"/>
        <v>1</v>
      </c>
      <c r="AD285">
        <f t="shared" si="114"/>
        <v>1</v>
      </c>
      <c r="AE285">
        <f t="shared" si="115"/>
        <v>10285</v>
      </c>
      <c r="AF285" t="str">
        <f t="shared" si="116"/>
        <v>Oscar Martinez</v>
      </c>
      <c r="AG285" s="2">
        <f t="shared" si="117"/>
        <v>0</v>
      </c>
      <c r="AH285" s="2">
        <f t="shared" si="118"/>
        <v>0</v>
      </c>
      <c r="AI285">
        <f t="shared" si="119"/>
        <v>-285</v>
      </c>
    </row>
    <row r="286" spans="1:35" x14ac:dyDescent="0.3">
      <c r="A286" s="9" t="str">
        <f>equipo12!A74</f>
        <v>Oscar Hernandez</v>
      </c>
      <c r="B286" s="9" t="str">
        <f>equipo12!$A$6</f>
        <v>Equipo 12</v>
      </c>
      <c r="C286" s="9">
        <f>equipo12!CP74</f>
        <v>1</v>
      </c>
      <c r="D286" s="9">
        <f>equipo12!CQ74</f>
        <v>0</v>
      </c>
      <c r="E286" s="9">
        <f>equipo12!CR74</f>
        <v>1</v>
      </c>
      <c r="F286" s="15">
        <f>equipo12!CT74</f>
        <v>1</v>
      </c>
      <c r="G286" s="9">
        <f>equipo12!CU74</f>
        <v>3</v>
      </c>
      <c r="H286" s="9">
        <f>equipo12!CV74</f>
        <v>6</v>
      </c>
      <c r="I286" s="9">
        <f>equipo12!CW74</f>
        <v>4</v>
      </c>
      <c r="J286" s="14">
        <f>equipo12!CX74</f>
        <v>27</v>
      </c>
      <c r="K286" s="14">
        <f>equipo12!CY74</f>
        <v>0</v>
      </c>
      <c r="L286" t="str">
        <f t="shared" si="96"/>
        <v>Oscar Hernandez</v>
      </c>
      <c r="M286">
        <f t="shared" si="97"/>
        <v>27</v>
      </c>
      <c r="N286">
        <f t="shared" si="98"/>
        <v>27</v>
      </c>
      <c r="O286">
        <f t="shared" si="99"/>
        <v>270286</v>
      </c>
      <c r="P286" t="str">
        <f t="shared" si="100"/>
        <v>Oscar Hernandez</v>
      </c>
      <c r="Q286">
        <f t="shared" si="101"/>
        <v>0</v>
      </c>
      <c r="R286">
        <f t="shared" si="102"/>
        <v>0</v>
      </c>
      <c r="S286">
        <f t="shared" si="103"/>
        <v>-286</v>
      </c>
      <c r="T286" t="str">
        <f t="shared" si="104"/>
        <v>Oscar Hernandez</v>
      </c>
      <c r="U286">
        <f t="shared" si="105"/>
        <v>6</v>
      </c>
      <c r="V286">
        <f t="shared" si="106"/>
        <v>6</v>
      </c>
      <c r="W286">
        <f t="shared" si="107"/>
        <v>59714</v>
      </c>
      <c r="X286" t="str">
        <f t="shared" si="108"/>
        <v>Oscar Hernandez</v>
      </c>
      <c r="Y286">
        <f t="shared" si="109"/>
        <v>1</v>
      </c>
      <c r="Z286">
        <f t="shared" si="110"/>
        <v>1</v>
      </c>
      <c r="AA286">
        <f t="shared" si="111"/>
        <v>9714</v>
      </c>
      <c r="AB286" t="str">
        <f t="shared" si="112"/>
        <v>Oscar Hernandez</v>
      </c>
      <c r="AC286">
        <f t="shared" si="113"/>
        <v>4</v>
      </c>
      <c r="AD286">
        <f t="shared" si="114"/>
        <v>4</v>
      </c>
      <c r="AE286">
        <f t="shared" si="115"/>
        <v>40286</v>
      </c>
      <c r="AF286" t="str">
        <f t="shared" si="116"/>
        <v>Oscar Hernandez</v>
      </c>
      <c r="AG286" s="2">
        <f t="shared" si="117"/>
        <v>0</v>
      </c>
      <c r="AH286" s="2">
        <f t="shared" si="118"/>
        <v>0</v>
      </c>
      <c r="AI286">
        <f t="shared" si="119"/>
        <v>-286</v>
      </c>
    </row>
    <row r="287" spans="1:35" x14ac:dyDescent="0.3">
      <c r="A287" s="9" t="str">
        <f>equipo12!A75</f>
        <v>Oscar Lopez</v>
      </c>
      <c r="B287" s="9" t="str">
        <f>equipo12!$A$6</f>
        <v>Equipo 12</v>
      </c>
      <c r="C287" s="9">
        <f>equipo12!CP75</f>
        <v>1</v>
      </c>
      <c r="D287" s="9">
        <f>equipo12!CQ75</f>
        <v>0</v>
      </c>
      <c r="E287" s="9">
        <f>equipo12!CR75</f>
        <v>1</v>
      </c>
      <c r="F287" s="15">
        <f>equipo12!CT75</f>
        <v>1.2</v>
      </c>
      <c r="G287" s="9">
        <f>equipo12!CU75</f>
        <v>1</v>
      </c>
      <c r="H287" s="9">
        <f>equipo12!CV75</f>
        <v>2</v>
      </c>
      <c r="I287" s="9">
        <f>equipo12!CW75</f>
        <v>5</v>
      </c>
      <c r="J287" s="14">
        <f>equipo12!CX75</f>
        <v>5.4</v>
      </c>
      <c r="K287" s="14">
        <f>equipo12!CY75</f>
        <v>0</v>
      </c>
      <c r="L287" t="str">
        <f t="shared" si="96"/>
        <v>Oscar Lopez</v>
      </c>
      <c r="M287">
        <f t="shared" si="97"/>
        <v>5.4</v>
      </c>
      <c r="N287">
        <f t="shared" si="98"/>
        <v>5.4</v>
      </c>
      <c r="O287">
        <f t="shared" si="99"/>
        <v>54287</v>
      </c>
      <c r="P287" t="str">
        <f t="shared" si="100"/>
        <v>Oscar Lopez</v>
      </c>
      <c r="Q287">
        <f t="shared" si="101"/>
        <v>0</v>
      </c>
      <c r="R287">
        <f t="shared" si="102"/>
        <v>0</v>
      </c>
      <c r="S287">
        <f t="shared" si="103"/>
        <v>-287</v>
      </c>
      <c r="T287" t="str">
        <f t="shared" si="104"/>
        <v>Oscar Lopez</v>
      </c>
      <c r="U287">
        <f t="shared" si="105"/>
        <v>2</v>
      </c>
      <c r="V287">
        <f t="shared" si="106"/>
        <v>2</v>
      </c>
      <c r="W287">
        <f t="shared" si="107"/>
        <v>19713</v>
      </c>
      <c r="X287" t="str">
        <f t="shared" si="108"/>
        <v>Oscar Lopez</v>
      </c>
      <c r="Y287">
        <f t="shared" si="109"/>
        <v>1.2</v>
      </c>
      <c r="Z287">
        <f t="shared" si="110"/>
        <v>1.2</v>
      </c>
      <c r="AA287">
        <f t="shared" si="111"/>
        <v>11713</v>
      </c>
      <c r="AB287" t="str">
        <f t="shared" si="112"/>
        <v>Oscar Lopez</v>
      </c>
      <c r="AC287">
        <f t="shared" si="113"/>
        <v>5</v>
      </c>
      <c r="AD287">
        <f t="shared" si="114"/>
        <v>5</v>
      </c>
      <c r="AE287">
        <f t="shared" si="115"/>
        <v>50287</v>
      </c>
      <c r="AF287" t="str">
        <f t="shared" si="116"/>
        <v>Oscar Lopez</v>
      </c>
      <c r="AG287" s="2">
        <f t="shared" si="117"/>
        <v>0</v>
      </c>
      <c r="AH287" s="2">
        <f t="shared" si="118"/>
        <v>0</v>
      </c>
      <c r="AI287">
        <f t="shared" si="119"/>
        <v>-287</v>
      </c>
    </row>
    <row r="288" spans="1:35" x14ac:dyDescent="0.3">
      <c r="A288" s="9" t="str">
        <f>equipo12!A76</f>
        <v>Oscar Gonzalez</v>
      </c>
      <c r="B288" s="9" t="str">
        <f>equipo12!$A$6</f>
        <v>Equipo 12</v>
      </c>
      <c r="C288" s="9">
        <f>equipo12!CP76</f>
        <v>1</v>
      </c>
      <c r="D288" s="9">
        <f>equipo12!CQ76</f>
        <v>1</v>
      </c>
      <c r="E288" s="9">
        <f>equipo12!CR76</f>
        <v>0</v>
      </c>
      <c r="F288" s="15">
        <f>equipo12!CT76</f>
        <v>3</v>
      </c>
      <c r="G288" s="9">
        <f>equipo12!CU76</f>
        <v>4</v>
      </c>
      <c r="H288" s="9">
        <f>equipo12!CV76</f>
        <v>5</v>
      </c>
      <c r="I288" s="9">
        <f>equipo12!CW76</f>
        <v>3</v>
      </c>
      <c r="J288" s="14">
        <f>equipo12!CX76</f>
        <v>12</v>
      </c>
      <c r="K288" s="14">
        <f>equipo12!CY76</f>
        <v>0</v>
      </c>
      <c r="L288" t="str">
        <f t="shared" si="96"/>
        <v>Oscar Gonzalez</v>
      </c>
      <c r="M288">
        <f t="shared" si="97"/>
        <v>12</v>
      </c>
      <c r="N288">
        <f t="shared" si="98"/>
        <v>12</v>
      </c>
      <c r="O288">
        <f t="shared" si="99"/>
        <v>120288</v>
      </c>
      <c r="P288" t="str">
        <f t="shared" si="100"/>
        <v>Oscar Gonzalez</v>
      </c>
      <c r="Q288">
        <f t="shared" si="101"/>
        <v>1</v>
      </c>
      <c r="R288">
        <f t="shared" si="102"/>
        <v>1</v>
      </c>
      <c r="S288">
        <f t="shared" si="103"/>
        <v>9712</v>
      </c>
      <c r="T288" t="str">
        <f t="shared" si="104"/>
        <v>Oscar Gonzalez</v>
      </c>
      <c r="U288">
        <f t="shared" si="105"/>
        <v>5</v>
      </c>
      <c r="V288">
        <f t="shared" si="106"/>
        <v>5</v>
      </c>
      <c r="W288">
        <f t="shared" si="107"/>
        <v>49712</v>
      </c>
      <c r="X288" t="str">
        <f t="shared" si="108"/>
        <v>Oscar Gonzalez</v>
      </c>
      <c r="Y288">
        <f t="shared" si="109"/>
        <v>3</v>
      </c>
      <c r="Z288">
        <f t="shared" si="110"/>
        <v>3</v>
      </c>
      <c r="AA288">
        <f t="shared" si="111"/>
        <v>29712</v>
      </c>
      <c r="AB288" t="str">
        <f t="shared" si="112"/>
        <v>Oscar Gonzalez</v>
      </c>
      <c r="AC288">
        <f t="shared" si="113"/>
        <v>3</v>
      </c>
      <c r="AD288">
        <f t="shared" si="114"/>
        <v>3</v>
      </c>
      <c r="AE288">
        <f t="shared" si="115"/>
        <v>30288</v>
      </c>
      <c r="AF288" t="str">
        <f t="shared" si="116"/>
        <v>Oscar Gonzalez</v>
      </c>
      <c r="AG288" s="2">
        <f t="shared" si="117"/>
        <v>0</v>
      </c>
      <c r="AH288" s="2">
        <f t="shared" si="118"/>
        <v>0</v>
      </c>
      <c r="AI288">
        <f t="shared" si="119"/>
        <v>-288</v>
      </c>
    </row>
    <row r="289" spans="1:35" x14ac:dyDescent="0.3">
      <c r="A289" s="9" t="str">
        <f>equipo12!A77</f>
        <v>Oscar Perez</v>
      </c>
      <c r="B289" s="9" t="str">
        <f>equipo12!$A$6</f>
        <v>Equipo 12</v>
      </c>
      <c r="C289" s="9">
        <f>equipo12!CP77</f>
        <v>0</v>
      </c>
      <c r="D289" s="9">
        <f>equipo12!CQ77</f>
        <v>0</v>
      </c>
      <c r="E289" s="9">
        <f>equipo12!CR77</f>
        <v>0</v>
      </c>
      <c r="F289" s="15">
        <f>equipo12!CT77</f>
        <v>0</v>
      </c>
      <c r="G289" s="9">
        <f>equipo12!CU77</f>
        <v>0</v>
      </c>
      <c r="H289" s="9">
        <f>equipo12!CV77</f>
        <v>0</v>
      </c>
      <c r="I289" s="9">
        <f>equipo12!CW77</f>
        <v>0</v>
      </c>
      <c r="J289" s="14">
        <f>equipo12!CX77</f>
        <v>0</v>
      </c>
      <c r="K289" s="14">
        <f>equipo12!CY77</f>
        <v>0</v>
      </c>
      <c r="L289" t="str">
        <f t="shared" si="96"/>
        <v>Oscar Perez</v>
      </c>
      <c r="M289">
        <f t="shared" si="97"/>
        <v>0</v>
      </c>
      <c r="N289">
        <f t="shared" si="98"/>
        <v>999999</v>
      </c>
      <c r="O289">
        <f t="shared" si="99"/>
        <v>9999990289</v>
      </c>
      <c r="P289" t="str">
        <f t="shared" si="100"/>
        <v>Oscar Perez</v>
      </c>
      <c r="Q289">
        <f t="shared" si="101"/>
        <v>0</v>
      </c>
      <c r="R289">
        <f t="shared" si="102"/>
        <v>0</v>
      </c>
      <c r="S289">
        <f t="shared" si="103"/>
        <v>-289</v>
      </c>
      <c r="T289" t="str">
        <f t="shared" si="104"/>
        <v>Oscar Perez</v>
      </c>
      <c r="U289">
        <f t="shared" si="105"/>
        <v>0</v>
      </c>
      <c r="V289">
        <f t="shared" si="106"/>
        <v>0</v>
      </c>
      <c r="W289">
        <f t="shared" si="107"/>
        <v>-289</v>
      </c>
      <c r="X289" t="str">
        <f t="shared" si="108"/>
        <v>Oscar Perez</v>
      </c>
      <c r="Y289">
        <f t="shared" si="109"/>
        <v>0</v>
      </c>
      <c r="Z289">
        <f t="shared" si="110"/>
        <v>0</v>
      </c>
      <c r="AA289">
        <f t="shared" si="111"/>
        <v>-289</v>
      </c>
      <c r="AB289" t="str">
        <f t="shared" si="112"/>
        <v>Oscar Perez</v>
      </c>
      <c r="AC289">
        <f t="shared" si="113"/>
        <v>0</v>
      </c>
      <c r="AD289">
        <f t="shared" si="114"/>
        <v>999999</v>
      </c>
      <c r="AE289">
        <f t="shared" si="115"/>
        <v>9999990289</v>
      </c>
      <c r="AF289" t="str">
        <f t="shared" si="116"/>
        <v>Oscar Perez</v>
      </c>
      <c r="AG289" s="2">
        <f t="shared" si="117"/>
        <v>0</v>
      </c>
      <c r="AH289" s="2">
        <f t="shared" si="118"/>
        <v>0</v>
      </c>
      <c r="AI289">
        <f t="shared" si="119"/>
        <v>-289</v>
      </c>
    </row>
    <row r="290" spans="1:35" x14ac:dyDescent="0.3">
      <c r="A290" s="9" t="str">
        <f>equipo12!A78</f>
        <v>Oscar Sanchez</v>
      </c>
      <c r="B290" s="9" t="str">
        <f>equipo12!$A$6</f>
        <v>Equipo 12</v>
      </c>
      <c r="C290" s="9">
        <f>equipo12!CP78</f>
        <v>1</v>
      </c>
      <c r="D290" s="9">
        <f>equipo12!CQ78</f>
        <v>0</v>
      </c>
      <c r="E290" s="9">
        <f>equipo12!CR78</f>
        <v>1</v>
      </c>
      <c r="F290" s="15">
        <f>equipo12!CT78</f>
        <v>3</v>
      </c>
      <c r="G290" s="9">
        <f>equipo12!CU78</f>
        <v>4</v>
      </c>
      <c r="H290" s="9">
        <f>equipo12!CV78</f>
        <v>2</v>
      </c>
      <c r="I290" s="9">
        <f>equipo12!CW78</f>
        <v>2</v>
      </c>
      <c r="J290" s="14">
        <f>equipo12!CX78</f>
        <v>12</v>
      </c>
      <c r="K290" s="14">
        <f>equipo12!CY78</f>
        <v>0</v>
      </c>
      <c r="L290" t="str">
        <f t="shared" si="96"/>
        <v>Oscar Sanchez</v>
      </c>
      <c r="M290">
        <f t="shared" si="97"/>
        <v>12</v>
      </c>
      <c r="N290">
        <f t="shared" si="98"/>
        <v>12</v>
      </c>
      <c r="O290">
        <f t="shared" si="99"/>
        <v>120290</v>
      </c>
      <c r="P290" t="str">
        <f t="shared" si="100"/>
        <v>Oscar Sanchez</v>
      </c>
      <c r="Q290">
        <f t="shared" si="101"/>
        <v>0</v>
      </c>
      <c r="R290">
        <f t="shared" si="102"/>
        <v>0</v>
      </c>
      <c r="S290">
        <f t="shared" si="103"/>
        <v>-290</v>
      </c>
      <c r="T290" t="str">
        <f t="shared" si="104"/>
        <v>Oscar Sanchez</v>
      </c>
      <c r="U290">
        <f t="shared" si="105"/>
        <v>2</v>
      </c>
      <c r="V290">
        <f t="shared" si="106"/>
        <v>2</v>
      </c>
      <c r="W290">
        <f t="shared" si="107"/>
        <v>19710</v>
      </c>
      <c r="X290" t="str">
        <f t="shared" si="108"/>
        <v>Oscar Sanchez</v>
      </c>
      <c r="Y290">
        <f t="shared" si="109"/>
        <v>3</v>
      </c>
      <c r="Z290">
        <f t="shared" si="110"/>
        <v>3</v>
      </c>
      <c r="AA290">
        <f t="shared" si="111"/>
        <v>29710</v>
      </c>
      <c r="AB290" t="str">
        <f t="shared" si="112"/>
        <v>Oscar Sanchez</v>
      </c>
      <c r="AC290">
        <f t="shared" si="113"/>
        <v>2</v>
      </c>
      <c r="AD290">
        <f t="shared" si="114"/>
        <v>2</v>
      </c>
      <c r="AE290">
        <f t="shared" si="115"/>
        <v>20290</v>
      </c>
      <c r="AF290" t="str">
        <f t="shared" si="116"/>
        <v>Oscar Sanchez</v>
      </c>
      <c r="AG290" s="2">
        <f t="shared" si="117"/>
        <v>0</v>
      </c>
      <c r="AH290" s="2">
        <f t="shared" si="118"/>
        <v>0</v>
      </c>
      <c r="AI290">
        <f t="shared" si="119"/>
        <v>-290</v>
      </c>
    </row>
    <row r="291" spans="1:35" x14ac:dyDescent="0.3">
      <c r="A291" s="9" t="str">
        <f>equipo12!A79</f>
        <v>Oscar Ramirez</v>
      </c>
      <c r="B291" s="9" t="str">
        <f>equipo12!$A$6</f>
        <v>Equipo 12</v>
      </c>
      <c r="C291" s="9">
        <f>equipo12!CP79</f>
        <v>1</v>
      </c>
      <c r="D291" s="9">
        <f>equipo12!CQ79</f>
        <v>0</v>
      </c>
      <c r="E291" s="9">
        <f>equipo12!CR79</f>
        <v>1</v>
      </c>
      <c r="F291" s="15">
        <f>equipo12!CT79</f>
        <v>3</v>
      </c>
      <c r="G291" s="9">
        <f>equipo12!CU79</f>
        <v>0</v>
      </c>
      <c r="H291" s="9">
        <f>equipo12!CV79</f>
        <v>4</v>
      </c>
      <c r="I291" s="9">
        <f>equipo12!CW79</f>
        <v>2</v>
      </c>
      <c r="J291" s="14">
        <f>equipo12!CX79</f>
        <v>0</v>
      </c>
      <c r="K291" s="14">
        <f>equipo12!CY79</f>
        <v>0</v>
      </c>
      <c r="L291" t="str">
        <f t="shared" si="96"/>
        <v>Oscar Ramirez</v>
      </c>
      <c r="M291">
        <f t="shared" si="97"/>
        <v>0</v>
      </c>
      <c r="N291">
        <f t="shared" si="98"/>
        <v>999999</v>
      </c>
      <c r="O291">
        <f t="shared" si="99"/>
        <v>9999990291</v>
      </c>
      <c r="P291" t="str">
        <f t="shared" si="100"/>
        <v>Oscar Ramirez</v>
      </c>
      <c r="Q291">
        <f t="shared" si="101"/>
        <v>0</v>
      </c>
      <c r="R291">
        <f t="shared" si="102"/>
        <v>0</v>
      </c>
      <c r="S291">
        <f t="shared" si="103"/>
        <v>-291</v>
      </c>
      <c r="T291" t="str">
        <f t="shared" si="104"/>
        <v>Oscar Ramirez</v>
      </c>
      <c r="U291">
        <f t="shared" si="105"/>
        <v>4</v>
      </c>
      <c r="V291">
        <f t="shared" si="106"/>
        <v>4</v>
      </c>
      <c r="W291">
        <f t="shared" si="107"/>
        <v>39709</v>
      </c>
      <c r="X291" t="str">
        <f t="shared" si="108"/>
        <v>Oscar Ramirez</v>
      </c>
      <c r="Y291">
        <f t="shared" si="109"/>
        <v>3</v>
      </c>
      <c r="Z291">
        <f t="shared" si="110"/>
        <v>3</v>
      </c>
      <c r="AA291">
        <f t="shared" si="111"/>
        <v>29709</v>
      </c>
      <c r="AB291" t="str">
        <f t="shared" si="112"/>
        <v>Oscar Ramirez</v>
      </c>
      <c r="AC291">
        <f t="shared" si="113"/>
        <v>2</v>
      </c>
      <c r="AD291">
        <f t="shared" si="114"/>
        <v>2</v>
      </c>
      <c r="AE291">
        <f t="shared" si="115"/>
        <v>20291</v>
      </c>
      <c r="AF291" t="str">
        <f t="shared" si="116"/>
        <v>Oscar Ramirez</v>
      </c>
      <c r="AG291" s="2">
        <f t="shared" si="117"/>
        <v>0</v>
      </c>
      <c r="AH291" s="2">
        <f t="shared" si="118"/>
        <v>0</v>
      </c>
      <c r="AI291">
        <f t="shared" si="119"/>
        <v>-291</v>
      </c>
    </row>
    <row r="292" spans="1:35" x14ac:dyDescent="0.3">
      <c r="A292" s="9" t="str">
        <f>equipo12!A80</f>
        <v>Oscar Torres</v>
      </c>
      <c r="B292" s="9" t="str">
        <f>equipo12!$A$6</f>
        <v>Equipo 12</v>
      </c>
      <c r="C292" s="9">
        <f>equipo12!CP80</f>
        <v>2</v>
      </c>
      <c r="D292" s="9">
        <f>equipo12!CQ80</f>
        <v>1</v>
      </c>
      <c r="E292" s="9">
        <f>equipo12!CR80</f>
        <v>1</v>
      </c>
      <c r="F292" s="15">
        <f>equipo12!CT80</f>
        <v>5</v>
      </c>
      <c r="G292" s="9">
        <f>equipo12!CU80</f>
        <v>7</v>
      </c>
      <c r="H292" s="9">
        <f>equipo12!CV80</f>
        <v>9</v>
      </c>
      <c r="I292" s="9">
        <f>equipo12!CW80</f>
        <v>7</v>
      </c>
      <c r="J292" s="14">
        <f>equipo12!CX80</f>
        <v>12.599999999999998</v>
      </c>
      <c r="K292" s="14">
        <f>equipo12!CY80</f>
        <v>0</v>
      </c>
      <c r="L292" t="str">
        <f t="shared" si="96"/>
        <v>Oscar Torres</v>
      </c>
      <c r="M292">
        <f t="shared" si="97"/>
        <v>12.599999999999998</v>
      </c>
      <c r="N292">
        <f t="shared" si="98"/>
        <v>12.599999999999998</v>
      </c>
      <c r="O292">
        <f t="shared" si="99"/>
        <v>126291.99999999999</v>
      </c>
      <c r="P292" t="str">
        <f t="shared" si="100"/>
        <v>Oscar Torres</v>
      </c>
      <c r="Q292">
        <f t="shared" si="101"/>
        <v>1</v>
      </c>
      <c r="R292">
        <f t="shared" si="102"/>
        <v>1</v>
      </c>
      <c r="S292">
        <f t="shared" si="103"/>
        <v>9708</v>
      </c>
      <c r="T292" t="str">
        <f t="shared" si="104"/>
        <v>Oscar Torres</v>
      </c>
      <c r="U292">
        <f t="shared" si="105"/>
        <v>9</v>
      </c>
      <c r="V292">
        <f t="shared" si="106"/>
        <v>9</v>
      </c>
      <c r="W292">
        <f t="shared" si="107"/>
        <v>89708</v>
      </c>
      <c r="X292" t="str">
        <f t="shared" si="108"/>
        <v>Oscar Torres</v>
      </c>
      <c r="Y292">
        <f t="shared" si="109"/>
        <v>5</v>
      </c>
      <c r="Z292">
        <f t="shared" si="110"/>
        <v>5</v>
      </c>
      <c r="AA292">
        <f t="shared" si="111"/>
        <v>49708</v>
      </c>
      <c r="AB292" t="str">
        <f t="shared" si="112"/>
        <v>Oscar Torres</v>
      </c>
      <c r="AC292">
        <f t="shared" si="113"/>
        <v>7</v>
      </c>
      <c r="AD292">
        <f t="shared" si="114"/>
        <v>7</v>
      </c>
      <c r="AE292">
        <f t="shared" si="115"/>
        <v>70292</v>
      </c>
      <c r="AF292" t="str">
        <f t="shared" si="116"/>
        <v>Oscar Torres</v>
      </c>
      <c r="AG292" s="2">
        <f t="shared" si="117"/>
        <v>0</v>
      </c>
      <c r="AH292" s="2">
        <f t="shared" si="118"/>
        <v>0</v>
      </c>
      <c r="AI292">
        <f t="shared" si="119"/>
        <v>-292</v>
      </c>
    </row>
    <row r="293" spans="1:35" x14ac:dyDescent="0.3">
      <c r="A293" s="9" t="str">
        <f>equipo12!A81</f>
        <v>Oscar Flores</v>
      </c>
      <c r="B293" s="9" t="str">
        <f>equipo12!$A$6</f>
        <v>Equipo 12</v>
      </c>
      <c r="C293" s="9">
        <f>equipo12!CP81</f>
        <v>2</v>
      </c>
      <c r="D293" s="9">
        <f>equipo12!CQ81</f>
        <v>1</v>
      </c>
      <c r="E293" s="9">
        <f>equipo12!CR81</f>
        <v>1</v>
      </c>
      <c r="F293" s="15">
        <f>equipo12!CT81</f>
        <v>4</v>
      </c>
      <c r="G293" s="9">
        <f>equipo12!CU81</f>
        <v>1</v>
      </c>
      <c r="H293" s="9">
        <f>equipo12!CV81</f>
        <v>11</v>
      </c>
      <c r="I293" s="9">
        <f>equipo12!CW81</f>
        <v>8</v>
      </c>
      <c r="J293" s="14">
        <f>equipo12!CX81</f>
        <v>2.25</v>
      </c>
      <c r="K293" s="14">
        <f>equipo12!CY81</f>
        <v>0</v>
      </c>
      <c r="L293" t="str">
        <f t="shared" si="96"/>
        <v>Oscar Flores</v>
      </c>
      <c r="M293">
        <f t="shared" si="97"/>
        <v>2.25</v>
      </c>
      <c r="N293">
        <f t="shared" si="98"/>
        <v>2.25</v>
      </c>
      <c r="O293">
        <f t="shared" si="99"/>
        <v>22793</v>
      </c>
      <c r="P293" t="str">
        <f t="shared" si="100"/>
        <v>Oscar Flores</v>
      </c>
      <c r="Q293">
        <f t="shared" si="101"/>
        <v>1</v>
      </c>
      <c r="R293">
        <f t="shared" si="102"/>
        <v>1</v>
      </c>
      <c r="S293">
        <f t="shared" si="103"/>
        <v>9707</v>
      </c>
      <c r="T293" t="str">
        <f t="shared" si="104"/>
        <v>Oscar Flores</v>
      </c>
      <c r="U293">
        <f t="shared" si="105"/>
        <v>11</v>
      </c>
      <c r="V293">
        <f t="shared" si="106"/>
        <v>11</v>
      </c>
      <c r="W293">
        <f t="shared" si="107"/>
        <v>109707</v>
      </c>
      <c r="X293" t="str">
        <f t="shared" si="108"/>
        <v>Oscar Flores</v>
      </c>
      <c r="Y293">
        <f t="shared" si="109"/>
        <v>4</v>
      </c>
      <c r="Z293">
        <f t="shared" si="110"/>
        <v>4</v>
      </c>
      <c r="AA293">
        <f t="shared" si="111"/>
        <v>39707</v>
      </c>
      <c r="AB293" t="str">
        <f t="shared" si="112"/>
        <v>Oscar Flores</v>
      </c>
      <c r="AC293">
        <f t="shared" si="113"/>
        <v>8</v>
      </c>
      <c r="AD293">
        <f t="shared" si="114"/>
        <v>8</v>
      </c>
      <c r="AE293">
        <f t="shared" si="115"/>
        <v>80293</v>
      </c>
      <c r="AF293" t="str">
        <f t="shared" si="116"/>
        <v>Oscar Flores</v>
      </c>
      <c r="AG293" s="2">
        <f t="shared" si="117"/>
        <v>0</v>
      </c>
      <c r="AH293" s="2">
        <f t="shared" si="118"/>
        <v>0</v>
      </c>
      <c r="AI293">
        <f t="shared" si="119"/>
        <v>-293</v>
      </c>
    </row>
    <row r="294" spans="1:35" x14ac:dyDescent="0.3">
      <c r="A294" s="9" t="str">
        <f>equipo12!A82</f>
        <v>Oscar Rivera</v>
      </c>
      <c r="B294" s="9" t="str">
        <f>equipo12!$A$6</f>
        <v>Equipo 12</v>
      </c>
      <c r="C294" s="9">
        <f>equipo12!CP82</f>
        <v>1</v>
      </c>
      <c r="D294" s="9">
        <f>equipo12!CQ82</f>
        <v>1</v>
      </c>
      <c r="E294" s="9">
        <f>equipo12!CR82</f>
        <v>0</v>
      </c>
      <c r="F294" s="15">
        <f>equipo12!CT82</f>
        <v>2</v>
      </c>
      <c r="G294" s="9">
        <f>equipo12!CU82</f>
        <v>0</v>
      </c>
      <c r="H294" s="9">
        <f>equipo12!CV82</f>
        <v>2</v>
      </c>
      <c r="I294" s="9">
        <f>equipo12!CW82</f>
        <v>2</v>
      </c>
      <c r="J294" s="14">
        <f>equipo12!CX82</f>
        <v>0</v>
      </c>
      <c r="K294" s="14">
        <f>equipo12!CY82</f>
        <v>0</v>
      </c>
      <c r="L294" t="str">
        <f t="shared" si="96"/>
        <v>Oscar Rivera</v>
      </c>
      <c r="M294">
        <f t="shared" si="97"/>
        <v>0</v>
      </c>
      <c r="N294">
        <f t="shared" si="98"/>
        <v>999999</v>
      </c>
      <c r="O294">
        <f t="shared" si="99"/>
        <v>9999990294</v>
      </c>
      <c r="P294" t="str">
        <f t="shared" si="100"/>
        <v>Oscar Rivera</v>
      </c>
      <c r="Q294">
        <f t="shared" si="101"/>
        <v>1</v>
      </c>
      <c r="R294">
        <f t="shared" si="102"/>
        <v>1</v>
      </c>
      <c r="S294">
        <f t="shared" si="103"/>
        <v>9706</v>
      </c>
      <c r="T294" t="str">
        <f t="shared" si="104"/>
        <v>Oscar Rivera</v>
      </c>
      <c r="U294">
        <f t="shared" si="105"/>
        <v>2</v>
      </c>
      <c r="V294">
        <f t="shared" si="106"/>
        <v>2</v>
      </c>
      <c r="W294">
        <f t="shared" si="107"/>
        <v>19706</v>
      </c>
      <c r="X294" t="str">
        <f t="shared" si="108"/>
        <v>Oscar Rivera</v>
      </c>
      <c r="Y294">
        <f t="shared" si="109"/>
        <v>2</v>
      </c>
      <c r="Z294">
        <f t="shared" si="110"/>
        <v>2</v>
      </c>
      <c r="AA294">
        <f t="shared" si="111"/>
        <v>19706</v>
      </c>
      <c r="AB294" t="str">
        <f t="shared" si="112"/>
        <v>Oscar Rivera</v>
      </c>
      <c r="AC294">
        <f t="shared" si="113"/>
        <v>2</v>
      </c>
      <c r="AD294">
        <f t="shared" si="114"/>
        <v>2</v>
      </c>
      <c r="AE294">
        <f t="shared" si="115"/>
        <v>20294</v>
      </c>
      <c r="AF294" t="str">
        <f t="shared" si="116"/>
        <v>Oscar Rivera</v>
      </c>
      <c r="AG294" s="2">
        <f t="shared" si="117"/>
        <v>0</v>
      </c>
      <c r="AH294" s="2">
        <f t="shared" si="118"/>
        <v>0</v>
      </c>
      <c r="AI294">
        <f t="shared" si="119"/>
        <v>-294</v>
      </c>
    </row>
    <row r="295" spans="1:35" x14ac:dyDescent="0.3">
      <c r="A295" s="9" t="str">
        <f>equipo12!A83</f>
        <v>Oscar Gomez</v>
      </c>
      <c r="B295" s="9" t="str">
        <f>equipo12!$A$6</f>
        <v>Equipo 12</v>
      </c>
      <c r="C295" s="9">
        <f>equipo12!CP83</f>
        <v>1</v>
      </c>
      <c r="D295" s="9">
        <f>equipo12!CQ83</f>
        <v>1</v>
      </c>
      <c r="E295" s="9">
        <f>equipo12!CR83</f>
        <v>0</v>
      </c>
      <c r="F295" s="15">
        <f>equipo12!CT83</f>
        <v>2</v>
      </c>
      <c r="G295" s="9">
        <f>equipo12!CU83</f>
        <v>4</v>
      </c>
      <c r="H295" s="9">
        <f>equipo12!CV83</f>
        <v>4</v>
      </c>
      <c r="I295" s="9">
        <f>equipo12!CW83</f>
        <v>3</v>
      </c>
      <c r="J295" s="14">
        <f>equipo12!CX83</f>
        <v>18</v>
      </c>
      <c r="K295" s="14">
        <f>equipo12!CY83</f>
        <v>0</v>
      </c>
      <c r="L295" t="str">
        <f t="shared" si="96"/>
        <v>Oscar Gomez</v>
      </c>
      <c r="M295">
        <f t="shared" si="97"/>
        <v>18</v>
      </c>
      <c r="N295">
        <f t="shared" si="98"/>
        <v>18</v>
      </c>
      <c r="O295">
        <f t="shared" si="99"/>
        <v>180295</v>
      </c>
      <c r="P295" t="str">
        <f t="shared" si="100"/>
        <v>Oscar Gomez</v>
      </c>
      <c r="Q295">
        <f t="shared" si="101"/>
        <v>1</v>
      </c>
      <c r="R295">
        <f t="shared" si="102"/>
        <v>1</v>
      </c>
      <c r="S295">
        <f t="shared" si="103"/>
        <v>9705</v>
      </c>
      <c r="T295" t="str">
        <f t="shared" si="104"/>
        <v>Oscar Gomez</v>
      </c>
      <c r="U295">
        <f t="shared" si="105"/>
        <v>4</v>
      </c>
      <c r="V295">
        <f t="shared" si="106"/>
        <v>4</v>
      </c>
      <c r="W295">
        <f t="shared" si="107"/>
        <v>39705</v>
      </c>
      <c r="X295" t="str">
        <f t="shared" si="108"/>
        <v>Oscar Gomez</v>
      </c>
      <c r="Y295">
        <f t="shared" si="109"/>
        <v>2</v>
      </c>
      <c r="Z295">
        <f t="shared" si="110"/>
        <v>2</v>
      </c>
      <c r="AA295">
        <f t="shared" si="111"/>
        <v>19705</v>
      </c>
      <c r="AB295" t="str">
        <f t="shared" si="112"/>
        <v>Oscar Gomez</v>
      </c>
      <c r="AC295">
        <f t="shared" si="113"/>
        <v>3</v>
      </c>
      <c r="AD295">
        <f t="shared" si="114"/>
        <v>3</v>
      </c>
      <c r="AE295">
        <f t="shared" si="115"/>
        <v>30295</v>
      </c>
      <c r="AF295" t="str">
        <f t="shared" si="116"/>
        <v>Oscar Gomez</v>
      </c>
      <c r="AG295" s="2">
        <f t="shared" si="117"/>
        <v>0</v>
      </c>
      <c r="AH295" s="2">
        <f t="shared" si="118"/>
        <v>0</v>
      </c>
      <c r="AI295">
        <f t="shared" si="119"/>
        <v>-295</v>
      </c>
    </row>
    <row r="296" spans="1:35" x14ac:dyDescent="0.3">
      <c r="A296" s="9" t="str">
        <f>equipo12!A84</f>
        <v>Oscar Diaz</v>
      </c>
      <c r="B296" s="9" t="str">
        <f>equipo12!$A$6</f>
        <v>Equipo 12</v>
      </c>
      <c r="C296" s="9">
        <f>equipo12!CP84</f>
        <v>0</v>
      </c>
      <c r="D296" s="9">
        <f>equipo12!CQ84</f>
        <v>0</v>
      </c>
      <c r="E296" s="9">
        <f>equipo12!CR84</f>
        <v>0</v>
      </c>
      <c r="F296" s="15">
        <f>equipo12!CT84</f>
        <v>0</v>
      </c>
      <c r="G296" s="9">
        <f>equipo12!CU84</f>
        <v>0</v>
      </c>
      <c r="H296" s="9">
        <f>equipo12!CV84</f>
        <v>0</v>
      </c>
      <c r="I296" s="9">
        <f>equipo12!CW84</f>
        <v>0</v>
      </c>
      <c r="J296" s="14">
        <f>equipo12!CX84</f>
        <v>0</v>
      </c>
      <c r="K296" s="14">
        <f>equipo12!CY84</f>
        <v>0</v>
      </c>
      <c r="L296" t="str">
        <f t="shared" si="96"/>
        <v>Oscar Diaz</v>
      </c>
      <c r="M296">
        <f t="shared" si="97"/>
        <v>0</v>
      </c>
      <c r="N296">
        <f t="shared" si="98"/>
        <v>999999</v>
      </c>
      <c r="O296">
        <f t="shared" si="99"/>
        <v>9999990296</v>
      </c>
      <c r="P296" t="str">
        <f t="shared" si="100"/>
        <v>Oscar Diaz</v>
      </c>
      <c r="Q296">
        <f t="shared" si="101"/>
        <v>0</v>
      </c>
      <c r="R296">
        <f t="shared" si="102"/>
        <v>0</v>
      </c>
      <c r="S296">
        <f t="shared" si="103"/>
        <v>-296</v>
      </c>
      <c r="T296" t="str">
        <f t="shared" si="104"/>
        <v>Oscar Diaz</v>
      </c>
      <c r="U296">
        <f t="shared" si="105"/>
        <v>0</v>
      </c>
      <c r="V296">
        <f t="shared" si="106"/>
        <v>0</v>
      </c>
      <c r="W296">
        <f t="shared" si="107"/>
        <v>-296</v>
      </c>
      <c r="X296" t="str">
        <f t="shared" si="108"/>
        <v>Oscar Diaz</v>
      </c>
      <c r="Y296">
        <f t="shared" si="109"/>
        <v>0</v>
      </c>
      <c r="Z296">
        <f t="shared" si="110"/>
        <v>0</v>
      </c>
      <c r="AA296">
        <f t="shared" si="111"/>
        <v>-296</v>
      </c>
      <c r="AB296" t="str">
        <f t="shared" si="112"/>
        <v>Oscar Diaz</v>
      </c>
      <c r="AC296">
        <f t="shared" si="113"/>
        <v>0</v>
      </c>
      <c r="AD296">
        <f t="shared" si="114"/>
        <v>999999</v>
      </c>
      <c r="AE296">
        <f t="shared" si="115"/>
        <v>9999990296</v>
      </c>
      <c r="AF296" t="str">
        <f t="shared" si="116"/>
        <v>Oscar Diaz</v>
      </c>
      <c r="AG296" s="2">
        <f t="shared" si="117"/>
        <v>0</v>
      </c>
      <c r="AH296" s="2">
        <f t="shared" si="118"/>
        <v>0</v>
      </c>
      <c r="AI296">
        <f t="shared" si="119"/>
        <v>-296</v>
      </c>
    </row>
    <row r="297" spans="1:35" x14ac:dyDescent="0.3">
      <c r="A297" s="9" t="str">
        <f>equipo12!A85</f>
        <v>Oscar Reyes</v>
      </c>
      <c r="B297" s="9" t="str">
        <f>equipo12!$A$6</f>
        <v>Equipo 12</v>
      </c>
      <c r="C297" s="9">
        <f>equipo12!CP85</f>
        <v>1</v>
      </c>
      <c r="D297" s="9">
        <f>equipo12!CQ85</f>
        <v>0</v>
      </c>
      <c r="E297" s="9">
        <f>equipo12!CR85</f>
        <v>1</v>
      </c>
      <c r="F297" s="15">
        <f>equipo12!CT85</f>
        <v>1.2</v>
      </c>
      <c r="G297" s="9">
        <f>equipo12!CU85</f>
        <v>0</v>
      </c>
      <c r="H297" s="9">
        <f>equipo12!CV85</f>
        <v>1</v>
      </c>
      <c r="I297" s="9">
        <f>equipo12!CW85</f>
        <v>3</v>
      </c>
      <c r="J297" s="14">
        <f>equipo12!CX85</f>
        <v>0</v>
      </c>
      <c r="K297" s="14">
        <f>equipo12!CY85</f>
        <v>0</v>
      </c>
      <c r="L297" t="str">
        <f t="shared" si="96"/>
        <v>Oscar Reyes</v>
      </c>
      <c r="M297">
        <f t="shared" si="97"/>
        <v>0</v>
      </c>
      <c r="N297">
        <f t="shared" si="98"/>
        <v>999999</v>
      </c>
      <c r="O297">
        <f t="shared" si="99"/>
        <v>9999990297</v>
      </c>
      <c r="P297" t="str">
        <f t="shared" si="100"/>
        <v>Oscar Reyes</v>
      </c>
      <c r="Q297">
        <f t="shared" si="101"/>
        <v>0</v>
      </c>
      <c r="R297">
        <f t="shared" si="102"/>
        <v>0</v>
      </c>
      <c r="S297">
        <f t="shared" si="103"/>
        <v>-297</v>
      </c>
      <c r="T297" t="str">
        <f t="shared" si="104"/>
        <v>Oscar Reyes</v>
      </c>
      <c r="U297">
        <f t="shared" si="105"/>
        <v>1</v>
      </c>
      <c r="V297">
        <f t="shared" si="106"/>
        <v>1</v>
      </c>
      <c r="W297">
        <f t="shared" si="107"/>
        <v>9703</v>
      </c>
      <c r="X297" t="str">
        <f t="shared" si="108"/>
        <v>Oscar Reyes</v>
      </c>
      <c r="Y297">
        <f t="shared" si="109"/>
        <v>1.2</v>
      </c>
      <c r="Z297">
        <f t="shared" si="110"/>
        <v>1.2</v>
      </c>
      <c r="AA297">
        <f t="shared" si="111"/>
        <v>11703</v>
      </c>
      <c r="AB297" t="str">
        <f t="shared" si="112"/>
        <v>Oscar Reyes</v>
      </c>
      <c r="AC297">
        <f t="shared" si="113"/>
        <v>3</v>
      </c>
      <c r="AD297">
        <f t="shared" si="114"/>
        <v>3</v>
      </c>
      <c r="AE297">
        <f t="shared" si="115"/>
        <v>30297</v>
      </c>
      <c r="AF297" t="str">
        <f t="shared" si="116"/>
        <v>Oscar Reyes</v>
      </c>
      <c r="AG297" s="2">
        <f t="shared" si="117"/>
        <v>0</v>
      </c>
      <c r="AH297" s="2">
        <f t="shared" si="118"/>
        <v>0</v>
      </c>
      <c r="AI297">
        <f t="shared" si="119"/>
        <v>-297</v>
      </c>
    </row>
    <row r="298" spans="1:35" x14ac:dyDescent="0.3">
      <c r="A298" s="9" t="str">
        <f>equipo12!A86</f>
        <v>Oscar Morales</v>
      </c>
      <c r="B298" s="9" t="str">
        <f>equipo12!$A$6</f>
        <v>Equipo 12</v>
      </c>
      <c r="C298" s="9">
        <f>equipo12!CP86</f>
        <v>1</v>
      </c>
      <c r="D298" s="9">
        <f>equipo12!CQ86</f>
        <v>0</v>
      </c>
      <c r="E298" s="9">
        <f>equipo12!CR86</f>
        <v>1</v>
      </c>
      <c r="F298" s="15">
        <f>equipo12!CT86</f>
        <v>1</v>
      </c>
      <c r="G298" s="9">
        <f>equipo12!CU86</f>
        <v>3</v>
      </c>
      <c r="H298" s="9">
        <f>equipo12!CV86</f>
        <v>5</v>
      </c>
      <c r="I298" s="9">
        <f>equipo12!CW86</f>
        <v>3</v>
      </c>
      <c r="J298" s="14">
        <f>equipo12!CX86</f>
        <v>27</v>
      </c>
      <c r="K298" s="14">
        <f>equipo12!CY86</f>
        <v>0</v>
      </c>
      <c r="L298" t="str">
        <f t="shared" si="96"/>
        <v>Oscar Morales</v>
      </c>
      <c r="M298">
        <f t="shared" si="97"/>
        <v>27</v>
      </c>
      <c r="N298">
        <f t="shared" si="98"/>
        <v>27</v>
      </c>
      <c r="O298">
        <f t="shared" si="99"/>
        <v>270298</v>
      </c>
      <c r="P298" t="str">
        <f t="shared" si="100"/>
        <v>Oscar Morales</v>
      </c>
      <c r="Q298">
        <f t="shared" si="101"/>
        <v>0</v>
      </c>
      <c r="R298">
        <f t="shared" si="102"/>
        <v>0</v>
      </c>
      <c r="S298">
        <f t="shared" si="103"/>
        <v>-298</v>
      </c>
      <c r="T298" t="str">
        <f t="shared" si="104"/>
        <v>Oscar Morales</v>
      </c>
      <c r="U298">
        <f t="shared" si="105"/>
        <v>5</v>
      </c>
      <c r="V298">
        <f t="shared" si="106"/>
        <v>5</v>
      </c>
      <c r="W298">
        <f t="shared" si="107"/>
        <v>49702</v>
      </c>
      <c r="X298" t="str">
        <f t="shared" si="108"/>
        <v>Oscar Morales</v>
      </c>
      <c r="Y298">
        <f t="shared" si="109"/>
        <v>1</v>
      </c>
      <c r="Z298">
        <f t="shared" si="110"/>
        <v>1</v>
      </c>
      <c r="AA298">
        <f t="shared" si="111"/>
        <v>9702</v>
      </c>
      <c r="AB298" t="str">
        <f t="shared" si="112"/>
        <v>Oscar Morales</v>
      </c>
      <c r="AC298">
        <f t="shared" si="113"/>
        <v>3</v>
      </c>
      <c r="AD298">
        <f t="shared" si="114"/>
        <v>3</v>
      </c>
      <c r="AE298">
        <f t="shared" si="115"/>
        <v>30298</v>
      </c>
      <c r="AF298" t="str">
        <f t="shared" si="116"/>
        <v>Oscar Morales</v>
      </c>
      <c r="AG298" s="2">
        <f t="shared" si="117"/>
        <v>0</v>
      </c>
      <c r="AH298" s="2">
        <f t="shared" si="118"/>
        <v>0</v>
      </c>
      <c r="AI298">
        <f t="shared" si="119"/>
        <v>-298</v>
      </c>
    </row>
    <row r="299" spans="1:35" x14ac:dyDescent="0.3">
      <c r="A299" s="9" t="str">
        <f>equipo12!A87</f>
        <v>Oscar Cruz</v>
      </c>
      <c r="B299" s="9" t="str">
        <f>equipo12!$A$6</f>
        <v>Equipo 12</v>
      </c>
      <c r="C299" s="9">
        <f>equipo12!CP87</f>
        <v>0</v>
      </c>
      <c r="D299" s="9">
        <f>equipo12!CQ87</f>
        <v>0</v>
      </c>
      <c r="E299" s="9">
        <f>equipo12!CR87</f>
        <v>0</v>
      </c>
      <c r="F299" s="15">
        <f>equipo12!CT87</f>
        <v>0</v>
      </c>
      <c r="G299" s="9">
        <f>equipo12!CU87</f>
        <v>0</v>
      </c>
      <c r="H299" s="9">
        <f>equipo12!CV87</f>
        <v>0</v>
      </c>
      <c r="I299" s="9">
        <f>equipo12!CW87</f>
        <v>0</v>
      </c>
      <c r="J299" s="14">
        <f>equipo12!CX87</f>
        <v>0</v>
      </c>
      <c r="K299" s="14">
        <f>equipo12!CY87</f>
        <v>0</v>
      </c>
      <c r="L299" t="str">
        <f t="shared" si="96"/>
        <v>Oscar Cruz</v>
      </c>
      <c r="M299">
        <f t="shared" si="97"/>
        <v>0</v>
      </c>
      <c r="N299">
        <f t="shared" si="98"/>
        <v>999999</v>
      </c>
      <c r="O299">
        <f t="shared" si="99"/>
        <v>9999990299</v>
      </c>
      <c r="P299" t="str">
        <f t="shared" si="100"/>
        <v>Oscar Cruz</v>
      </c>
      <c r="Q299">
        <f t="shared" si="101"/>
        <v>0</v>
      </c>
      <c r="R299">
        <f t="shared" si="102"/>
        <v>0</v>
      </c>
      <c r="S299">
        <f t="shared" si="103"/>
        <v>-299</v>
      </c>
      <c r="T299" t="str">
        <f t="shared" si="104"/>
        <v>Oscar Cruz</v>
      </c>
      <c r="U299">
        <f t="shared" si="105"/>
        <v>0</v>
      </c>
      <c r="V299">
        <f t="shared" si="106"/>
        <v>0</v>
      </c>
      <c r="W299">
        <f t="shared" si="107"/>
        <v>-299</v>
      </c>
      <c r="X299" t="str">
        <f t="shared" si="108"/>
        <v>Oscar Cruz</v>
      </c>
      <c r="Y299">
        <f t="shared" si="109"/>
        <v>0</v>
      </c>
      <c r="Z299">
        <f t="shared" si="110"/>
        <v>0</v>
      </c>
      <c r="AA299">
        <f t="shared" si="111"/>
        <v>-299</v>
      </c>
      <c r="AB299" t="str">
        <f t="shared" si="112"/>
        <v>Oscar Cruz</v>
      </c>
      <c r="AC299">
        <f t="shared" si="113"/>
        <v>0</v>
      </c>
      <c r="AD299">
        <f t="shared" si="114"/>
        <v>999999</v>
      </c>
      <c r="AE299">
        <f t="shared" si="115"/>
        <v>9999990299</v>
      </c>
      <c r="AF299" t="str">
        <f t="shared" si="116"/>
        <v>Oscar Cruz</v>
      </c>
      <c r="AG299" s="2">
        <f t="shared" si="117"/>
        <v>0</v>
      </c>
      <c r="AH299" s="2">
        <f t="shared" si="118"/>
        <v>0</v>
      </c>
      <c r="AI299">
        <f t="shared" si="119"/>
        <v>-299</v>
      </c>
    </row>
    <row r="300" spans="1:35" x14ac:dyDescent="0.3">
      <c r="A300" s="9" t="str">
        <f>equipo12!A88</f>
        <v>Oscar Ortiz</v>
      </c>
      <c r="B300" s="9" t="str">
        <f>equipo12!$A$6</f>
        <v>Equipo 12</v>
      </c>
      <c r="C300" s="9">
        <f>equipo12!CP88</f>
        <v>1</v>
      </c>
      <c r="D300" s="9">
        <f>equipo12!CQ88</f>
        <v>1</v>
      </c>
      <c r="E300" s="9">
        <f>equipo12!CR88</f>
        <v>0</v>
      </c>
      <c r="F300" s="15">
        <f>equipo12!CT88</f>
        <v>2</v>
      </c>
      <c r="G300" s="9">
        <f>equipo12!CU88</f>
        <v>0</v>
      </c>
      <c r="H300" s="9">
        <f>equipo12!CV88</f>
        <v>3</v>
      </c>
      <c r="I300" s="9">
        <f>equipo12!CW88</f>
        <v>1</v>
      </c>
      <c r="J300" s="14">
        <f>equipo12!CX88</f>
        <v>0</v>
      </c>
      <c r="K300" s="14">
        <f>equipo12!CY88</f>
        <v>0</v>
      </c>
      <c r="L300" t="str">
        <f t="shared" si="96"/>
        <v>Oscar Ortiz</v>
      </c>
      <c r="M300">
        <f t="shared" si="97"/>
        <v>0</v>
      </c>
      <c r="N300">
        <f t="shared" si="98"/>
        <v>999999</v>
      </c>
      <c r="O300">
        <f t="shared" si="99"/>
        <v>9999990300</v>
      </c>
      <c r="P300" t="str">
        <f t="shared" si="100"/>
        <v>Oscar Ortiz</v>
      </c>
      <c r="Q300">
        <f t="shared" si="101"/>
        <v>1</v>
      </c>
      <c r="R300">
        <f t="shared" si="102"/>
        <v>1</v>
      </c>
      <c r="S300">
        <f t="shared" si="103"/>
        <v>9700</v>
      </c>
      <c r="T300" t="str">
        <f t="shared" si="104"/>
        <v>Oscar Ortiz</v>
      </c>
      <c r="U300">
        <f t="shared" si="105"/>
        <v>3</v>
      </c>
      <c r="V300">
        <f t="shared" si="106"/>
        <v>3</v>
      </c>
      <c r="W300">
        <f t="shared" si="107"/>
        <v>29700</v>
      </c>
      <c r="X300" t="str">
        <f t="shared" si="108"/>
        <v>Oscar Ortiz</v>
      </c>
      <c r="Y300">
        <f t="shared" si="109"/>
        <v>2</v>
      </c>
      <c r="Z300">
        <f t="shared" si="110"/>
        <v>2</v>
      </c>
      <c r="AA300">
        <f t="shared" si="111"/>
        <v>19700</v>
      </c>
      <c r="AB300" t="str">
        <f t="shared" si="112"/>
        <v>Oscar Ortiz</v>
      </c>
      <c r="AC300">
        <f t="shared" si="113"/>
        <v>1</v>
      </c>
      <c r="AD300">
        <f t="shared" si="114"/>
        <v>1</v>
      </c>
      <c r="AE300">
        <f t="shared" si="115"/>
        <v>10300</v>
      </c>
      <c r="AF300" t="str">
        <f t="shared" si="116"/>
        <v>Oscar Ortiz</v>
      </c>
      <c r="AG300" s="2">
        <f t="shared" si="117"/>
        <v>0</v>
      </c>
      <c r="AH300" s="2">
        <f t="shared" si="118"/>
        <v>0</v>
      </c>
      <c r="AI300">
        <f t="shared" si="119"/>
        <v>-300</v>
      </c>
    </row>
    <row r="301" spans="1:35" x14ac:dyDescent="0.3">
      <c r="A301" s="9" t="str">
        <f>equipo12!A89</f>
        <v>Oscar Gutierrez</v>
      </c>
      <c r="B301" s="9" t="str">
        <f>equipo12!$A$6</f>
        <v>Equipo 12</v>
      </c>
      <c r="C301" s="9">
        <f>equipo12!CP89</f>
        <v>0</v>
      </c>
      <c r="D301" s="9">
        <f>equipo12!CQ89</f>
        <v>0</v>
      </c>
      <c r="E301" s="9">
        <f>equipo12!CR89</f>
        <v>0</v>
      </c>
      <c r="F301" s="15">
        <f>equipo12!CT89</f>
        <v>0</v>
      </c>
      <c r="G301" s="9">
        <f>equipo12!CU89</f>
        <v>0</v>
      </c>
      <c r="H301" s="9">
        <f>equipo12!CV89</f>
        <v>0</v>
      </c>
      <c r="I301" s="9">
        <f>equipo12!CW89</f>
        <v>0</v>
      </c>
      <c r="J301" s="14">
        <f>equipo12!CX89</f>
        <v>0</v>
      </c>
      <c r="K301" s="14">
        <f>equipo12!CY89</f>
        <v>0</v>
      </c>
      <c r="L301" t="str">
        <f t="shared" si="96"/>
        <v>Oscar Gutierrez</v>
      </c>
      <c r="M301">
        <f t="shared" si="97"/>
        <v>0</v>
      </c>
      <c r="N301">
        <f t="shared" si="98"/>
        <v>999999</v>
      </c>
      <c r="O301">
        <f t="shared" si="99"/>
        <v>9999990301</v>
      </c>
      <c r="P301" t="str">
        <f t="shared" si="100"/>
        <v>Oscar Gutierrez</v>
      </c>
      <c r="Q301">
        <f t="shared" si="101"/>
        <v>0</v>
      </c>
      <c r="R301">
        <f t="shared" si="102"/>
        <v>0</v>
      </c>
      <c r="S301">
        <f t="shared" si="103"/>
        <v>-301</v>
      </c>
      <c r="T301" t="str">
        <f t="shared" si="104"/>
        <v>Oscar Gutierrez</v>
      </c>
      <c r="U301">
        <f t="shared" si="105"/>
        <v>0</v>
      </c>
      <c r="V301">
        <f t="shared" si="106"/>
        <v>0</v>
      </c>
      <c r="W301">
        <f t="shared" si="107"/>
        <v>-301</v>
      </c>
      <c r="X301" t="str">
        <f t="shared" si="108"/>
        <v>Oscar Gutierrez</v>
      </c>
      <c r="Y301">
        <f t="shared" si="109"/>
        <v>0</v>
      </c>
      <c r="Z301">
        <f t="shared" si="110"/>
        <v>0</v>
      </c>
      <c r="AA301">
        <f t="shared" si="111"/>
        <v>-301</v>
      </c>
      <c r="AB301" t="str">
        <f t="shared" si="112"/>
        <v>Oscar Gutierrez</v>
      </c>
      <c r="AC301">
        <f t="shared" si="113"/>
        <v>0</v>
      </c>
      <c r="AD301">
        <f t="shared" si="114"/>
        <v>999999</v>
      </c>
      <c r="AE301">
        <f t="shared" si="115"/>
        <v>9999990301</v>
      </c>
      <c r="AF301" t="str">
        <f t="shared" si="116"/>
        <v>Oscar Gutierrez</v>
      </c>
      <c r="AG301" s="2">
        <f t="shared" si="117"/>
        <v>0</v>
      </c>
      <c r="AH301" s="2">
        <f t="shared" si="118"/>
        <v>0</v>
      </c>
      <c r="AI301">
        <f t="shared" si="119"/>
        <v>-301</v>
      </c>
    </row>
    <row r="302" spans="1:35" x14ac:dyDescent="0.3">
      <c r="A302" s="9" t="str">
        <f>equipo12!A90</f>
        <v>Oscar Castillo</v>
      </c>
      <c r="B302" s="9" t="str">
        <f>equipo12!$A$6</f>
        <v>Equipo 12</v>
      </c>
      <c r="C302" s="9">
        <f>equipo12!CP90</f>
        <v>1</v>
      </c>
      <c r="D302" s="9">
        <f>equipo12!CQ90</f>
        <v>1</v>
      </c>
      <c r="E302" s="9">
        <f>equipo12!CR90</f>
        <v>0</v>
      </c>
      <c r="F302" s="15">
        <f>equipo12!CT90</f>
        <v>3</v>
      </c>
      <c r="G302" s="9">
        <f>equipo12!CU90</f>
        <v>1</v>
      </c>
      <c r="H302" s="9">
        <f>equipo12!CV90</f>
        <v>1</v>
      </c>
      <c r="I302" s="9">
        <f>equipo12!CW90</f>
        <v>4</v>
      </c>
      <c r="J302" s="14">
        <f>equipo12!CX90</f>
        <v>3</v>
      </c>
      <c r="K302" s="14">
        <f>equipo12!CY90</f>
        <v>0</v>
      </c>
      <c r="L302" t="str">
        <f t="shared" si="96"/>
        <v>Oscar Castillo</v>
      </c>
      <c r="M302">
        <f t="shared" si="97"/>
        <v>3</v>
      </c>
      <c r="N302">
        <f t="shared" si="98"/>
        <v>3</v>
      </c>
      <c r="O302">
        <f t="shared" si="99"/>
        <v>30302</v>
      </c>
      <c r="P302" t="str">
        <f t="shared" si="100"/>
        <v>Oscar Castillo</v>
      </c>
      <c r="Q302">
        <f t="shared" si="101"/>
        <v>1</v>
      </c>
      <c r="R302">
        <f t="shared" si="102"/>
        <v>1</v>
      </c>
      <c r="S302">
        <f t="shared" si="103"/>
        <v>9698</v>
      </c>
      <c r="T302" t="str">
        <f t="shared" si="104"/>
        <v>Oscar Castillo</v>
      </c>
      <c r="U302">
        <f t="shared" si="105"/>
        <v>1</v>
      </c>
      <c r="V302">
        <f t="shared" si="106"/>
        <v>1</v>
      </c>
      <c r="W302">
        <f t="shared" si="107"/>
        <v>9698</v>
      </c>
      <c r="X302" t="str">
        <f t="shared" si="108"/>
        <v>Oscar Castillo</v>
      </c>
      <c r="Y302">
        <f t="shared" si="109"/>
        <v>3</v>
      </c>
      <c r="Z302">
        <f t="shared" si="110"/>
        <v>3</v>
      </c>
      <c r="AA302">
        <f t="shared" si="111"/>
        <v>29698</v>
      </c>
      <c r="AB302" t="str">
        <f t="shared" si="112"/>
        <v>Oscar Castillo</v>
      </c>
      <c r="AC302">
        <f t="shared" si="113"/>
        <v>4</v>
      </c>
      <c r="AD302">
        <f t="shared" si="114"/>
        <v>4</v>
      </c>
      <c r="AE302">
        <f t="shared" si="115"/>
        <v>40302</v>
      </c>
      <c r="AF302" t="str">
        <f t="shared" si="116"/>
        <v>Oscar Castillo</v>
      </c>
      <c r="AG302" s="2">
        <f t="shared" si="117"/>
        <v>0</v>
      </c>
      <c r="AH302" s="2">
        <f t="shared" si="118"/>
        <v>0</v>
      </c>
      <c r="AI302">
        <f t="shared" si="119"/>
        <v>-302</v>
      </c>
    </row>
    <row r="303" spans="1:35" x14ac:dyDescent="0.3">
      <c r="A303" s="9" t="str">
        <f>equipo13!A66</f>
        <v>Victor Garcia</v>
      </c>
      <c r="B303" s="9" t="str">
        <f>equipo13!$A$6</f>
        <v>Equipo 13</v>
      </c>
      <c r="C303" s="9">
        <f>equipo13!CP66</f>
        <v>0</v>
      </c>
      <c r="D303" s="9">
        <f>equipo13!CQ66</f>
        <v>0</v>
      </c>
      <c r="E303" s="9">
        <f>equipo13!CR66</f>
        <v>0</v>
      </c>
      <c r="F303" s="15">
        <f>equipo13!CT66</f>
        <v>0</v>
      </c>
      <c r="G303" s="9">
        <f>equipo13!CU66</f>
        <v>0</v>
      </c>
      <c r="H303" s="9">
        <f>equipo13!CV66</f>
        <v>0</v>
      </c>
      <c r="I303" s="9">
        <f>equipo13!CW66</f>
        <v>0</v>
      </c>
      <c r="J303" s="14">
        <f>equipo13!CX66</f>
        <v>0</v>
      </c>
      <c r="K303" s="14">
        <f>equipo13!CY66</f>
        <v>0</v>
      </c>
      <c r="L303" t="str">
        <f t="shared" si="96"/>
        <v>Victor Garcia</v>
      </c>
      <c r="M303">
        <f t="shared" si="97"/>
        <v>0</v>
      </c>
      <c r="N303">
        <f t="shared" si="98"/>
        <v>999999</v>
      </c>
      <c r="O303">
        <f t="shared" si="99"/>
        <v>9999990303</v>
      </c>
      <c r="P303" t="str">
        <f t="shared" si="100"/>
        <v>Victor Garcia</v>
      </c>
      <c r="Q303">
        <f t="shared" si="101"/>
        <v>0</v>
      </c>
      <c r="R303">
        <f t="shared" si="102"/>
        <v>0</v>
      </c>
      <c r="S303">
        <f t="shared" si="103"/>
        <v>-303</v>
      </c>
      <c r="T303" t="str">
        <f t="shared" si="104"/>
        <v>Victor Garcia</v>
      </c>
      <c r="U303">
        <f t="shared" si="105"/>
        <v>0</v>
      </c>
      <c r="V303">
        <f t="shared" si="106"/>
        <v>0</v>
      </c>
      <c r="W303">
        <f t="shared" si="107"/>
        <v>-303</v>
      </c>
      <c r="X303" t="str">
        <f t="shared" si="108"/>
        <v>Victor Garcia</v>
      </c>
      <c r="Y303">
        <f t="shared" si="109"/>
        <v>0</v>
      </c>
      <c r="Z303">
        <f t="shared" si="110"/>
        <v>0</v>
      </c>
      <c r="AA303">
        <f t="shared" si="111"/>
        <v>-303</v>
      </c>
      <c r="AB303" t="str">
        <f t="shared" si="112"/>
        <v>Victor Garcia</v>
      </c>
      <c r="AC303">
        <f t="shared" si="113"/>
        <v>0</v>
      </c>
      <c r="AD303">
        <f t="shared" si="114"/>
        <v>999999</v>
      </c>
      <c r="AE303">
        <f t="shared" si="115"/>
        <v>9999990303</v>
      </c>
      <c r="AF303" t="str">
        <f t="shared" si="116"/>
        <v>Victor Garcia</v>
      </c>
      <c r="AG303" s="2">
        <f t="shared" si="117"/>
        <v>0</v>
      </c>
      <c r="AH303" s="2">
        <f t="shared" si="118"/>
        <v>0</v>
      </c>
      <c r="AI303">
        <f t="shared" si="119"/>
        <v>-303</v>
      </c>
    </row>
    <row r="304" spans="1:35" x14ac:dyDescent="0.3">
      <c r="A304" s="9" t="str">
        <f>equipo13!A67</f>
        <v>Victor Rodriguez</v>
      </c>
      <c r="B304" s="9" t="str">
        <f>equipo13!$A$6</f>
        <v>Equipo 13</v>
      </c>
      <c r="C304" s="9">
        <f>equipo13!CP67</f>
        <v>2</v>
      </c>
      <c r="D304" s="9">
        <f>equipo13!CQ67</f>
        <v>0</v>
      </c>
      <c r="E304" s="9">
        <f>equipo13!CR67</f>
        <v>2</v>
      </c>
      <c r="F304" s="15">
        <f>equipo13!CT67</f>
        <v>4</v>
      </c>
      <c r="G304" s="9">
        <f>equipo13!CU67</f>
        <v>6</v>
      </c>
      <c r="H304" s="9">
        <f>equipo13!CV67</f>
        <v>4</v>
      </c>
      <c r="I304" s="9">
        <f>equipo13!CW67</f>
        <v>5</v>
      </c>
      <c r="J304" s="14">
        <f>equipo13!CX67</f>
        <v>13.499999999999996</v>
      </c>
      <c r="K304" s="14">
        <f>equipo13!CY67</f>
        <v>0</v>
      </c>
      <c r="L304" t="str">
        <f t="shared" si="96"/>
        <v>Victor Rodriguez</v>
      </c>
      <c r="M304">
        <f t="shared" si="97"/>
        <v>13.499999999999996</v>
      </c>
      <c r="N304">
        <f t="shared" si="98"/>
        <v>13.499999999999996</v>
      </c>
      <c r="O304">
        <f t="shared" si="99"/>
        <v>135303.99999999997</v>
      </c>
      <c r="P304" t="str">
        <f t="shared" si="100"/>
        <v>Victor Rodriguez</v>
      </c>
      <c r="Q304">
        <f t="shared" si="101"/>
        <v>0</v>
      </c>
      <c r="R304">
        <f t="shared" si="102"/>
        <v>0</v>
      </c>
      <c r="S304">
        <f t="shared" si="103"/>
        <v>-304</v>
      </c>
      <c r="T304" t="str">
        <f t="shared" si="104"/>
        <v>Victor Rodriguez</v>
      </c>
      <c r="U304">
        <f t="shared" si="105"/>
        <v>4</v>
      </c>
      <c r="V304">
        <f t="shared" si="106"/>
        <v>4</v>
      </c>
      <c r="W304">
        <f t="shared" si="107"/>
        <v>39696</v>
      </c>
      <c r="X304" t="str">
        <f t="shared" si="108"/>
        <v>Victor Rodriguez</v>
      </c>
      <c r="Y304">
        <f t="shared" si="109"/>
        <v>4</v>
      </c>
      <c r="Z304">
        <f t="shared" si="110"/>
        <v>4</v>
      </c>
      <c r="AA304">
        <f t="shared" si="111"/>
        <v>39696</v>
      </c>
      <c r="AB304" t="str">
        <f t="shared" si="112"/>
        <v>Victor Rodriguez</v>
      </c>
      <c r="AC304">
        <f t="shared" si="113"/>
        <v>5</v>
      </c>
      <c r="AD304">
        <f t="shared" si="114"/>
        <v>5</v>
      </c>
      <c r="AE304">
        <f t="shared" si="115"/>
        <v>50304</v>
      </c>
      <c r="AF304" t="str">
        <f t="shared" si="116"/>
        <v>Victor Rodriguez</v>
      </c>
      <c r="AG304" s="2">
        <f t="shared" si="117"/>
        <v>0</v>
      </c>
      <c r="AH304" s="2">
        <f t="shared" si="118"/>
        <v>0</v>
      </c>
      <c r="AI304">
        <f t="shared" si="119"/>
        <v>-304</v>
      </c>
    </row>
    <row r="305" spans="1:35" x14ac:dyDescent="0.3">
      <c r="A305" s="9" t="str">
        <f>equipo13!A68</f>
        <v>Victor Martinez</v>
      </c>
      <c r="B305" s="9" t="str">
        <f>equipo13!$A$6</f>
        <v>Equipo 13</v>
      </c>
      <c r="C305" s="9">
        <f>equipo13!CP68</f>
        <v>1</v>
      </c>
      <c r="D305" s="9">
        <f>equipo13!CQ68</f>
        <v>1</v>
      </c>
      <c r="E305" s="9">
        <f>equipo13!CR68</f>
        <v>0</v>
      </c>
      <c r="F305" s="15">
        <f>equipo13!CT68</f>
        <v>3</v>
      </c>
      <c r="G305" s="9">
        <f>equipo13!CU68</f>
        <v>0</v>
      </c>
      <c r="H305" s="9">
        <f>equipo13!CV68</f>
        <v>4</v>
      </c>
      <c r="I305" s="9">
        <f>equipo13!CW68</f>
        <v>2</v>
      </c>
      <c r="J305" s="14">
        <f>equipo13!CX68</f>
        <v>0</v>
      </c>
      <c r="K305" s="14">
        <f>equipo13!CY68</f>
        <v>0</v>
      </c>
      <c r="L305" t="str">
        <f t="shared" si="96"/>
        <v>Victor Martinez</v>
      </c>
      <c r="M305">
        <f t="shared" si="97"/>
        <v>0</v>
      </c>
      <c r="N305">
        <f t="shared" si="98"/>
        <v>999999</v>
      </c>
      <c r="O305">
        <f t="shared" si="99"/>
        <v>9999990305</v>
      </c>
      <c r="P305" t="str">
        <f t="shared" si="100"/>
        <v>Victor Martinez</v>
      </c>
      <c r="Q305">
        <f t="shared" si="101"/>
        <v>1</v>
      </c>
      <c r="R305">
        <f t="shared" si="102"/>
        <v>1</v>
      </c>
      <c r="S305">
        <f t="shared" si="103"/>
        <v>9695</v>
      </c>
      <c r="T305" t="str">
        <f t="shared" si="104"/>
        <v>Victor Martinez</v>
      </c>
      <c r="U305">
        <f t="shared" si="105"/>
        <v>4</v>
      </c>
      <c r="V305">
        <f t="shared" si="106"/>
        <v>4</v>
      </c>
      <c r="W305">
        <f t="shared" si="107"/>
        <v>39695</v>
      </c>
      <c r="X305" t="str">
        <f t="shared" si="108"/>
        <v>Victor Martinez</v>
      </c>
      <c r="Y305">
        <f t="shared" si="109"/>
        <v>3</v>
      </c>
      <c r="Z305">
        <f t="shared" si="110"/>
        <v>3</v>
      </c>
      <c r="AA305">
        <f t="shared" si="111"/>
        <v>29695</v>
      </c>
      <c r="AB305" t="str">
        <f t="shared" si="112"/>
        <v>Victor Martinez</v>
      </c>
      <c r="AC305">
        <f t="shared" si="113"/>
        <v>2</v>
      </c>
      <c r="AD305">
        <f t="shared" si="114"/>
        <v>2</v>
      </c>
      <c r="AE305">
        <f t="shared" si="115"/>
        <v>20305</v>
      </c>
      <c r="AF305" t="str">
        <f t="shared" si="116"/>
        <v>Victor Martinez</v>
      </c>
      <c r="AG305" s="2">
        <f t="shared" si="117"/>
        <v>0</v>
      </c>
      <c r="AH305" s="2">
        <f t="shared" si="118"/>
        <v>0</v>
      </c>
      <c r="AI305">
        <f t="shared" si="119"/>
        <v>-305</v>
      </c>
    </row>
    <row r="306" spans="1:35" x14ac:dyDescent="0.3">
      <c r="A306" s="9" t="str">
        <f>equipo13!A69</f>
        <v>Victor Hernandez</v>
      </c>
      <c r="B306" s="9" t="str">
        <f>equipo13!$A$6</f>
        <v>Equipo 13</v>
      </c>
      <c r="C306" s="9">
        <f>equipo13!CP69</f>
        <v>0</v>
      </c>
      <c r="D306" s="9">
        <f>equipo13!CQ69</f>
        <v>0</v>
      </c>
      <c r="E306" s="9">
        <f>equipo13!CR69</f>
        <v>0</v>
      </c>
      <c r="F306" s="15">
        <f>equipo13!CT69</f>
        <v>0</v>
      </c>
      <c r="G306" s="9">
        <f>equipo13!CU69</f>
        <v>0</v>
      </c>
      <c r="H306" s="9">
        <f>equipo13!CV69</f>
        <v>0</v>
      </c>
      <c r="I306" s="9">
        <f>equipo13!CW69</f>
        <v>0</v>
      </c>
      <c r="J306" s="14">
        <f>equipo13!CX69</f>
        <v>0</v>
      </c>
      <c r="K306" s="14">
        <f>equipo13!CY69</f>
        <v>0</v>
      </c>
      <c r="L306" t="str">
        <f t="shared" si="96"/>
        <v>Victor Hernandez</v>
      </c>
      <c r="M306">
        <f t="shared" si="97"/>
        <v>0</v>
      </c>
      <c r="N306">
        <f t="shared" si="98"/>
        <v>999999</v>
      </c>
      <c r="O306">
        <f t="shared" si="99"/>
        <v>9999990306</v>
      </c>
      <c r="P306" t="str">
        <f t="shared" si="100"/>
        <v>Victor Hernandez</v>
      </c>
      <c r="Q306">
        <f t="shared" si="101"/>
        <v>0</v>
      </c>
      <c r="R306">
        <f t="shared" si="102"/>
        <v>0</v>
      </c>
      <c r="S306">
        <f t="shared" si="103"/>
        <v>-306</v>
      </c>
      <c r="T306" t="str">
        <f t="shared" si="104"/>
        <v>Victor Hernandez</v>
      </c>
      <c r="U306">
        <f t="shared" si="105"/>
        <v>0</v>
      </c>
      <c r="V306">
        <f t="shared" si="106"/>
        <v>0</v>
      </c>
      <c r="W306">
        <f t="shared" si="107"/>
        <v>-306</v>
      </c>
      <c r="X306" t="str">
        <f t="shared" si="108"/>
        <v>Victor Hernandez</v>
      </c>
      <c r="Y306">
        <f t="shared" si="109"/>
        <v>0</v>
      </c>
      <c r="Z306">
        <f t="shared" si="110"/>
        <v>0</v>
      </c>
      <c r="AA306">
        <f t="shared" si="111"/>
        <v>-306</v>
      </c>
      <c r="AB306" t="str">
        <f t="shared" si="112"/>
        <v>Victor Hernandez</v>
      </c>
      <c r="AC306">
        <f t="shared" si="113"/>
        <v>0</v>
      </c>
      <c r="AD306">
        <f t="shared" si="114"/>
        <v>999999</v>
      </c>
      <c r="AE306">
        <f t="shared" si="115"/>
        <v>9999990306</v>
      </c>
      <c r="AF306" t="str">
        <f t="shared" si="116"/>
        <v>Victor Hernandez</v>
      </c>
      <c r="AG306" s="2">
        <f t="shared" si="117"/>
        <v>0</v>
      </c>
      <c r="AH306" s="2">
        <f t="shared" si="118"/>
        <v>0</v>
      </c>
      <c r="AI306">
        <f t="shared" si="119"/>
        <v>-306</v>
      </c>
    </row>
    <row r="307" spans="1:35" x14ac:dyDescent="0.3">
      <c r="A307" s="9" t="str">
        <f>equipo13!A70</f>
        <v>Victor Lopez</v>
      </c>
      <c r="B307" s="9" t="str">
        <f>equipo13!$A$6</f>
        <v>Equipo 13</v>
      </c>
      <c r="C307" s="9">
        <f>equipo13!CP70</f>
        <v>1</v>
      </c>
      <c r="D307" s="9">
        <f>equipo13!CQ70</f>
        <v>1</v>
      </c>
      <c r="E307" s="9">
        <f>equipo13!CR70</f>
        <v>0</v>
      </c>
      <c r="F307" s="15">
        <f>equipo13!CT70</f>
        <v>2.2000000000000002</v>
      </c>
      <c r="G307" s="9">
        <f>equipo13!CU70</f>
        <v>4</v>
      </c>
      <c r="H307" s="9">
        <f>equipo13!CV70</f>
        <v>3</v>
      </c>
      <c r="I307" s="9">
        <f>equipo13!CW70</f>
        <v>4</v>
      </c>
      <c r="J307" s="14">
        <f>equipo13!CX70</f>
        <v>13.499999999999996</v>
      </c>
      <c r="K307" s="14">
        <f>equipo13!CY70</f>
        <v>0</v>
      </c>
      <c r="L307" t="str">
        <f t="shared" si="96"/>
        <v>Victor Lopez</v>
      </c>
      <c r="M307">
        <f t="shared" si="97"/>
        <v>13.499999999999996</v>
      </c>
      <c r="N307">
        <f t="shared" si="98"/>
        <v>13.499999999999996</v>
      </c>
      <c r="O307">
        <f t="shared" si="99"/>
        <v>135306.99999999997</v>
      </c>
      <c r="P307" t="str">
        <f t="shared" si="100"/>
        <v>Victor Lopez</v>
      </c>
      <c r="Q307">
        <f t="shared" si="101"/>
        <v>1</v>
      </c>
      <c r="R307">
        <f t="shared" si="102"/>
        <v>1</v>
      </c>
      <c r="S307">
        <f t="shared" si="103"/>
        <v>9693</v>
      </c>
      <c r="T307" t="str">
        <f t="shared" si="104"/>
        <v>Victor Lopez</v>
      </c>
      <c r="U307">
        <f t="shared" si="105"/>
        <v>3</v>
      </c>
      <c r="V307">
        <f t="shared" si="106"/>
        <v>3</v>
      </c>
      <c r="W307">
        <f t="shared" si="107"/>
        <v>29693</v>
      </c>
      <c r="X307" t="str">
        <f t="shared" si="108"/>
        <v>Victor Lopez</v>
      </c>
      <c r="Y307">
        <f t="shared" si="109"/>
        <v>2.2000000000000002</v>
      </c>
      <c r="Z307">
        <f t="shared" si="110"/>
        <v>2.2000000000000002</v>
      </c>
      <c r="AA307">
        <f t="shared" si="111"/>
        <v>21693</v>
      </c>
      <c r="AB307" t="str">
        <f t="shared" si="112"/>
        <v>Victor Lopez</v>
      </c>
      <c r="AC307">
        <f t="shared" si="113"/>
        <v>4</v>
      </c>
      <c r="AD307">
        <f t="shared" si="114"/>
        <v>4</v>
      </c>
      <c r="AE307">
        <f t="shared" si="115"/>
        <v>40307</v>
      </c>
      <c r="AF307" t="str">
        <f t="shared" si="116"/>
        <v>Victor Lopez</v>
      </c>
      <c r="AG307" s="2">
        <f t="shared" si="117"/>
        <v>0</v>
      </c>
      <c r="AH307" s="2">
        <f t="shared" si="118"/>
        <v>0</v>
      </c>
      <c r="AI307">
        <f t="shared" si="119"/>
        <v>-307</v>
      </c>
    </row>
    <row r="308" spans="1:35" x14ac:dyDescent="0.3">
      <c r="A308" s="9" t="str">
        <f>equipo13!A71</f>
        <v>Victor Gonzalez</v>
      </c>
      <c r="B308" s="9" t="str">
        <f>equipo13!$A$6</f>
        <v>Equipo 13</v>
      </c>
      <c r="C308" s="9">
        <f>equipo13!CP71</f>
        <v>1</v>
      </c>
      <c r="D308" s="9">
        <f>equipo13!CQ71</f>
        <v>0</v>
      </c>
      <c r="E308" s="9">
        <f>equipo13!CR71</f>
        <v>1</v>
      </c>
      <c r="F308" s="15">
        <f>equipo13!CT71</f>
        <v>3</v>
      </c>
      <c r="G308" s="9">
        <f>equipo13!CU71</f>
        <v>1</v>
      </c>
      <c r="H308" s="9">
        <f>equipo13!CV71</f>
        <v>2</v>
      </c>
      <c r="I308" s="9">
        <f>equipo13!CW71</f>
        <v>4</v>
      </c>
      <c r="J308" s="14">
        <f>equipo13!CX71</f>
        <v>3</v>
      </c>
      <c r="K308" s="14">
        <f>equipo13!CY71</f>
        <v>0</v>
      </c>
      <c r="L308" t="str">
        <f t="shared" si="96"/>
        <v>Victor Gonzalez</v>
      </c>
      <c r="M308">
        <f t="shared" si="97"/>
        <v>3</v>
      </c>
      <c r="N308">
        <f t="shared" si="98"/>
        <v>3</v>
      </c>
      <c r="O308">
        <f t="shared" si="99"/>
        <v>30308</v>
      </c>
      <c r="P308" t="str">
        <f t="shared" si="100"/>
        <v>Victor Gonzalez</v>
      </c>
      <c r="Q308">
        <f t="shared" si="101"/>
        <v>0</v>
      </c>
      <c r="R308">
        <f t="shared" si="102"/>
        <v>0</v>
      </c>
      <c r="S308">
        <f t="shared" si="103"/>
        <v>-308</v>
      </c>
      <c r="T308" t="str">
        <f t="shared" si="104"/>
        <v>Victor Gonzalez</v>
      </c>
      <c r="U308">
        <f t="shared" si="105"/>
        <v>2</v>
      </c>
      <c r="V308">
        <f t="shared" si="106"/>
        <v>2</v>
      </c>
      <c r="W308">
        <f t="shared" si="107"/>
        <v>19692</v>
      </c>
      <c r="X308" t="str">
        <f t="shared" si="108"/>
        <v>Victor Gonzalez</v>
      </c>
      <c r="Y308">
        <f t="shared" si="109"/>
        <v>3</v>
      </c>
      <c r="Z308">
        <f t="shared" si="110"/>
        <v>3</v>
      </c>
      <c r="AA308">
        <f t="shared" si="111"/>
        <v>29692</v>
      </c>
      <c r="AB308" t="str">
        <f t="shared" si="112"/>
        <v>Victor Gonzalez</v>
      </c>
      <c r="AC308">
        <f t="shared" si="113"/>
        <v>4</v>
      </c>
      <c r="AD308">
        <f t="shared" si="114"/>
        <v>4</v>
      </c>
      <c r="AE308">
        <f t="shared" si="115"/>
        <v>40308</v>
      </c>
      <c r="AF308" t="str">
        <f t="shared" si="116"/>
        <v>Victor Gonzalez</v>
      </c>
      <c r="AG308" s="2">
        <f t="shared" si="117"/>
        <v>0</v>
      </c>
      <c r="AH308" s="2">
        <f t="shared" si="118"/>
        <v>0</v>
      </c>
      <c r="AI308">
        <f t="shared" si="119"/>
        <v>-308</v>
      </c>
    </row>
    <row r="309" spans="1:35" x14ac:dyDescent="0.3">
      <c r="A309" s="9" t="str">
        <f>equipo13!A72</f>
        <v>Victor Perez</v>
      </c>
      <c r="B309" s="9" t="str">
        <f>equipo13!$A$6</f>
        <v>Equipo 13</v>
      </c>
      <c r="C309" s="9">
        <f>equipo13!CP72</f>
        <v>1</v>
      </c>
      <c r="D309" s="9">
        <f>equipo13!CQ72</f>
        <v>1</v>
      </c>
      <c r="E309" s="9">
        <f>equipo13!CR72</f>
        <v>0</v>
      </c>
      <c r="F309" s="15">
        <f>equipo13!CT72</f>
        <v>2.2000000000000002</v>
      </c>
      <c r="G309" s="9">
        <f>equipo13!CU72</f>
        <v>0</v>
      </c>
      <c r="H309" s="9">
        <f>equipo13!CV72</f>
        <v>5</v>
      </c>
      <c r="I309" s="9">
        <f>equipo13!CW72</f>
        <v>5</v>
      </c>
      <c r="J309" s="14">
        <f>equipo13!CX72</f>
        <v>0</v>
      </c>
      <c r="K309" s="14">
        <f>equipo13!CY72</f>
        <v>0</v>
      </c>
      <c r="L309" t="str">
        <f t="shared" si="96"/>
        <v>Victor Perez</v>
      </c>
      <c r="M309">
        <f t="shared" si="97"/>
        <v>0</v>
      </c>
      <c r="N309">
        <f t="shared" si="98"/>
        <v>999999</v>
      </c>
      <c r="O309">
        <f t="shared" si="99"/>
        <v>9999990309</v>
      </c>
      <c r="P309" t="str">
        <f t="shared" si="100"/>
        <v>Victor Perez</v>
      </c>
      <c r="Q309">
        <f t="shared" si="101"/>
        <v>1</v>
      </c>
      <c r="R309">
        <f t="shared" si="102"/>
        <v>1</v>
      </c>
      <c r="S309">
        <f t="shared" si="103"/>
        <v>9691</v>
      </c>
      <c r="T309" t="str">
        <f t="shared" si="104"/>
        <v>Victor Perez</v>
      </c>
      <c r="U309">
        <f t="shared" si="105"/>
        <v>5</v>
      </c>
      <c r="V309">
        <f t="shared" si="106"/>
        <v>5</v>
      </c>
      <c r="W309">
        <f t="shared" si="107"/>
        <v>49691</v>
      </c>
      <c r="X309" t="str">
        <f t="shared" si="108"/>
        <v>Victor Perez</v>
      </c>
      <c r="Y309">
        <f t="shared" si="109"/>
        <v>2.2000000000000002</v>
      </c>
      <c r="Z309">
        <f t="shared" si="110"/>
        <v>2.2000000000000002</v>
      </c>
      <c r="AA309">
        <f t="shared" si="111"/>
        <v>21691</v>
      </c>
      <c r="AB309" t="str">
        <f t="shared" si="112"/>
        <v>Victor Perez</v>
      </c>
      <c r="AC309">
        <f t="shared" si="113"/>
        <v>5</v>
      </c>
      <c r="AD309">
        <f t="shared" si="114"/>
        <v>5</v>
      </c>
      <c r="AE309">
        <f t="shared" si="115"/>
        <v>50309</v>
      </c>
      <c r="AF309" t="str">
        <f t="shared" si="116"/>
        <v>Victor Perez</v>
      </c>
      <c r="AG309" s="2">
        <f t="shared" si="117"/>
        <v>0</v>
      </c>
      <c r="AH309" s="2">
        <f t="shared" si="118"/>
        <v>0</v>
      </c>
      <c r="AI309">
        <f t="shared" si="119"/>
        <v>-309</v>
      </c>
    </row>
    <row r="310" spans="1:35" x14ac:dyDescent="0.3">
      <c r="A310" s="9" t="str">
        <f>equipo13!A73</f>
        <v>Victor Sanchez</v>
      </c>
      <c r="B310" s="9" t="str">
        <f>equipo13!$A$6</f>
        <v>Equipo 13</v>
      </c>
      <c r="C310" s="9">
        <f>equipo13!CP73</f>
        <v>1</v>
      </c>
      <c r="D310" s="9">
        <f>equipo13!CQ73</f>
        <v>1</v>
      </c>
      <c r="E310" s="9">
        <f>equipo13!CR73</f>
        <v>0</v>
      </c>
      <c r="F310" s="15">
        <f>equipo13!CT73</f>
        <v>2.2000000000000002</v>
      </c>
      <c r="G310" s="9">
        <f>equipo13!CU73</f>
        <v>2</v>
      </c>
      <c r="H310" s="9">
        <f>equipo13!CV73</f>
        <v>5</v>
      </c>
      <c r="I310" s="9">
        <f>equipo13!CW73</f>
        <v>0</v>
      </c>
      <c r="J310" s="14">
        <f>equipo13!CX73</f>
        <v>6.7499999999999982</v>
      </c>
      <c r="K310" s="14">
        <f>equipo13!CY73</f>
        <v>0</v>
      </c>
      <c r="L310" t="str">
        <f t="shared" si="96"/>
        <v>Victor Sanchez</v>
      </c>
      <c r="M310">
        <f t="shared" si="97"/>
        <v>6.7499999999999982</v>
      </c>
      <c r="N310">
        <f t="shared" si="98"/>
        <v>6.7499999999999982</v>
      </c>
      <c r="O310">
        <f t="shared" si="99"/>
        <v>67809.999999999985</v>
      </c>
      <c r="P310" t="str">
        <f t="shared" si="100"/>
        <v>Victor Sanchez</v>
      </c>
      <c r="Q310">
        <f t="shared" si="101"/>
        <v>1</v>
      </c>
      <c r="R310">
        <f t="shared" si="102"/>
        <v>1</v>
      </c>
      <c r="S310">
        <f t="shared" si="103"/>
        <v>9690</v>
      </c>
      <c r="T310" t="str">
        <f t="shared" si="104"/>
        <v>Victor Sanchez</v>
      </c>
      <c r="U310">
        <f t="shared" si="105"/>
        <v>5</v>
      </c>
      <c r="V310">
        <f t="shared" si="106"/>
        <v>5</v>
      </c>
      <c r="W310">
        <f t="shared" si="107"/>
        <v>49690</v>
      </c>
      <c r="X310" t="str">
        <f t="shared" si="108"/>
        <v>Victor Sanchez</v>
      </c>
      <c r="Y310">
        <f t="shared" si="109"/>
        <v>2.2000000000000002</v>
      </c>
      <c r="Z310">
        <f t="shared" si="110"/>
        <v>2.2000000000000002</v>
      </c>
      <c r="AA310">
        <f t="shared" si="111"/>
        <v>21690</v>
      </c>
      <c r="AB310" t="str">
        <f t="shared" si="112"/>
        <v>Victor Sanchez</v>
      </c>
      <c r="AC310">
        <f t="shared" si="113"/>
        <v>0</v>
      </c>
      <c r="AD310">
        <f t="shared" si="114"/>
        <v>999999</v>
      </c>
      <c r="AE310">
        <f t="shared" si="115"/>
        <v>9999990310</v>
      </c>
      <c r="AF310" t="str">
        <f t="shared" si="116"/>
        <v>Victor Sanchez</v>
      </c>
      <c r="AG310" s="2">
        <f t="shared" si="117"/>
        <v>0</v>
      </c>
      <c r="AH310" s="2">
        <f t="shared" si="118"/>
        <v>0</v>
      </c>
      <c r="AI310">
        <f t="shared" si="119"/>
        <v>-310</v>
      </c>
    </row>
    <row r="311" spans="1:35" x14ac:dyDescent="0.3">
      <c r="A311" s="9" t="str">
        <f>equipo13!A74</f>
        <v>Victor Ramirez</v>
      </c>
      <c r="B311" s="9" t="str">
        <f>equipo13!$A$6</f>
        <v>Equipo 13</v>
      </c>
      <c r="C311" s="9">
        <f>equipo13!CP74</f>
        <v>1</v>
      </c>
      <c r="D311" s="9">
        <f>equipo13!CQ74</f>
        <v>1</v>
      </c>
      <c r="E311" s="9">
        <f>equipo13!CR74</f>
        <v>0</v>
      </c>
      <c r="F311" s="15">
        <f>equipo13!CT74</f>
        <v>3</v>
      </c>
      <c r="G311" s="9">
        <f>equipo13!CU74</f>
        <v>1</v>
      </c>
      <c r="H311" s="9">
        <f>equipo13!CV74</f>
        <v>4</v>
      </c>
      <c r="I311" s="9">
        <f>equipo13!CW74</f>
        <v>1</v>
      </c>
      <c r="J311" s="14">
        <f>equipo13!CX74</f>
        <v>3</v>
      </c>
      <c r="K311" s="14">
        <f>equipo13!CY74</f>
        <v>0</v>
      </c>
      <c r="L311" t="str">
        <f t="shared" si="96"/>
        <v>Victor Ramirez</v>
      </c>
      <c r="M311">
        <f t="shared" si="97"/>
        <v>3</v>
      </c>
      <c r="N311">
        <f t="shared" si="98"/>
        <v>3</v>
      </c>
      <c r="O311">
        <f t="shared" si="99"/>
        <v>30311</v>
      </c>
      <c r="P311" t="str">
        <f t="shared" si="100"/>
        <v>Victor Ramirez</v>
      </c>
      <c r="Q311">
        <f t="shared" si="101"/>
        <v>1</v>
      </c>
      <c r="R311">
        <f t="shared" si="102"/>
        <v>1</v>
      </c>
      <c r="S311">
        <f t="shared" si="103"/>
        <v>9689</v>
      </c>
      <c r="T311" t="str">
        <f t="shared" si="104"/>
        <v>Victor Ramirez</v>
      </c>
      <c r="U311">
        <f t="shared" si="105"/>
        <v>4</v>
      </c>
      <c r="V311">
        <f t="shared" si="106"/>
        <v>4</v>
      </c>
      <c r="W311">
        <f t="shared" si="107"/>
        <v>39689</v>
      </c>
      <c r="X311" t="str">
        <f t="shared" si="108"/>
        <v>Victor Ramirez</v>
      </c>
      <c r="Y311">
        <f t="shared" si="109"/>
        <v>3</v>
      </c>
      <c r="Z311">
        <f t="shared" si="110"/>
        <v>3</v>
      </c>
      <c r="AA311">
        <f t="shared" si="111"/>
        <v>29689</v>
      </c>
      <c r="AB311" t="str">
        <f t="shared" si="112"/>
        <v>Victor Ramirez</v>
      </c>
      <c r="AC311">
        <f t="shared" si="113"/>
        <v>1</v>
      </c>
      <c r="AD311">
        <f t="shared" si="114"/>
        <v>1</v>
      </c>
      <c r="AE311">
        <f t="shared" si="115"/>
        <v>10311</v>
      </c>
      <c r="AF311" t="str">
        <f t="shared" si="116"/>
        <v>Victor Ramirez</v>
      </c>
      <c r="AG311" s="2">
        <f t="shared" si="117"/>
        <v>0</v>
      </c>
      <c r="AH311" s="2">
        <f t="shared" si="118"/>
        <v>0</v>
      </c>
      <c r="AI311">
        <f t="shared" si="119"/>
        <v>-311</v>
      </c>
    </row>
    <row r="312" spans="1:35" x14ac:dyDescent="0.3">
      <c r="A312" s="9" t="str">
        <f>equipo13!A75</f>
        <v>Victor Torres</v>
      </c>
      <c r="B312" s="9" t="str">
        <f>equipo13!$A$6</f>
        <v>Equipo 13</v>
      </c>
      <c r="C312" s="9">
        <f>equipo13!CP75</f>
        <v>0</v>
      </c>
      <c r="D312" s="9">
        <f>equipo13!CQ75</f>
        <v>0</v>
      </c>
      <c r="E312" s="9">
        <f>equipo13!CR75</f>
        <v>0</v>
      </c>
      <c r="F312" s="15">
        <f>equipo13!CT75</f>
        <v>0</v>
      </c>
      <c r="G312" s="9">
        <f>equipo13!CU75</f>
        <v>0</v>
      </c>
      <c r="H312" s="9">
        <f>equipo13!CV75</f>
        <v>0</v>
      </c>
      <c r="I312" s="9">
        <f>equipo13!CW75</f>
        <v>0</v>
      </c>
      <c r="J312" s="14">
        <f>equipo13!CX75</f>
        <v>0</v>
      </c>
      <c r="K312" s="14">
        <f>equipo13!CY75</f>
        <v>0</v>
      </c>
      <c r="L312" t="str">
        <f t="shared" si="96"/>
        <v>Victor Torres</v>
      </c>
      <c r="M312">
        <f t="shared" si="97"/>
        <v>0</v>
      </c>
      <c r="N312">
        <f t="shared" si="98"/>
        <v>999999</v>
      </c>
      <c r="O312">
        <f t="shared" si="99"/>
        <v>9999990312</v>
      </c>
      <c r="P312" t="str">
        <f t="shared" si="100"/>
        <v>Victor Torres</v>
      </c>
      <c r="Q312">
        <f t="shared" si="101"/>
        <v>0</v>
      </c>
      <c r="R312">
        <f t="shared" si="102"/>
        <v>0</v>
      </c>
      <c r="S312">
        <f t="shared" si="103"/>
        <v>-312</v>
      </c>
      <c r="T312" t="str">
        <f t="shared" si="104"/>
        <v>Victor Torres</v>
      </c>
      <c r="U312">
        <f t="shared" si="105"/>
        <v>0</v>
      </c>
      <c r="V312">
        <f t="shared" si="106"/>
        <v>0</v>
      </c>
      <c r="W312">
        <f t="shared" si="107"/>
        <v>-312</v>
      </c>
      <c r="X312" t="str">
        <f t="shared" si="108"/>
        <v>Victor Torres</v>
      </c>
      <c r="Y312">
        <f t="shared" si="109"/>
        <v>0</v>
      </c>
      <c r="Z312">
        <f t="shared" si="110"/>
        <v>0</v>
      </c>
      <c r="AA312">
        <f t="shared" si="111"/>
        <v>-312</v>
      </c>
      <c r="AB312" t="str">
        <f t="shared" si="112"/>
        <v>Victor Torres</v>
      </c>
      <c r="AC312">
        <f t="shared" si="113"/>
        <v>0</v>
      </c>
      <c r="AD312">
        <f t="shared" si="114"/>
        <v>999999</v>
      </c>
      <c r="AE312">
        <f t="shared" si="115"/>
        <v>9999990312</v>
      </c>
      <c r="AF312" t="str">
        <f t="shared" si="116"/>
        <v>Victor Torres</v>
      </c>
      <c r="AG312" s="2">
        <f t="shared" si="117"/>
        <v>0</v>
      </c>
      <c r="AH312" s="2">
        <f t="shared" si="118"/>
        <v>0</v>
      </c>
      <c r="AI312">
        <f t="shared" si="119"/>
        <v>-312</v>
      </c>
    </row>
    <row r="313" spans="1:35" x14ac:dyDescent="0.3">
      <c r="A313" s="9" t="str">
        <f>equipo13!A76</f>
        <v>Victor Flores</v>
      </c>
      <c r="B313" s="9" t="str">
        <f>equipo13!$A$6</f>
        <v>Equipo 13</v>
      </c>
      <c r="C313" s="9">
        <f>equipo13!CP76</f>
        <v>2</v>
      </c>
      <c r="D313" s="9">
        <f>equipo13!CQ76</f>
        <v>0</v>
      </c>
      <c r="E313" s="9">
        <f>equipo13!CR76</f>
        <v>2</v>
      </c>
      <c r="F313" s="15">
        <f>equipo13!CT76</f>
        <v>2.1</v>
      </c>
      <c r="G313" s="9">
        <f>equipo13!CU76</f>
        <v>3</v>
      </c>
      <c r="H313" s="9">
        <f>equipo13!CV76</f>
        <v>3</v>
      </c>
      <c r="I313" s="9">
        <f>equipo13!CW76</f>
        <v>8</v>
      </c>
      <c r="J313" s="14">
        <f>equipo13!CX76</f>
        <v>11.571428571428569</v>
      </c>
      <c r="K313" s="14">
        <f>equipo13!CY76</f>
        <v>0</v>
      </c>
      <c r="L313" t="str">
        <f t="shared" si="96"/>
        <v>Victor Flores</v>
      </c>
      <c r="M313">
        <f t="shared" si="97"/>
        <v>11.571428571428569</v>
      </c>
      <c r="N313">
        <f t="shared" si="98"/>
        <v>11.571428571428569</v>
      </c>
      <c r="O313">
        <f t="shared" si="99"/>
        <v>116027.2857142857</v>
      </c>
      <c r="P313" t="str">
        <f t="shared" si="100"/>
        <v>Victor Flores</v>
      </c>
      <c r="Q313">
        <f t="shared" si="101"/>
        <v>0</v>
      </c>
      <c r="R313">
        <f t="shared" si="102"/>
        <v>0</v>
      </c>
      <c r="S313">
        <f t="shared" si="103"/>
        <v>-313</v>
      </c>
      <c r="T313" t="str">
        <f t="shared" si="104"/>
        <v>Victor Flores</v>
      </c>
      <c r="U313">
        <f t="shared" si="105"/>
        <v>3</v>
      </c>
      <c r="V313">
        <f t="shared" si="106"/>
        <v>3</v>
      </c>
      <c r="W313">
        <f t="shared" si="107"/>
        <v>29687</v>
      </c>
      <c r="X313" t="str">
        <f t="shared" si="108"/>
        <v>Victor Flores</v>
      </c>
      <c r="Y313">
        <f t="shared" si="109"/>
        <v>2.1</v>
      </c>
      <c r="Z313">
        <f t="shared" si="110"/>
        <v>2.1</v>
      </c>
      <c r="AA313">
        <f t="shared" si="111"/>
        <v>20687</v>
      </c>
      <c r="AB313" t="str">
        <f t="shared" si="112"/>
        <v>Victor Flores</v>
      </c>
      <c r="AC313">
        <f t="shared" si="113"/>
        <v>8</v>
      </c>
      <c r="AD313">
        <f t="shared" si="114"/>
        <v>8</v>
      </c>
      <c r="AE313">
        <f t="shared" si="115"/>
        <v>80313</v>
      </c>
      <c r="AF313" t="str">
        <f t="shared" si="116"/>
        <v>Victor Flores</v>
      </c>
      <c r="AG313" s="2">
        <f t="shared" si="117"/>
        <v>0</v>
      </c>
      <c r="AH313" s="2">
        <f t="shared" si="118"/>
        <v>0</v>
      </c>
      <c r="AI313">
        <f t="shared" si="119"/>
        <v>-313</v>
      </c>
    </row>
    <row r="314" spans="1:35" x14ac:dyDescent="0.3">
      <c r="A314" s="9" t="str">
        <f>equipo13!A77</f>
        <v>Victor Rivera</v>
      </c>
      <c r="B314" s="9" t="str">
        <f>equipo13!$A$6</f>
        <v>Equipo 13</v>
      </c>
      <c r="C314" s="9">
        <f>equipo13!CP77</f>
        <v>0</v>
      </c>
      <c r="D314" s="9">
        <f>equipo13!CQ77</f>
        <v>0</v>
      </c>
      <c r="E314" s="9">
        <f>equipo13!CR77</f>
        <v>0</v>
      </c>
      <c r="F314" s="15">
        <f>equipo13!CT77</f>
        <v>0</v>
      </c>
      <c r="G314" s="9">
        <f>equipo13!CU77</f>
        <v>0</v>
      </c>
      <c r="H314" s="9">
        <f>equipo13!CV77</f>
        <v>0</v>
      </c>
      <c r="I314" s="9">
        <f>equipo13!CW77</f>
        <v>0</v>
      </c>
      <c r="J314" s="14">
        <f>equipo13!CX77</f>
        <v>0</v>
      </c>
      <c r="K314" s="14">
        <f>equipo13!CY77</f>
        <v>0</v>
      </c>
      <c r="L314" t="str">
        <f t="shared" si="96"/>
        <v>Victor Rivera</v>
      </c>
      <c r="M314">
        <f t="shared" si="97"/>
        <v>0</v>
      </c>
      <c r="N314">
        <f t="shared" si="98"/>
        <v>999999</v>
      </c>
      <c r="O314">
        <f t="shared" si="99"/>
        <v>9999990314</v>
      </c>
      <c r="P314" t="str">
        <f t="shared" si="100"/>
        <v>Victor Rivera</v>
      </c>
      <c r="Q314">
        <f t="shared" si="101"/>
        <v>0</v>
      </c>
      <c r="R314">
        <f t="shared" si="102"/>
        <v>0</v>
      </c>
      <c r="S314">
        <f t="shared" si="103"/>
        <v>-314</v>
      </c>
      <c r="T314" t="str">
        <f t="shared" si="104"/>
        <v>Victor Rivera</v>
      </c>
      <c r="U314">
        <f t="shared" si="105"/>
        <v>0</v>
      </c>
      <c r="V314">
        <f t="shared" si="106"/>
        <v>0</v>
      </c>
      <c r="W314">
        <f t="shared" si="107"/>
        <v>-314</v>
      </c>
      <c r="X314" t="str">
        <f t="shared" si="108"/>
        <v>Victor Rivera</v>
      </c>
      <c r="Y314">
        <f t="shared" si="109"/>
        <v>0</v>
      </c>
      <c r="Z314">
        <f t="shared" si="110"/>
        <v>0</v>
      </c>
      <c r="AA314">
        <f t="shared" si="111"/>
        <v>-314</v>
      </c>
      <c r="AB314" t="str">
        <f t="shared" si="112"/>
        <v>Victor Rivera</v>
      </c>
      <c r="AC314">
        <f t="shared" si="113"/>
        <v>0</v>
      </c>
      <c r="AD314">
        <f t="shared" si="114"/>
        <v>999999</v>
      </c>
      <c r="AE314">
        <f t="shared" si="115"/>
        <v>9999990314</v>
      </c>
      <c r="AF314" t="str">
        <f t="shared" si="116"/>
        <v>Victor Rivera</v>
      </c>
      <c r="AG314" s="2">
        <f t="shared" si="117"/>
        <v>0</v>
      </c>
      <c r="AH314" s="2">
        <f t="shared" si="118"/>
        <v>0</v>
      </c>
      <c r="AI314">
        <f t="shared" si="119"/>
        <v>-314</v>
      </c>
    </row>
    <row r="315" spans="1:35" x14ac:dyDescent="0.3">
      <c r="A315" s="9" t="str">
        <f>equipo13!A78</f>
        <v>Victor Gomez</v>
      </c>
      <c r="B315" s="9" t="str">
        <f>equipo13!$A$6</f>
        <v>Equipo 13</v>
      </c>
      <c r="C315" s="9">
        <f>equipo13!CP78</f>
        <v>1</v>
      </c>
      <c r="D315" s="9">
        <f>equipo13!CQ78</f>
        <v>0</v>
      </c>
      <c r="E315" s="9">
        <f>equipo13!CR78</f>
        <v>1</v>
      </c>
      <c r="F315" s="15">
        <f>equipo13!CT78</f>
        <v>2</v>
      </c>
      <c r="G315" s="9">
        <f>equipo13!CU78</f>
        <v>4</v>
      </c>
      <c r="H315" s="9">
        <f>equipo13!CV78</f>
        <v>1</v>
      </c>
      <c r="I315" s="9">
        <f>equipo13!CW78</f>
        <v>0</v>
      </c>
      <c r="J315" s="14">
        <f>equipo13!CX78</f>
        <v>18</v>
      </c>
      <c r="K315" s="14">
        <f>equipo13!CY78</f>
        <v>0</v>
      </c>
      <c r="L315" t="str">
        <f t="shared" si="96"/>
        <v>Victor Gomez</v>
      </c>
      <c r="M315">
        <f t="shared" si="97"/>
        <v>18</v>
      </c>
      <c r="N315">
        <f t="shared" si="98"/>
        <v>18</v>
      </c>
      <c r="O315">
        <f t="shared" si="99"/>
        <v>180315</v>
      </c>
      <c r="P315" t="str">
        <f t="shared" si="100"/>
        <v>Victor Gomez</v>
      </c>
      <c r="Q315">
        <f t="shared" si="101"/>
        <v>0</v>
      </c>
      <c r="R315">
        <f t="shared" si="102"/>
        <v>0</v>
      </c>
      <c r="S315">
        <f t="shared" si="103"/>
        <v>-315</v>
      </c>
      <c r="T315" t="str">
        <f t="shared" si="104"/>
        <v>Victor Gomez</v>
      </c>
      <c r="U315">
        <f t="shared" si="105"/>
        <v>1</v>
      </c>
      <c r="V315">
        <f t="shared" si="106"/>
        <v>1</v>
      </c>
      <c r="W315">
        <f t="shared" si="107"/>
        <v>9685</v>
      </c>
      <c r="X315" t="str">
        <f t="shared" si="108"/>
        <v>Victor Gomez</v>
      </c>
      <c r="Y315">
        <f t="shared" si="109"/>
        <v>2</v>
      </c>
      <c r="Z315">
        <f t="shared" si="110"/>
        <v>2</v>
      </c>
      <c r="AA315">
        <f t="shared" si="111"/>
        <v>19685</v>
      </c>
      <c r="AB315" t="str">
        <f t="shared" si="112"/>
        <v>Victor Gomez</v>
      </c>
      <c r="AC315">
        <f t="shared" si="113"/>
        <v>0</v>
      </c>
      <c r="AD315">
        <f t="shared" si="114"/>
        <v>999999</v>
      </c>
      <c r="AE315">
        <f t="shared" si="115"/>
        <v>9999990315</v>
      </c>
      <c r="AF315" t="str">
        <f t="shared" si="116"/>
        <v>Victor Gomez</v>
      </c>
      <c r="AG315" s="2">
        <f t="shared" si="117"/>
        <v>0</v>
      </c>
      <c r="AH315" s="2">
        <f t="shared" si="118"/>
        <v>0</v>
      </c>
      <c r="AI315">
        <f t="shared" si="119"/>
        <v>-315</v>
      </c>
    </row>
    <row r="316" spans="1:35" x14ac:dyDescent="0.3">
      <c r="A316" s="9" t="str">
        <f>equipo13!A79</f>
        <v>Victor Diaz</v>
      </c>
      <c r="B316" s="9" t="str">
        <f>equipo13!$A$6</f>
        <v>Equipo 13</v>
      </c>
      <c r="C316" s="9">
        <f>equipo13!CP79</f>
        <v>2</v>
      </c>
      <c r="D316" s="9">
        <f>equipo13!CQ79</f>
        <v>1</v>
      </c>
      <c r="E316" s="9">
        <f>equipo13!CR79</f>
        <v>1</v>
      </c>
      <c r="F316" s="15">
        <f>equipo13!CT79</f>
        <v>4.2</v>
      </c>
      <c r="G316" s="9">
        <f>equipo13!CU79</f>
        <v>4</v>
      </c>
      <c r="H316" s="9">
        <f>equipo13!CV79</f>
        <v>11</v>
      </c>
      <c r="I316" s="9">
        <f>equipo13!CW79</f>
        <v>5</v>
      </c>
      <c r="J316" s="14">
        <f>equipo13!CX79</f>
        <v>7.7142857142857144</v>
      </c>
      <c r="K316" s="14">
        <f>equipo13!CY79</f>
        <v>0</v>
      </c>
      <c r="L316" t="str">
        <f t="shared" si="96"/>
        <v>Victor Diaz</v>
      </c>
      <c r="M316">
        <f t="shared" si="97"/>
        <v>7.7142857142857144</v>
      </c>
      <c r="N316">
        <f t="shared" si="98"/>
        <v>7.7142857142857144</v>
      </c>
      <c r="O316">
        <f t="shared" si="99"/>
        <v>77458.857142857145</v>
      </c>
      <c r="P316" t="str">
        <f t="shared" si="100"/>
        <v>Victor Diaz</v>
      </c>
      <c r="Q316">
        <f t="shared" si="101"/>
        <v>1</v>
      </c>
      <c r="R316">
        <f t="shared" si="102"/>
        <v>1</v>
      </c>
      <c r="S316">
        <f t="shared" si="103"/>
        <v>9684</v>
      </c>
      <c r="T316" t="str">
        <f t="shared" si="104"/>
        <v>Victor Diaz</v>
      </c>
      <c r="U316">
        <f t="shared" si="105"/>
        <v>11</v>
      </c>
      <c r="V316">
        <f t="shared" si="106"/>
        <v>11</v>
      </c>
      <c r="W316">
        <f t="shared" si="107"/>
        <v>109684</v>
      </c>
      <c r="X316" t="str">
        <f t="shared" si="108"/>
        <v>Victor Diaz</v>
      </c>
      <c r="Y316">
        <f t="shared" si="109"/>
        <v>4.2</v>
      </c>
      <c r="Z316">
        <f t="shared" si="110"/>
        <v>4.2</v>
      </c>
      <c r="AA316">
        <f t="shared" si="111"/>
        <v>41684</v>
      </c>
      <c r="AB316" t="str">
        <f t="shared" si="112"/>
        <v>Victor Diaz</v>
      </c>
      <c r="AC316">
        <f t="shared" si="113"/>
        <v>5</v>
      </c>
      <c r="AD316">
        <f t="shared" si="114"/>
        <v>5</v>
      </c>
      <c r="AE316">
        <f t="shared" si="115"/>
        <v>50316</v>
      </c>
      <c r="AF316" t="str">
        <f t="shared" si="116"/>
        <v>Victor Diaz</v>
      </c>
      <c r="AG316" s="2">
        <f t="shared" si="117"/>
        <v>0</v>
      </c>
      <c r="AH316" s="2">
        <f t="shared" si="118"/>
        <v>0</v>
      </c>
      <c r="AI316">
        <f t="shared" si="119"/>
        <v>-316</v>
      </c>
    </row>
    <row r="317" spans="1:35" x14ac:dyDescent="0.3">
      <c r="A317" s="9" t="str">
        <f>equipo13!A80</f>
        <v>Victor Reyes</v>
      </c>
      <c r="B317" s="9" t="str">
        <f>equipo13!$A$6</f>
        <v>Equipo 13</v>
      </c>
      <c r="C317" s="9">
        <f>equipo13!CP80</f>
        <v>0</v>
      </c>
      <c r="D317" s="9">
        <f>equipo13!CQ80</f>
        <v>0</v>
      </c>
      <c r="E317" s="9">
        <f>equipo13!CR80</f>
        <v>0</v>
      </c>
      <c r="F317" s="15">
        <f>equipo13!CT80</f>
        <v>0</v>
      </c>
      <c r="G317" s="9">
        <f>equipo13!CU80</f>
        <v>0</v>
      </c>
      <c r="H317" s="9">
        <f>equipo13!CV80</f>
        <v>0</v>
      </c>
      <c r="I317" s="9">
        <f>equipo13!CW80</f>
        <v>0</v>
      </c>
      <c r="J317" s="14">
        <f>equipo13!CX80</f>
        <v>0</v>
      </c>
      <c r="K317" s="14">
        <f>equipo13!CY80</f>
        <v>0</v>
      </c>
      <c r="L317" t="str">
        <f t="shared" si="96"/>
        <v>Victor Reyes</v>
      </c>
      <c r="M317">
        <f t="shared" si="97"/>
        <v>0</v>
      </c>
      <c r="N317">
        <f t="shared" si="98"/>
        <v>999999</v>
      </c>
      <c r="O317">
        <f t="shared" si="99"/>
        <v>9999990317</v>
      </c>
      <c r="P317" t="str">
        <f t="shared" si="100"/>
        <v>Victor Reyes</v>
      </c>
      <c r="Q317">
        <f t="shared" si="101"/>
        <v>0</v>
      </c>
      <c r="R317">
        <f t="shared" si="102"/>
        <v>0</v>
      </c>
      <c r="S317">
        <f t="shared" si="103"/>
        <v>-317</v>
      </c>
      <c r="T317" t="str">
        <f t="shared" si="104"/>
        <v>Victor Reyes</v>
      </c>
      <c r="U317">
        <f t="shared" si="105"/>
        <v>0</v>
      </c>
      <c r="V317">
        <f t="shared" si="106"/>
        <v>0</v>
      </c>
      <c r="W317">
        <f t="shared" si="107"/>
        <v>-317</v>
      </c>
      <c r="X317" t="str">
        <f t="shared" si="108"/>
        <v>Victor Reyes</v>
      </c>
      <c r="Y317">
        <f t="shared" si="109"/>
        <v>0</v>
      </c>
      <c r="Z317">
        <f t="shared" si="110"/>
        <v>0</v>
      </c>
      <c r="AA317">
        <f t="shared" si="111"/>
        <v>-317</v>
      </c>
      <c r="AB317" t="str">
        <f t="shared" si="112"/>
        <v>Victor Reyes</v>
      </c>
      <c r="AC317">
        <f t="shared" si="113"/>
        <v>0</v>
      </c>
      <c r="AD317">
        <f t="shared" si="114"/>
        <v>999999</v>
      </c>
      <c r="AE317">
        <f t="shared" si="115"/>
        <v>9999990317</v>
      </c>
      <c r="AF317" t="str">
        <f t="shared" si="116"/>
        <v>Victor Reyes</v>
      </c>
      <c r="AG317" s="2">
        <f t="shared" si="117"/>
        <v>0</v>
      </c>
      <c r="AH317" s="2">
        <f t="shared" si="118"/>
        <v>0</v>
      </c>
      <c r="AI317">
        <f t="shared" si="119"/>
        <v>-317</v>
      </c>
    </row>
    <row r="318" spans="1:35" x14ac:dyDescent="0.3">
      <c r="A318" s="9" t="str">
        <f>equipo13!A81</f>
        <v>Victor Morales</v>
      </c>
      <c r="B318" s="9" t="str">
        <f>equipo13!$A$6</f>
        <v>Equipo 13</v>
      </c>
      <c r="C318" s="9">
        <f>equipo13!CP81</f>
        <v>1</v>
      </c>
      <c r="D318" s="9">
        <f>equipo13!CQ81</f>
        <v>1</v>
      </c>
      <c r="E318" s="9">
        <f>equipo13!CR81</f>
        <v>0</v>
      </c>
      <c r="F318" s="15">
        <f>equipo13!CT81</f>
        <v>1</v>
      </c>
      <c r="G318" s="9">
        <f>equipo13!CU81</f>
        <v>3</v>
      </c>
      <c r="H318" s="9">
        <f>equipo13!CV81</f>
        <v>4</v>
      </c>
      <c r="I318" s="9">
        <f>equipo13!CW81</f>
        <v>2</v>
      </c>
      <c r="J318" s="14">
        <f>equipo13!CX81</f>
        <v>27</v>
      </c>
      <c r="K318" s="14">
        <f>equipo13!CY81</f>
        <v>0</v>
      </c>
      <c r="L318" t="str">
        <f t="shared" si="96"/>
        <v>Victor Morales</v>
      </c>
      <c r="M318">
        <f t="shared" si="97"/>
        <v>27</v>
      </c>
      <c r="N318">
        <f t="shared" si="98"/>
        <v>27</v>
      </c>
      <c r="O318">
        <f t="shared" si="99"/>
        <v>270318</v>
      </c>
      <c r="P318" t="str">
        <f t="shared" si="100"/>
        <v>Victor Morales</v>
      </c>
      <c r="Q318">
        <f t="shared" si="101"/>
        <v>1</v>
      </c>
      <c r="R318">
        <f t="shared" si="102"/>
        <v>1</v>
      </c>
      <c r="S318">
        <f t="shared" si="103"/>
        <v>9682</v>
      </c>
      <c r="T318" t="str">
        <f t="shared" si="104"/>
        <v>Victor Morales</v>
      </c>
      <c r="U318">
        <f t="shared" si="105"/>
        <v>4</v>
      </c>
      <c r="V318">
        <f t="shared" si="106"/>
        <v>4</v>
      </c>
      <c r="W318">
        <f t="shared" si="107"/>
        <v>39682</v>
      </c>
      <c r="X318" t="str">
        <f t="shared" si="108"/>
        <v>Victor Morales</v>
      </c>
      <c r="Y318">
        <f t="shared" si="109"/>
        <v>1</v>
      </c>
      <c r="Z318">
        <f t="shared" si="110"/>
        <v>1</v>
      </c>
      <c r="AA318">
        <f t="shared" si="111"/>
        <v>9682</v>
      </c>
      <c r="AB318" t="str">
        <f t="shared" si="112"/>
        <v>Victor Morales</v>
      </c>
      <c r="AC318">
        <f t="shared" si="113"/>
        <v>2</v>
      </c>
      <c r="AD318">
        <f t="shared" si="114"/>
        <v>2</v>
      </c>
      <c r="AE318">
        <f t="shared" si="115"/>
        <v>20318</v>
      </c>
      <c r="AF318" t="str">
        <f t="shared" si="116"/>
        <v>Victor Morales</v>
      </c>
      <c r="AG318" s="2">
        <f t="shared" si="117"/>
        <v>0</v>
      </c>
      <c r="AH318" s="2">
        <f t="shared" si="118"/>
        <v>0</v>
      </c>
      <c r="AI318">
        <f t="shared" si="119"/>
        <v>-318</v>
      </c>
    </row>
    <row r="319" spans="1:35" x14ac:dyDescent="0.3">
      <c r="A319" s="9" t="str">
        <f>equipo13!A82</f>
        <v>Victor Cruz</v>
      </c>
      <c r="B319" s="9" t="str">
        <f>equipo13!$A$6</f>
        <v>Equipo 13</v>
      </c>
      <c r="C319" s="9">
        <f>equipo13!CP82</f>
        <v>2</v>
      </c>
      <c r="D319" s="9">
        <f>equipo13!CQ82</f>
        <v>1</v>
      </c>
      <c r="E319" s="9">
        <f>equipo13!CR82</f>
        <v>1</v>
      </c>
      <c r="F319" s="15">
        <f>equipo13!CT82</f>
        <v>3.1</v>
      </c>
      <c r="G319" s="9">
        <f>equipo13!CU82</f>
        <v>3</v>
      </c>
      <c r="H319" s="9">
        <f>equipo13!CV82</f>
        <v>7</v>
      </c>
      <c r="I319" s="9">
        <f>equipo13!CW82</f>
        <v>4</v>
      </c>
      <c r="J319" s="14">
        <f>equipo13!CX82</f>
        <v>8.1</v>
      </c>
      <c r="K319" s="14">
        <f>equipo13!CY82</f>
        <v>0</v>
      </c>
      <c r="L319" t="str">
        <f t="shared" si="96"/>
        <v>Victor Cruz</v>
      </c>
      <c r="M319">
        <f t="shared" si="97"/>
        <v>8.1</v>
      </c>
      <c r="N319">
        <f t="shared" si="98"/>
        <v>8.1</v>
      </c>
      <c r="O319">
        <f t="shared" si="99"/>
        <v>81319</v>
      </c>
      <c r="P319" t="str">
        <f t="shared" si="100"/>
        <v>Victor Cruz</v>
      </c>
      <c r="Q319">
        <f t="shared" si="101"/>
        <v>1</v>
      </c>
      <c r="R319">
        <f t="shared" si="102"/>
        <v>1</v>
      </c>
      <c r="S319">
        <f t="shared" si="103"/>
        <v>9681</v>
      </c>
      <c r="T319" t="str">
        <f t="shared" si="104"/>
        <v>Victor Cruz</v>
      </c>
      <c r="U319">
        <f t="shared" si="105"/>
        <v>7</v>
      </c>
      <c r="V319">
        <f t="shared" si="106"/>
        <v>7</v>
      </c>
      <c r="W319">
        <f t="shared" si="107"/>
        <v>69681</v>
      </c>
      <c r="X319" t="str">
        <f t="shared" si="108"/>
        <v>Victor Cruz</v>
      </c>
      <c r="Y319">
        <f t="shared" si="109"/>
        <v>3.1</v>
      </c>
      <c r="Z319">
        <f t="shared" si="110"/>
        <v>3.1</v>
      </c>
      <c r="AA319">
        <f t="shared" si="111"/>
        <v>30681</v>
      </c>
      <c r="AB319" t="str">
        <f t="shared" si="112"/>
        <v>Victor Cruz</v>
      </c>
      <c r="AC319">
        <f t="shared" si="113"/>
        <v>4</v>
      </c>
      <c r="AD319">
        <f t="shared" si="114"/>
        <v>4</v>
      </c>
      <c r="AE319">
        <f t="shared" si="115"/>
        <v>40319</v>
      </c>
      <c r="AF319" t="str">
        <f t="shared" si="116"/>
        <v>Victor Cruz</v>
      </c>
      <c r="AG319" s="2">
        <f t="shared" si="117"/>
        <v>0</v>
      </c>
      <c r="AH319" s="2">
        <f t="shared" si="118"/>
        <v>0</v>
      </c>
      <c r="AI319">
        <f t="shared" si="119"/>
        <v>-319</v>
      </c>
    </row>
    <row r="320" spans="1:35" x14ac:dyDescent="0.3">
      <c r="A320" s="9" t="str">
        <f>equipo13!A83</f>
        <v>Victor Ortiz</v>
      </c>
      <c r="B320" s="9" t="str">
        <f>equipo13!$A$6</f>
        <v>Equipo 13</v>
      </c>
      <c r="C320" s="9">
        <f>equipo13!CP83</f>
        <v>1</v>
      </c>
      <c r="D320" s="9">
        <f>equipo13!CQ83</f>
        <v>1</v>
      </c>
      <c r="E320" s="9">
        <f>equipo13!CR83</f>
        <v>0</v>
      </c>
      <c r="F320" s="15">
        <f>equipo13!CT83</f>
        <v>2.1</v>
      </c>
      <c r="G320" s="9">
        <f>equipo13!CU83</f>
        <v>3</v>
      </c>
      <c r="H320" s="9">
        <f>equipo13!CV83</f>
        <v>3</v>
      </c>
      <c r="I320" s="9">
        <f>equipo13!CW83</f>
        <v>0</v>
      </c>
      <c r="J320" s="14">
        <f>equipo13!CX83</f>
        <v>11.571428571428569</v>
      </c>
      <c r="K320" s="14">
        <f>equipo13!CY83</f>
        <v>0</v>
      </c>
      <c r="L320" t="str">
        <f t="shared" si="96"/>
        <v>Victor Ortiz</v>
      </c>
      <c r="M320">
        <f t="shared" si="97"/>
        <v>11.571428571428569</v>
      </c>
      <c r="N320">
        <f t="shared" si="98"/>
        <v>11.571428571428569</v>
      </c>
      <c r="O320">
        <f t="shared" si="99"/>
        <v>116034.2857142857</v>
      </c>
      <c r="P320" t="str">
        <f t="shared" si="100"/>
        <v>Victor Ortiz</v>
      </c>
      <c r="Q320">
        <f t="shared" si="101"/>
        <v>1</v>
      </c>
      <c r="R320">
        <f t="shared" si="102"/>
        <v>1</v>
      </c>
      <c r="S320">
        <f t="shared" si="103"/>
        <v>9680</v>
      </c>
      <c r="T320" t="str">
        <f t="shared" si="104"/>
        <v>Victor Ortiz</v>
      </c>
      <c r="U320">
        <f t="shared" si="105"/>
        <v>3</v>
      </c>
      <c r="V320">
        <f t="shared" si="106"/>
        <v>3</v>
      </c>
      <c r="W320">
        <f t="shared" si="107"/>
        <v>29680</v>
      </c>
      <c r="X320" t="str">
        <f t="shared" si="108"/>
        <v>Victor Ortiz</v>
      </c>
      <c r="Y320">
        <f t="shared" si="109"/>
        <v>2.1</v>
      </c>
      <c r="Z320">
        <f t="shared" si="110"/>
        <v>2.1</v>
      </c>
      <c r="AA320">
        <f t="shared" si="111"/>
        <v>20680</v>
      </c>
      <c r="AB320" t="str">
        <f t="shared" si="112"/>
        <v>Victor Ortiz</v>
      </c>
      <c r="AC320">
        <f t="shared" si="113"/>
        <v>0</v>
      </c>
      <c r="AD320">
        <f t="shared" si="114"/>
        <v>999999</v>
      </c>
      <c r="AE320">
        <f t="shared" si="115"/>
        <v>9999990320</v>
      </c>
      <c r="AF320" t="str">
        <f t="shared" si="116"/>
        <v>Victor Ortiz</v>
      </c>
      <c r="AG320" s="2">
        <f t="shared" si="117"/>
        <v>0</v>
      </c>
      <c r="AH320" s="2">
        <f t="shared" si="118"/>
        <v>0</v>
      </c>
      <c r="AI320">
        <f t="shared" si="119"/>
        <v>-320</v>
      </c>
    </row>
    <row r="321" spans="1:35" x14ac:dyDescent="0.3">
      <c r="A321" s="9" t="str">
        <f>equipo13!A84</f>
        <v>Victor Gutierrez</v>
      </c>
      <c r="B321" s="9" t="str">
        <f>equipo13!$A$6</f>
        <v>Equipo 13</v>
      </c>
      <c r="C321" s="9">
        <f>equipo13!CP84</f>
        <v>2</v>
      </c>
      <c r="D321" s="9">
        <f>equipo13!CQ84</f>
        <v>1</v>
      </c>
      <c r="E321" s="9">
        <f>equipo13!CR84</f>
        <v>1</v>
      </c>
      <c r="F321" s="15">
        <f>equipo13!CT84</f>
        <v>5.0999999999999996</v>
      </c>
      <c r="G321" s="9">
        <f>equipo13!CU84</f>
        <v>5</v>
      </c>
      <c r="H321" s="9">
        <f>equipo13!CV84</f>
        <v>3</v>
      </c>
      <c r="I321" s="9">
        <f>equipo13!CW84</f>
        <v>9</v>
      </c>
      <c r="J321" s="14">
        <f>equipo13!CX84</f>
        <v>8.4375</v>
      </c>
      <c r="K321" s="14">
        <f>equipo13!CY84</f>
        <v>0</v>
      </c>
      <c r="L321" t="str">
        <f t="shared" si="96"/>
        <v>Victor Gutierrez</v>
      </c>
      <c r="M321">
        <f t="shared" si="97"/>
        <v>8.4375</v>
      </c>
      <c r="N321">
        <f t="shared" si="98"/>
        <v>8.4375</v>
      </c>
      <c r="O321">
        <f t="shared" si="99"/>
        <v>84696</v>
      </c>
      <c r="P321" t="str">
        <f t="shared" si="100"/>
        <v>Victor Gutierrez</v>
      </c>
      <c r="Q321">
        <f t="shared" si="101"/>
        <v>1</v>
      </c>
      <c r="R321">
        <f t="shared" si="102"/>
        <v>1</v>
      </c>
      <c r="S321">
        <f t="shared" si="103"/>
        <v>9679</v>
      </c>
      <c r="T321" t="str">
        <f t="shared" si="104"/>
        <v>Victor Gutierrez</v>
      </c>
      <c r="U321">
        <f t="shared" si="105"/>
        <v>3</v>
      </c>
      <c r="V321">
        <f t="shared" si="106"/>
        <v>3</v>
      </c>
      <c r="W321">
        <f t="shared" si="107"/>
        <v>29679</v>
      </c>
      <c r="X321" t="str">
        <f t="shared" si="108"/>
        <v>Victor Gutierrez</v>
      </c>
      <c r="Y321">
        <f t="shared" si="109"/>
        <v>5.0999999999999996</v>
      </c>
      <c r="Z321">
        <f t="shared" si="110"/>
        <v>5.0999999999999996</v>
      </c>
      <c r="AA321">
        <f t="shared" si="111"/>
        <v>50679</v>
      </c>
      <c r="AB321" t="str">
        <f t="shared" si="112"/>
        <v>Victor Gutierrez</v>
      </c>
      <c r="AC321">
        <f t="shared" si="113"/>
        <v>9</v>
      </c>
      <c r="AD321">
        <f t="shared" si="114"/>
        <v>9</v>
      </c>
      <c r="AE321">
        <f t="shared" si="115"/>
        <v>90321</v>
      </c>
      <c r="AF321" t="str">
        <f t="shared" si="116"/>
        <v>Victor Gutierrez</v>
      </c>
      <c r="AG321" s="2">
        <f t="shared" si="117"/>
        <v>0</v>
      </c>
      <c r="AH321" s="2">
        <f t="shared" si="118"/>
        <v>0</v>
      </c>
      <c r="AI321">
        <f t="shared" si="119"/>
        <v>-321</v>
      </c>
    </row>
    <row r="322" spans="1:35" x14ac:dyDescent="0.3">
      <c r="A322" s="9" t="str">
        <f>equipo13!A85</f>
        <v>Victor Castillo</v>
      </c>
      <c r="B322" s="9" t="str">
        <f>equipo13!$A$6</f>
        <v>Equipo 13</v>
      </c>
      <c r="C322" s="9">
        <f>equipo13!CP85</f>
        <v>1</v>
      </c>
      <c r="D322" s="9">
        <f>equipo13!CQ85</f>
        <v>1</v>
      </c>
      <c r="E322" s="9">
        <f>equipo13!CR85</f>
        <v>0</v>
      </c>
      <c r="F322" s="15">
        <f>equipo13!CT85</f>
        <v>2.2000000000000002</v>
      </c>
      <c r="G322" s="9">
        <f>equipo13!CU85</f>
        <v>4</v>
      </c>
      <c r="H322" s="9">
        <f>equipo13!CV85</f>
        <v>3</v>
      </c>
      <c r="I322" s="9">
        <f>equipo13!CW85</f>
        <v>3</v>
      </c>
      <c r="J322" s="14">
        <f>equipo13!CX85</f>
        <v>13.499999999999996</v>
      </c>
      <c r="K322" s="14">
        <f>equipo13!CY85</f>
        <v>0</v>
      </c>
      <c r="L322" t="str">
        <f t="shared" si="96"/>
        <v>Victor Castillo</v>
      </c>
      <c r="M322">
        <f t="shared" si="97"/>
        <v>13.499999999999996</v>
      </c>
      <c r="N322">
        <f t="shared" si="98"/>
        <v>13.499999999999996</v>
      </c>
      <c r="O322">
        <f t="shared" si="99"/>
        <v>135321.99999999997</v>
      </c>
      <c r="P322" t="str">
        <f t="shared" si="100"/>
        <v>Victor Castillo</v>
      </c>
      <c r="Q322">
        <f t="shared" si="101"/>
        <v>1</v>
      </c>
      <c r="R322">
        <f t="shared" si="102"/>
        <v>1</v>
      </c>
      <c r="S322">
        <f t="shared" si="103"/>
        <v>9678</v>
      </c>
      <c r="T322" t="str">
        <f t="shared" si="104"/>
        <v>Victor Castillo</v>
      </c>
      <c r="U322">
        <f t="shared" si="105"/>
        <v>3</v>
      </c>
      <c r="V322">
        <f t="shared" si="106"/>
        <v>3</v>
      </c>
      <c r="W322">
        <f t="shared" si="107"/>
        <v>29678</v>
      </c>
      <c r="X322" t="str">
        <f t="shared" si="108"/>
        <v>Victor Castillo</v>
      </c>
      <c r="Y322">
        <f t="shared" si="109"/>
        <v>2.2000000000000002</v>
      </c>
      <c r="Z322">
        <f t="shared" si="110"/>
        <v>2.2000000000000002</v>
      </c>
      <c r="AA322">
        <f t="shared" si="111"/>
        <v>21678</v>
      </c>
      <c r="AB322" t="str">
        <f t="shared" si="112"/>
        <v>Victor Castillo</v>
      </c>
      <c r="AC322">
        <f t="shared" si="113"/>
        <v>3</v>
      </c>
      <c r="AD322">
        <f t="shared" si="114"/>
        <v>3</v>
      </c>
      <c r="AE322">
        <f t="shared" si="115"/>
        <v>30322</v>
      </c>
      <c r="AF322" t="str">
        <f t="shared" si="116"/>
        <v>Victor Castillo</v>
      </c>
      <c r="AG322" s="2">
        <f t="shared" si="117"/>
        <v>0</v>
      </c>
      <c r="AH322" s="2">
        <f t="shared" si="118"/>
        <v>0</v>
      </c>
      <c r="AI322">
        <f t="shared" si="119"/>
        <v>-322</v>
      </c>
    </row>
    <row r="323" spans="1:35" x14ac:dyDescent="0.3">
      <c r="A323" s="9" t="str">
        <f>equipo13!A86</f>
        <v>Hector Garcia</v>
      </c>
      <c r="B323" s="9" t="str">
        <f>equipo13!$A$6</f>
        <v>Equipo 13</v>
      </c>
      <c r="C323" s="9">
        <f>equipo13!CP86</f>
        <v>0</v>
      </c>
      <c r="D323" s="9">
        <f>equipo13!CQ86</f>
        <v>0</v>
      </c>
      <c r="E323" s="9">
        <f>equipo13!CR86</f>
        <v>0</v>
      </c>
      <c r="F323" s="15">
        <f>equipo13!CT86</f>
        <v>0</v>
      </c>
      <c r="G323" s="9">
        <f>equipo13!CU86</f>
        <v>0</v>
      </c>
      <c r="H323" s="9">
        <f>equipo13!CV86</f>
        <v>0</v>
      </c>
      <c r="I323" s="9">
        <f>equipo13!CW86</f>
        <v>0</v>
      </c>
      <c r="J323" s="14">
        <f>equipo13!CX86</f>
        <v>0</v>
      </c>
      <c r="K323" s="14">
        <f>equipo13!CY86</f>
        <v>0</v>
      </c>
      <c r="L323" t="str">
        <f t="shared" ref="L323:L386" si="120">A323</f>
        <v>Hector Garcia</v>
      </c>
      <c r="M323">
        <f t="shared" ref="M323:M386" si="121">J323</f>
        <v>0</v>
      </c>
      <c r="N323">
        <f t="shared" ref="N323:N386" si="122">IF(M323&gt;0,M323,999999)</f>
        <v>999999</v>
      </c>
      <c r="O323">
        <f t="shared" ref="O323:O386" si="123">N323*10000+ROW()</f>
        <v>9999990323</v>
      </c>
      <c r="P323" t="str">
        <f t="shared" ref="P323:P386" si="124">A323</f>
        <v>Hector Garcia</v>
      </c>
      <c r="Q323">
        <f t="shared" ref="Q323:Q386" si="125">D323</f>
        <v>0</v>
      </c>
      <c r="R323">
        <f t="shared" ref="R323:R386" si="126">Q323</f>
        <v>0</v>
      </c>
      <c r="S323">
        <f t="shared" ref="S323:S386" si="127">R323*10000-ROW()</f>
        <v>-323</v>
      </c>
      <c r="T323" t="str">
        <f t="shared" ref="T323:T386" si="128">A323</f>
        <v>Hector Garcia</v>
      </c>
      <c r="U323">
        <f t="shared" ref="U323:U386" si="129">H323</f>
        <v>0</v>
      </c>
      <c r="V323">
        <f t="shared" ref="V323:V386" si="130">U323</f>
        <v>0</v>
      </c>
      <c r="W323">
        <f t="shared" ref="W323:W386" si="131">V323*10000-ROW()</f>
        <v>-323</v>
      </c>
      <c r="X323" t="str">
        <f t="shared" ref="X323:X386" si="132">A323</f>
        <v>Hector Garcia</v>
      </c>
      <c r="Y323">
        <f t="shared" ref="Y323:Y386" si="133">F323</f>
        <v>0</v>
      </c>
      <c r="Z323">
        <f t="shared" ref="Z323:Z386" si="134">Y323</f>
        <v>0</v>
      </c>
      <c r="AA323">
        <f t="shared" ref="AA323:AA386" si="135">Z323*10000-ROW()</f>
        <v>-323</v>
      </c>
      <c r="AB323" t="str">
        <f t="shared" ref="AB323:AB386" si="136">A323</f>
        <v>Hector Garcia</v>
      </c>
      <c r="AC323">
        <f t="shared" ref="AC323:AC386" si="137">I323</f>
        <v>0</v>
      </c>
      <c r="AD323">
        <f t="shared" ref="AD323:AD386" si="138">IF(AC323&gt;0,AC323,999999)</f>
        <v>999999</v>
      </c>
      <c r="AE323">
        <f t="shared" ref="AE323:AE386" si="139">AD323*10000+ROW()</f>
        <v>9999990323</v>
      </c>
      <c r="AF323" t="str">
        <f t="shared" ref="AF323:AF386" si="140">A323</f>
        <v>Hector Garcia</v>
      </c>
      <c r="AG323" s="2">
        <f t="shared" ref="AG323:AG386" si="141">K323</f>
        <v>0</v>
      </c>
      <c r="AH323" s="2">
        <f t="shared" ref="AH323:AH386" si="142">AG323</f>
        <v>0</v>
      </c>
      <c r="AI323">
        <f t="shared" ref="AI323:AI386" si="143">AH323*10000-ROW()</f>
        <v>-323</v>
      </c>
    </row>
    <row r="324" spans="1:35" x14ac:dyDescent="0.3">
      <c r="A324" s="9" t="str">
        <f>equipo13!A87</f>
        <v>Hector Rodriguez</v>
      </c>
      <c r="B324" s="9" t="str">
        <f>equipo13!$A$6</f>
        <v>Equipo 13</v>
      </c>
      <c r="C324" s="9">
        <f>equipo13!CP87</f>
        <v>1</v>
      </c>
      <c r="D324" s="9">
        <f>equipo13!CQ87</f>
        <v>0</v>
      </c>
      <c r="E324" s="9">
        <f>equipo13!CR87</f>
        <v>1</v>
      </c>
      <c r="F324" s="15">
        <f>equipo13!CT87</f>
        <v>1</v>
      </c>
      <c r="G324" s="9">
        <f>equipo13!CU87</f>
        <v>1</v>
      </c>
      <c r="H324" s="9">
        <f>equipo13!CV87</f>
        <v>2</v>
      </c>
      <c r="I324" s="9">
        <f>equipo13!CW87</f>
        <v>0</v>
      </c>
      <c r="J324" s="14">
        <f>equipo13!CX87</f>
        <v>9</v>
      </c>
      <c r="K324" s="14">
        <f>equipo13!CY87</f>
        <v>0</v>
      </c>
      <c r="L324" t="str">
        <f t="shared" si="120"/>
        <v>Hector Rodriguez</v>
      </c>
      <c r="M324">
        <f t="shared" si="121"/>
        <v>9</v>
      </c>
      <c r="N324">
        <f t="shared" si="122"/>
        <v>9</v>
      </c>
      <c r="O324">
        <f t="shared" si="123"/>
        <v>90324</v>
      </c>
      <c r="P324" t="str">
        <f t="shared" si="124"/>
        <v>Hector Rodriguez</v>
      </c>
      <c r="Q324">
        <f t="shared" si="125"/>
        <v>0</v>
      </c>
      <c r="R324">
        <f t="shared" si="126"/>
        <v>0</v>
      </c>
      <c r="S324">
        <f t="shared" si="127"/>
        <v>-324</v>
      </c>
      <c r="T324" t="str">
        <f t="shared" si="128"/>
        <v>Hector Rodriguez</v>
      </c>
      <c r="U324">
        <f t="shared" si="129"/>
        <v>2</v>
      </c>
      <c r="V324">
        <f t="shared" si="130"/>
        <v>2</v>
      </c>
      <c r="W324">
        <f t="shared" si="131"/>
        <v>19676</v>
      </c>
      <c r="X324" t="str">
        <f t="shared" si="132"/>
        <v>Hector Rodriguez</v>
      </c>
      <c r="Y324">
        <f t="shared" si="133"/>
        <v>1</v>
      </c>
      <c r="Z324">
        <f t="shared" si="134"/>
        <v>1</v>
      </c>
      <c r="AA324">
        <f t="shared" si="135"/>
        <v>9676</v>
      </c>
      <c r="AB324" t="str">
        <f t="shared" si="136"/>
        <v>Hector Rodriguez</v>
      </c>
      <c r="AC324">
        <f t="shared" si="137"/>
        <v>0</v>
      </c>
      <c r="AD324">
        <f t="shared" si="138"/>
        <v>999999</v>
      </c>
      <c r="AE324">
        <f t="shared" si="139"/>
        <v>9999990324</v>
      </c>
      <c r="AF324" t="str">
        <f t="shared" si="140"/>
        <v>Hector Rodriguez</v>
      </c>
      <c r="AG324" s="2">
        <f t="shared" si="141"/>
        <v>0</v>
      </c>
      <c r="AH324" s="2">
        <f t="shared" si="142"/>
        <v>0</v>
      </c>
      <c r="AI324">
        <f t="shared" si="143"/>
        <v>-324</v>
      </c>
    </row>
    <row r="325" spans="1:35" x14ac:dyDescent="0.3">
      <c r="A325" s="9" t="str">
        <f>equipo13!A88</f>
        <v>Hector Martinez</v>
      </c>
      <c r="B325" s="9" t="str">
        <f>equipo13!$A$6</f>
        <v>Equipo 13</v>
      </c>
      <c r="C325" s="9">
        <f>equipo13!CP88</f>
        <v>1</v>
      </c>
      <c r="D325" s="9">
        <f>equipo13!CQ88</f>
        <v>1</v>
      </c>
      <c r="E325" s="9">
        <f>equipo13!CR88</f>
        <v>0</v>
      </c>
      <c r="F325" s="15">
        <f>equipo13!CT88</f>
        <v>2.2000000000000002</v>
      </c>
      <c r="G325" s="9">
        <f>equipo13!CU88</f>
        <v>3</v>
      </c>
      <c r="H325" s="9">
        <f>equipo13!CV88</f>
        <v>3</v>
      </c>
      <c r="I325" s="9">
        <f>equipo13!CW88</f>
        <v>3</v>
      </c>
      <c r="J325" s="14">
        <f>equipo13!CX88</f>
        <v>10.124999999999998</v>
      </c>
      <c r="K325" s="14">
        <f>equipo13!CY88</f>
        <v>0</v>
      </c>
      <c r="L325" t="str">
        <f t="shared" si="120"/>
        <v>Hector Martinez</v>
      </c>
      <c r="M325">
        <f t="shared" si="121"/>
        <v>10.124999999999998</v>
      </c>
      <c r="N325">
        <f t="shared" si="122"/>
        <v>10.124999999999998</v>
      </c>
      <c r="O325">
        <f t="shared" si="123"/>
        <v>101574.99999999999</v>
      </c>
      <c r="P325" t="str">
        <f t="shared" si="124"/>
        <v>Hector Martinez</v>
      </c>
      <c r="Q325">
        <f t="shared" si="125"/>
        <v>1</v>
      </c>
      <c r="R325">
        <f t="shared" si="126"/>
        <v>1</v>
      </c>
      <c r="S325">
        <f t="shared" si="127"/>
        <v>9675</v>
      </c>
      <c r="T325" t="str">
        <f t="shared" si="128"/>
        <v>Hector Martinez</v>
      </c>
      <c r="U325">
        <f t="shared" si="129"/>
        <v>3</v>
      </c>
      <c r="V325">
        <f t="shared" si="130"/>
        <v>3</v>
      </c>
      <c r="W325">
        <f t="shared" si="131"/>
        <v>29675</v>
      </c>
      <c r="X325" t="str">
        <f t="shared" si="132"/>
        <v>Hector Martinez</v>
      </c>
      <c r="Y325">
        <f t="shared" si="133"/>
        <v>2.2000000000000002</v>
      </c>
      <c r="Z325">
        <f t="shared" si="134"/>
        <v>2.2000000000000002</v>
      </c>
      <c r="AA325">
        <f t="shared" si="135"/>
        <v>21675</v>
      </c>
      <c r="AB325" t="str">
        <f t="shared" si="136"/>
        <v>Hector Martinez</v>
      </c>
      <c r="AC325">
        <f t="shared" si="137"/>
        <v>3</v>
      </c>
      <c r="AD325">
        <f t="shared" si="138"/>
        <v>3</v>
      </c>
      <c r="AE325">
        <f t="shared" si="139"/>
        <v>30325</v>
      </c>
      <c r="AF325" t="str">
        <f t="shared" si="140"/>
        <v>Hector Martinez</v>
      </c>
      <c r="AG325" s="2">
        <f t="shared" si="141"/>
        <v>0</v>
      </c>
      <c r="AH325" s="2">
        <f t="shared" si="142"/>
        <v>0</v>
      </c>
      <c r="AI325">
        <f t="shared" si="143"/>
        <v>-325</v>
      </c>
    </row>
    <row r="326" spans="1:35" x14ac:dyDescent="0.3">
      <c r="A326" s="9" t="str">
        <f>equipo13!A89</f>
        <v>Hector Hernandez</v>
      </c>
      <c r="B326" s="9" t="str">
        <f>equipo13!$A$6</f>
        <v>Equipo 13</v>
      </c>
      <c r="C326" s="9">
        <f>equipo13!CP89</f>
        <v>1</v>
      </c>
      <c r="D326" s="9">
        <f>equipo13!CQ89</f>
        <v>0</v>
      </c>
      <c r="E326" s="9">
        <f>equipo13!CR89</f>
        <v>1</v>
      </c>
      <c r="F326" s="15">
        <f>equipo13!CT89</f>
        <v>2.2000000000000002</v>
      </c>
      <c r="G326" s="9">
        <f>equipo13!CU89</f>
        <v>4</v>
      </c>
      <c r="H326" s="9">
        <f>equipo13!CV89</f>
        <v>4</v>
      </c>
      <c r="I326" s="9">
        <f>equipo13!CW89</f>
        <v>0</v>
      </c>
      <c r="J326" s="14">
        <f>equipo13!CX89</f>
        <v>13.499999999999996</v>
      </c>
      <c r="K326" s="14">
        <f>equipo13!CY89</f>
        <v>0</v>
      </c>
      <c r="L326" t="str">
        <f t="shared" si="120"/>
        <v>Hector Hernandez</v>
      </c>
      <c r="M326">
        <f t="shared" si="121"/>
        <v>13.499999999999996</v>
      </c>
      <c r="N326">
        <f t="shared" si="122"/>
        <v>13.499999999999996</v>
      </c>
      <c r="O326">
        <f t="shared" si="123"/>
        <v>135325.99999999997</v>
      </c>
      <c r="P326" t="str">
        <f t="shared" si="124"/>
        <v>Hector Hernandez</v>
      </c>
      <c r="Q326">
        <f t="shared" si="125"/>
        <v>0</v>
      </c>
      <c r="R326">
        <f t="shared" si="126"/>
        <v>0</v>
      </c>
      <c r="S326">
        <f t="shared" si="127"/>
        <v>-326</v>
      </c>
      <c r="T326" t="str">
        <f t="shared" si="128"/>
        <v>Hector Hernandez</v>
      </c>
      <c r="U326">
        <f t="shared" si="129"/>
        <v>4</v>
      </c>
      <c r="V326">
        <f t="shared" si="130"/>
        <v>4</v>
      </c>
      <c r="W326">
        <f t="shared" si="131"/>
        <v>39674</v>
      </c>
      <c r="X326" t="str">
        <f t="shared" si="132"/>
        <v>Hector Hernandez</v>
      </c>
      <c r="Y326">
        <f t="shared" si="133"/>
        <v>2.2000000000000002</v>
      </c>
      <c r="Z326">
        <f t="shared" si="134"/>
        <v>2.2000000000000002</v>
      </c>
      <c r="AA326">
        <f t="shared" si="135"/>
        <v>21674</v>
      </c>
      <c r="AB326" t="str">
        <f t="shared" si="136"/>
        <v>Hector Hernandez</v>
      </c>
      <c r="AC326">
        <f t="shared" si="137"/>
        <v>0</v>
      </c>
      <c r="AD326">
        <f t="shared" si="138"/>
        <v>999999</v>
      </c>
      <c r="AE326">
        <f t="shared" si="139"/>
        <v>9999990326</v>
      </c>
      <c r="AF326" t="str">
        <f t="shared" si="140"/>
        <v>Hector Hernandez</v>
      </c>
      <c r="AG326" s="2">
        <f t="shared" si="141"/>
        <v>0</v>
      </c>
      <c r="AH326" s="2">
        <f t="shared" si="142"/>
        <v>0</v>
      </c>
      <c r="AI326">
        <f t="shared" si="143"/>
        <v>-326</v>
      </c>
    </row>
    <row r="327" spans="1:35" x14ac:dyDescent="0.3">
      <c r="A327" s="9" t="str">
        <f>equipo13!A90</f>
        <v>Hector Lopez</v>
      </c>
      <c r="B327" s="9" t="str">
        <f>equipo13!$A$6</f>
        <v>Equipo 13</v>
      </c>
      <c r="C327" s="9">
        <f>equipo13!CP90</f>
        <v>1</v>
      </c>
      <c r="D327" s="9">
        <f>equipo13!CQ90</f>
        <v>1</v>
      </c>
      <c r="E327" s="9">
        <f>equipo13!CR90</f>
        <v>0</v>
      </c>
      <c r="F327" s="15">
        <f>equipo13!CT90</f>
        <v>1.2</v>
      </c>
      <c r="G327" s="9">
        <f>equipo13!CU90</f>
        <v>4</v>
      </c>
      <c r="H327" s="9">
        <f>equipo13!CV90</f>
        <v>1</v>
      </c>
      <c r="I327" s="9">
        <f>equipo13!CW90</f>
        <v>0</v>
      </c>
      <c r="J327" s="14">
        <f>equipo13!CX90</f>
        <v>21.6</v>
      </c>
      <c r="K327" s="14">
        <f>equipo13!CY90</f>
        <v>0</v>
      </c>
      <c r="L327" t="str">
        <f t="shared" si="120"/>
        <v>Hector Lopez</v>
      </c>
      <c r="M327">
        <f t="shared" si="121"/>
        <v>21.6</v>
      </c>
      <c r="N327">
        <f t="shared" si="122"/>
        <v>21.6</v>
      </c>
      <c r="O327">
        <f t="shared" si="123"/>
        <v>216327</v>
      </c>
      <c r="P327" t="str">
        <f t="shared" si="124"/>
        <v>Hector Lopez</v>
      </c>
      <c r="Q327">
        <f t="shared" si="125"/>
        <v>1</v>
      </c>
      <c r="R327">
        <f t="shared" si="126"/>
        <v>1</v>
      </c>
      <c r="S327">
        <f t="shared" si="127"/>
        <v>9673</v>
      </c>
      <c r="T327" t="str">
        <f t="shared" si="128"/>
        <v>Hector Lopez</v>
      </c>
      <c r="U327">
        <f t="shared" si="129"/>
        <v>1</v>
      </c>
      <c r="V327">
        <f t="shared" si="130"/>
        <v>1</v>
      </c>
      <c r="W327">
        <f t="shared" si="131"/>
        <v>9673</v>
      </c>
      <c r="X327" t="str">
        <f t="shared" si="132"/>
        <v>Hector Lopez</v>
      </c>
      <c r="Y327">
        <f t="shared" si="133"/>
        <v>1.2</v>
      </c>
      <c r="Z327">
        <f t="shared" si="134"/>
        <v>1.2</v>
      </c>
      <c r="AA327">
        <f t="shared" si="135"/>
        <v>11673</v>
      </c>
      <c r="AB327" t="str">
        <f t="shared" si="136"/>
        <v>Hector Lopez</v>
      </c>
      <c r="AC327">
        <f t="shared" si="137"/>
        <v>0</v>
      </c>
      <c r="AD327">
        <f t="shared" si="138"/>
        <v>999999</v>
      </c>
      <c r="AE327">
        <f t="shared" si="139"/>
        <v>9999990327</v>
      </c>
      <c r="AF327" t="str">
        <f t="shared" si="140"/>
        <v>Hector Lopez</v>
      </c>
      <c r="AG327" s="2">
        <f t="shared" si="141"/>
        <v>0</v>
      </c>
      <c r="AH327" s="2">
        <f t="shared" si="142"/>
        <v>0</v>
      </c>
      <c r="AI327">
        <f t="shared" si="143"/>
        <v>-327</v>
      </c>
    </row>
    <row r="328" spans="1:35" x14ac:dyDescent="0.3">
      <c r="A328" s="9" t="str">
        <f>equipo14!A66</f>
        <v>Hector Gonzalez</v>
      </c>
      <c r="B328" s="9" t="str">
        <f>equipo14!$A$6</f>
        <v>Equipo 14</v>
      </c>
      <c r="C328" s="9">
        <f>equipo14!CP66</f>
        <v>0</v>
      </c>
      <c r="D328" s="9">
        <f>equipo14!CQ66</f>
        <v>0</v>
      </c>
      <c r="E328" s="9">
        <f>equipo14!CR66</f>
        <v>0</v>
      </c>
      <c r="F328" s="15">
        <f>equipo14!CT66</f>
        <v>0</v>
      </c>
      <c r="G328" s="9">
        <f>equipo14!CU66</f>
        <v>0</v>
      </c>
      <c r="H328" s="9">
        <f>equipo14!CV66</f>
        <v>0</v>
      </c>
      <c r="I328" s="9">
        <f>equipo14!CW66</f>
        <v>0</v>
      </c>
      <c r="J328" s="14">
        <f>equipo14!CX66</f>
        <v>0</v>
      </c>
      <c r="K328" s="14">
        <f>equipo14!CY66</f>
        <v>0</v>
      </c>
      <c r="L328" t="str">
        <f t="shared" si="120"/>
        <v>Hector Gonzalez</v>
      </c>
      <c r="M328">
        <f t="shared" si="121"/>
        <v>0</v>
      </c>
      <c r="N328">
        <f t="shared" si="122"/>
        <v>999999</v>
      </c>
      <c r="O328">
        <f t="shared" si="123"/>
        <v>9999990328</v>
      </c>
      <c r="P328" t="str">
        <f t="shared" si="124"/>
        <v>Hector Gonzalez</v>
      </c>
      <c r="Q328">
        <f t="shared" si="125"/>
        <v>0</v>
      </c>
      <c r="R328">
        <f t="shared" si="126"/>
        <v>0</v>
      </c>
      <c r="S328">
        <f t="shared" si="127"/>
        <v>-328</v>
      </c>
      <c r="T328" t="str">
        <f t="shared" si="128"/>
        <v>Hector Gonzalez</v>
      </c>
      <c r="U328">
        <f t="shared" si="129"/>
        <v>0</v>
      </c>
      <c r="V328">
        <f t="shared" si="130"/>
        <v>0</v>
      </c>
      <c r="W328">
        <f t="shared" si="131"/>
        <v>-328</v>
      </c>
      <c r="X328" t="str">
        <f t="shared" si="132"/>
        <v>Hector Gonzalez</v>
      </c>
      <c r="Y328">
        <f t="shared" si="133"/>
        <v>0</v>
      </c>
      <c r="Z328">
        <f t="shared" si="134"/>
        <v>0</v>
      </c>
      <c r="AA328">
        <f t="shared" si="135"/>
        <v>-328</v>
      </c>
      <c r="AB328" t="str">
        <f t="shared" si="136"/>
        <v>Hector Gonzalez</v>
      </c>
      <c r="AC328">
        <f t="shared" si="137"/>
        <v>0</v>
      </c>
      <c r="AD328">
        <f t="shared" si="138"/>
        <v>999999</v>
      </c>
      <c r="AE328">
        <f t="shared" si="139"/>
        <v>9999990328</v>
      </c>
      <c r="AF328" t="str">
        <f t="shared" si="140"/>
        <v>Hector Gonzalez</v>
      </c>
      <c r="AG328" s="2">
        <f t="shared" si="141"/>
        <v>0</v>
      </c>
      <c r="AH328" s="2">
        <f t="shared" si="142"/>
        <v>0</v>
      </c>
      <c r="AI328">
        <f t="shared" si="143"/>
        <v>-328</v>
      </c>
    </row>
    <row r="329" spans="1:35" x14ac:dyDescent="0.3">
      <c r="A329" s="9" t="str">
        <f>equipo14!A67</f>
        <v>Hector Perez</v>
      </c>
      <c r="B329" s="9" t="str">
        <f>equipo14!$A$6</f>
        <v>Equipo 14</v>
      </c>
      <c r="C329" s="9">
        <f>equipo14!CP67</f>
        <v>2</v>
      </c>
      <c r="D329" s="9">
        <f>equipo14!CQ67</f>
        <v>0</v>
      </c>
      <c r="E329" s="9">
        <f>equipo14!CR67</f>
        <v>2</v>
      </c>
      <c r="F329" s="15">
        <f>equipo14!CT67</f>
        <v>5.1000000000000005</v>
      </c>
      <c r="G329" s="9">
        <f>equipo14!CU67</f>
        <v>4</v>
      </c>
      <c r="H329" s="9">
        <f>equipo14!CV67</f>
        <v>6</v>
      </c>
      <c r="I329" s="9">
        <f>equipo14!CW67</f>
        <v>7</v>
      </c>
      <c r="J329" s="14">
        <f>equipo14!CX67</f>
        <v>6.7499999999999982</v>
      </c>
      <c r="K329" s="14">
        <f>equipo14!CY67</f>
        <v>0</v>
      </c>
      <c r="L329" t="str">
        <f t="shared" si="120"/>
        <v>Hector Perez</v>
      </c>
      <c r="M329">
        <f t="shared" si="121"/>
        <v>6.7499999999999982</v>
      </c>
      <c r="N329">
        <f t="shared" si="122"/>
        <v>6.7499999999999982</v>
      </c>
      <c r="O329">
        <f t="shared" si="123"/>
        <v>67828.999999999985</v>
      </c>
      <c r="P329" t="str">
        <f t="shared" si="124"/>
        <v>Hector Perez</v>
      </c>
      <c r="Q329">
        <f t="shared" si="125"/>
        <v>0</v>
      </c>
      <c r="R329">
        <f t="shared" si="126"/>
        <v>0</v>
      </c>
      <c r="S329">
        <f t="shared" si="127"/>
        <v>-329</v>
      </c>
      <c r="T329" t="str">
        <f t="shared" si="128"/>
        <v>Hector Perez</v>
      </c>
      <c r="U329">
        <f t="shared" si="129"/>
        <v>6</v>
      </c>
      <c r="V329">
        <f t="shared" si="130"/>
        <v>6</v>
      </c>
      <c r="W329">
        <f t="shared" si="131"/>
        <v>59671</v>
      </c>
      <c r="X329" t="str">
        <f t="shared" si="132"/>
        <v>Hector Perez</v>
      </c>
      <c r="Y329">
        <f t="shared" si="133"/>
        <v>5.1000000000000005</v>
      </c>
      <c r="Z329">
        <f t="shared" si="134"/>
        <v>5.1000000000000005</v>
      </c>
      <c r="AA329">
        <f t="shared" si="135"/>
        <v>50671.000000000007</v>
      </c>
      <c r="AB329" t="str">
        <f t="shared" si="136"/>
        <v>Hector Perez</v>
      </c>
      <c r="AC329">
        <f t="shared" si="137"/>
        <v>7</v>
      </c>
      <c r="AD329">
        <f t="shared" si="138"/>
        <v>7</v>
      </c>
      <c r="AE329">
        <f t="shared" si="139"/>
        <v>70329</v>
      </c>
      <c r="AF329" t="str">
        <f t="shared" si="140"/>
        <v>Hector Perez</v>
      </c>
      <c r="AG329" s="2">
        <f t="shared" si="141"/>
        <v>0</v>
      </c>
      <c r="AH329" s="2">
        <f t="shared" si="142"/>
        <v>0</v>
      </c>
      <c r="AI329">
        <f t="shared" si="143"/>
        <v>-329</v>
      </c>
    </row>
    <row r="330" spans="1:35" x14ac:dyDescent="0.3">
      <c r="A330" s="9" t="str">
        <f>equipo14!A68</f>
        <v>Hector Sanchez</v>
      </c>
      <c r="B330" s="9" t="str">
        <f>equipo14!$A$6</f>
        <v>Equipo 14</v>
      </c>
      <c r="C330" s="9">
        <f>equipo14!CP68</f>
        <v>1</v>
      </c>
      <c r="D330" s="9">
        <f>equipo14!CQ68</f>
        <v>0</v>
      </c>
      <c r="E330" s="9">
        <f>equipo14!CR68</f>
        <v>1</v>
      </c>
      <c r="F330" s="15">
        <f>equipo14!CT68</f>
        <v>2.1</v>
      </c>
      <c r="G330" s="9">
        <f>equipo14!CU68</f>
        <v>4</v>
      </c>
      <c r="H330" s="9">
        <f>equipo14!CV68</f>
        <v>6</v>
      </c>
      <c r="I330" s="9">
        <f>equipo14!CW68</f>
        <v>0</v>
      </c>
      <c r="J330" s="14">
        <f>equipo14!CX68</f>
        <v>15.428571428571427</v>
      </c>
      <c r="K330" s="14">
        <f>equipo14!CY68</f>
        <v>0</v>
      </c>
      <c r="L330" t="str">
        <f t="shared" si="120"/>
        <v>Hector Sanchez</v>
      </c>
      <c r="M330">
        <f t="shared" si="121"/>
        <v>15.428571428571427</v>
      </c>
      <c r="N330">
        <f t="shared" si="122"/>
        <v>15.428571428571427</v>
      </c>
      <c r="O330">
        <f t="shared" si="123"/>
        <v>154615.71428571426</v>
      </c>
      <c r="P330" t="str">
        <f t="shared" si="124"/>
        <v>Hector Sanchez</v>
      </c>
      <c r="Q330">
        <f t="shared" si="125"/>
        <v>0</v>
      </c>
      <c r="R330">
        <f t="shared" si="126"/>
        <v>0</v>
      </c>
      <c r="S330">
        <f t="shared" si="127"/>
        <v>-330</v>
      </c>
      <c r="T330" t="str">
        <f t="shared" si="128"/>
        <v>Hector Sanchez</v>
      </c>
      <c r="U330">
        <f t="shared" si="129"/>
        <v>6</v>
      </c>
      <c r="V330">
        <f t="shared" si="130"/>
        <v>6</v>
      </c>
      <c r="W330">
        <f t="shared" si="131"/>
        <v>59670</v>
      </c>
      <c r="X330" t="str">
        <f t="shared" si="132"/>
        <v>Hector Sanchez</v>
      </c>
      <c r="Y330">
        <f t="shared" si="133"/>
        <v>2.1</v>
      </c>
      <c r="Z330">
        <f t="shared" si="134"/>
        <v>2.1</v>
      </c>
      <c r="AA330">
        <f t="shared" si="135"/>
        <v>20670</v>
      </c>
      <c r="AB330" t="str">
        <f t="shared" si="136"/>
        <v>Hector Sanchez</v>
      </c>
      <c r="AC330">
        <f t="shared" si="137"/>
        <v>0</v>
      </c>
      <c r="AD330">
        <f t="shared" si="138"/>
        <v>999999</v>
      </c>
      <c r="AE330">
        <f t="shared" si="139"/>
        <v>9999990330</v>
      </c>
      <c r="AF330" t="str">
        <f t="shared" si="140"/>
        <v>Hector Sanchez</v>
      </c>
      <c r="AG330" s="2">
        <f t="shared" si="141"/>
        <v>0</v>
      </c>
      <c r="AH330" s="2">
        <f t="shared" si="142"/>
        <v>0</v>
      </c>
      <c r="AI330">
        <f t="shared" si="143"/>
        <v>-330</v>
      </c>
    </row>
    <row r="331" spans="1:35" x14ac:dyDescent="0.3">
      <c r="A331" s="9" t="str">
        <f>equipo14!A69</f>
        <v>Hector Ramirez</v>
      </c>
      <c r="B331" s="9" t="str">
        <f>equipo14!$A$6</f>
        <v>Equipo 14</v>
      </c>
      <c r="C331" s="9">
        <f>equipo14!CP69</f>
        <v>1</v>
      </c>
      <c r="D331" s="9">
        <f>equipo14!CQ69</f>
        <v>1</v>
      </c>
      <c r="E331" s="9">
        <f>equipo14!CR69</f>
        <v>0</v>
      </c>
      <c r="F331" s="15">
        <f>equipo14!CT69</f>
        <v>3</v>
      </c>
      <c r="G331" s="9">
        <f>equipo14!CU69</f>
        <v>1</v>
      </c>
      <c r="H331" s="9">
        <f>equipo14!CV69</f>
        <v>3</v>
      </c>
      <c r="I331" s="9">
        <f>equipo14!CW69</f>
        <v>4</v>
      </c>
      <c r="J331" s="14">
        <f>equipo14!CX69</f>
        <v>3</v>
      </c>
      <c r="K331" s="14">
        <f>equipo14!CY69</f>
        <v>0</v>
      </c>
      <c r="L331" t="str">
        <f t="shared" si="120"/>
        <v>Hector Ramirez</v>
      </c>
      <c r="M331">
        <f t="shared" si="121"/>
        <v>3</v>
      </c>
      <c r="N331">
        <f t="shared" si="122"/>
        <v>3</v>
      </c>
      <c r="O331">
        <f t="shared" si="123"/>
        <v>30331</v>
      </c>
      <c r="P331" t="str">
        <f t="shared" si="124"/>
        <v>Hector Ramirez</v>
      </c>
      <c r="Q331">
        <f t="shared" si="125"/>
        <v>1</v>
      </c>
      <c r="R331">
        <f t="shared" si="126"/>
        <v>1</v>
      </c>
      <c r="S331">
        <f t="shared" si="127"/>
        <v>9669</v>
      </c>
      <c r="T331" t="str">
        <f t="shared" si="128"/>
        <v>Hector Ramirez</v>
      </c>
      <c r="U331">
        <f t="shared" si="129"/>
        <v>3</v>
      </c>
      <c r="V331">
        <f t="shared" si="130"/>
        <v>3</v>
      </c>
      <c r="W331">
        <f t="shared" si="131"/>
        <v>29669</v>
      </c>
      <c r="X331" t="str">
        <f t="shared" si="132"/>
        <v>Hector Ramirez</v>
      </c>
      <c r="Y331">
        <f t="shared" si="133"/>
        <v>3</v>
      </c>
      <c r="Z331">
        <f t="shared" si="134"/>
        <v>3</v>
      </c>
      <c r="AA331">
        <f t="shared" si="135"/>
        <v>29669</v>
      </c>
      <c r="AB331" t="str">
        <f t="shared" si="136"/>
        <v>Hector Ramirez</v>
      </c>
      <c r="AC331">
        <f t="shared" si="137"/>
        <v>4</v>
      </c>
      <c r="AD331">
        <f t="shared" si="138"/>
        <v>4</v>
      </c>
      <c r="AE331">
        <f t="shared" si="139"/>
        <v>40331</v>
      </c>
      <c r="AF331" t="str">
        <f t="shared" si="140"/>
        <v>Hector Ramirez</v>
      </c>
      <c r="AG331" s="2">
        <f t="shared" si="141"/>
        <v>0</v>
      </c>
      <c r="AH331" s="2">
        <f t="shared" si="142"/>
        <v>0</v>
      </c>
      <c r="AI331">
        <f t="shared" si="143"/>
        <v>-331</v>
      </c>
    </row>
    <row r="332" spans="1:35" x14ac:dyDescent="0.3">
      <c r="A332" s="9" t="str">
        <f>equipo14!A70</f>
        <v>Hector Torres</v>
      </c>
      <c r="B332" s="9" t="str">
        <f>equipo14!$A$6</f>
        <v>Equipo 14</v>
      </c>
      <c r="C332" s="9">
        <f>equipo14!CP70</f>
        <v>1</v>
      </c>
      <c r="D332" s="9">
        <f>equipo14!CQ70</f>
        <v>0</v>
      </c>
      <c r="E332" s="9">
        <f>equipo14!CR70</f>
        <v>1</v>
      </c>
      <c r="F332" s="15">
        <f>equipo14!CT70</f>
        <v>1.2</v>
      </c>
      <c r="G332" s="9">
        <f>equipo14!CU70</f>
        <v>2</v>
      </c>
      <c r="H332" s="9">
        <f>equipo14!CV70</f>
        <v>5</v>
      </c>
      <c r="I332" s="9">
        <f>equipo14!CW70</f>
        <v>0</v>
      </c>
      <c r="J332" s="14">
        <f>equipo14!CX70</f>
        <v>10.8</v>
      </c>
      <c r="K332" s="14">
        <f>equipo14!CY70</f>
        <v>0</v>
      </c>
      <c r="L332" t="str">
        <f t="shared" si="120"/>
        <v>Hector Torres</v>
      </c>
      <c r="M332">
        <f t="shared" si="121"/>
        <v>10.8</v>
      </c>
      <c r="N332">
        <f t="shared" si="122"/>
        <v>10.8</v>
      </c>
      <c r="O332">
        <f t="shared" si="123"/>
        <v>108332</v>
      </c>
      <c r="P332" t="str">
        <f t="shared" si="124"/>
        <v>Hector Torres</v>
      </c>
      <c r="Q332">
        <f t="shared" si="125"/>
        <v>0</v>
      </c>
      <c r="R332">
        <f t="shared" si="126"/>
        <v>0</v>
      </c>
      <c r="S332">
        <f t="shared" si="127"/>
        <v>-332</v>
      </c>
      <c r="T332" t="str">
        <f t="shared" si="128"/>
        <v>Hector Torres</v>
      </c>
      <c r="U332">
        <f t="shared" si="129"/>
        <v>5</v>
      </c>
      <c r="V332">
        <f t="shared" si="130"/>
        <v>5</v>
      </c>
      <c r="W332">
        <f t="shared" si="131"/>
        <v>49668</v>
      </c>
      <c r="X332" t="str">
        <f t="shared" si="132"/>
        <v>Hector Torres</v>
      </c>
      <c r="Y332">
        <f t="shared" si="133"/>
        <v>1.2</v>
      </c>
      <c r="Z332">
        <f t="shared" si="134"/>
        <v>1.2</v>
      </c>
      <c r="AA332">
        <f t="shared" si="135"/>
        <v>11668</v>
      </c>
      <c r="AB332" t="str">
        <f t="shared" si="136"/>
        <v>Hector Torres</v>
      </c>
      <c r="AC332">
        <f t="shared" si="137"/>
        <v>0</v>
      </c>
      <c r="AD332">
        <f t="shared" si="138"/>
        <v>999999</v>
      </c>
      <c r="AE332">
        <f t="shared" si="139"/>
        <v>9999990332</v>
      </c>
      <c r="AF332" t="str">
        <f t="shared" si="140"/>
        <v>Hector Torres</v>
      </c>
      <c r="AG332" s="2">
        <f t="shared" si="141"/>
        <v>0</v>
      </c>
      <c r="AH332" s="2">
        <f t="shared" si="142"/>
        <v>0</v>
      </c>
      <c r="AI332">
        <f t="shared" si="143"/>
        <v>-332</v>
      </c>
    </row>
    <row r="333" spans="1:35" x14ac:dyDescent="0.3">
      <c r="A333" s="9" t="str">
        <f>equipo14!A71</f>
        <v>Hector Flores</v>
      </c>
      <c r="B333" s="9" t="str">
        <f>equipo14!$A$6</f>
        <v>Equipo 14</v>
      </c>
      <c r="C333" s="9">
        <f>equipo14!CP71</f>
        <v>1</v>
      </c>
      <c r="D333" s="9">
        <f>equipo14!CQ71</f>
        <v>0</v>
      </c>
      <c r="E333" s="9">
        <f>equipo14!CR71</f>
        <v>1</v>
      </c>
      <c r="F333" s="15">
        <f>equipo14!CT71</f>
        <v>1.2</v>
      </c>
      <c r="G333" s="9">
        <f>equipo14!CU71</f>
        <v>4</v>
      </c>
      <c r="H333" s="9">
        <f>equipo14!CV71</f>
        <v>1</v>
      </c>
      <c r="I333" s="9">
        <f>equipo14!CW71</f>
        <v>1</v>
      </c>
      <c r="J333" s="14">
        <f>equipo14!CX71</f>
        <v>21.6</v>
      </c>
      <c r="K333" s="14">
        <f>equipo14!CY71</f>
        <v>0</v>
      </c>
      <c r="L333" t="str">
        <f t="shared" si="120"/>
        <v>Hector Flores</v>
      </c>
      <c r="M333">
        <f t="shared" si="121"/>
        <v>21.6</v>
      </c>
      <c r="N333">
        <f t="shared" si="122"/>
        <v>21.6</v>
      </c>
      <c r="O333">
        <f t="shared" si="123"/>
        <v>216333</v>
      </c>
      <c r="P333" t="str">
        <f t="shared" si="124"/>
        <v>Hector Flores</v>
      </c>
      <c r="Q333">
        <f t="shared" si="125"/>
        <v>0</v>
      </c>
      <c r="R333">
        <f t="shared" si="126"/>
        <v>0</v>
      </c>
      <c r="S333">
        <f t="shared" si="127"/>
        <v>-333</v>
      </c>
      <c r="T333" t="str">
        <f t="shared" si="128"/>
        <v>Hector Flores</v>
      </c>
      <c r="U333">
        <f t="shared" si="129"/>
        <v>1</v>
      </c>
      <c r="V333">
        <f t="shared" si="130"/>
        <v>1</v>
      </c>
      <c r="W333">
        <f t="shared" si="131"/>
        <v>9667</v>
      </c>
      <c r="X333" t="str">
        <f t="shared" si="132"/>
        <v>Hector Flores</v>
      </c>
      <c r="Y333">
        <f t="shared" si="133"/>
        <v>1.2</v>
      </c>
      <c r="Z333">
        <f t="shared" si="134"/>
        <v>1.2</v>
      </c>
      <c r="AA333">
        <f t="shared" si="135"/>
        <v>11667</v>
      </c>
      <c r="AB333" t="str">
        <f t="shared" si="136"/>
        <v>Hector Flores</v>
      </c>
      <c r="AC333">
        <f t="shared" si="137"/>
        <v>1</v>
      </c>
      <c r="AD333">
        <f t="shared" si="138"/>
        <v>1</v>
      </c>
      <c r="AE333">
        <f t="shared" si="139"/>
        <v>10333</v>
      </c>
      <c r="AF333" t="str">
        <f t="shared" si="140"/>
        <v>Hector Flores</v>
      </c>
      <c r="AG333" s="2">
        <f t="shared" si="141"/>
        <v>0</v>
      </c>
      <c r="AH333" s="2">
        <f t="shared" si="142"/>
        <v>0</v>
      </c>
      <c r="AI333">
        <f t="shared" si="143"/>
        <v>-333</v>
      </c>
    </row>
    <row r="334" spans="1:35" x14ac:dyDescent="0.3">
      <c r="A334" s="9" t="str">
        <f>equipo14!A72</f>
        <v>Hector Rivera</v>
      </c>
      <c r="B334" s="9" t="str">
        <f>equipo14!$A$6</f>
        <v>Equipo 14</v>
      </c>
      <c r="C334" s="9">
        <f>equipo14!CP72</f>
        <v>0</v>
      </c>
      <c r="D334" s="9">
        <f>equipo14!CQ72</f>
        <v>0</v>
      </c>
      <c r="E334" s="9">
        <f>equipo14!CR72</f>
        <v>0</v>
      </c>
      <c r="F334" s="15">
        <f>equipo14!CT72</f>
        <v>0</v>
      </c>
      <c r="G334" s="9">
        <f>equipo14!CU72</f>
        <v>0</v>
      </c>
      <c r="H334" s="9">
        <f>equipo14!CV72</f>
        <v>0</v>
      </c>
      <c r="I334" s="9">
        <f>equipo14!CW72</f>
        <v>0</v>
      </c>
      <c r="J334" s="14">
        <f>equipo14!CX72</f>
        <v>0</v>
      </c>
      <c r="K334" s="14">
        <f>equipo14!CY72</f>
        <v>0</v>
      </c>
      <c r="L334" t="str">
        <f t="shared" si="120"/>
        <v>Hector Rivera</v>
      </c>
      <c r="M334">
        <f t="shared" si="121"/>
        <v>0</v>
      </c>
      <c r="N334">
        <f t="shared" si="122"/>
        <v>999999</v>
      </c>
      <c r="O334">
        <f t="shared" si="123"/>
        <v>9999990334</v>
      </c>
      <c r="P334" t="str">
        <f t="shared" si="124"/>
        <v>Hector Rivera</v>
      </c>
      <c r="Q334">
        <f t="shared" si="125"/>
        <v>0</v>
      </c>
      <c r="R334">
        <f t="shared" si="126"/>
        <v>0</v>
      </c>
      <c r="S334">
        <f t="shared" si="127"/>
        <v>-334</v>
      </c>
      <c r="T334" t="str">
        <f t="shared" si="128"/>
        <v>Hector Rivera</v>
      </c>
      <c r="U334">
        <f t="shared" si="129"/>
        <v>0</v>
      </c>
      <c r="V334">
        <f t="shared" si="130"/>
        <v>0</v>
      </c>
      <c r="W334">
        <f t="shared" si="131"/>
        <v>-334</v>
      </c>
      <c r="X334" t="str">
        <f t="shared" si="132"/>
        <v>Hector Rivera</v>
      </c>
      <c r="Y334">
        <f t="shared" si="133"/>
        <v>0</v>
      </c>
      <c r="Z334">
        <f t="shared" si="134"/>
        <v>0</v>
      </c>
      <c r="AA334">
        <f t="shared" si="135"/>
        <v>-334</v>
      </c>
      <c r="AB334" t="str">
        <f t="shared" si="136"/>
        <v>Hector Rivera</v>
      </c>
      <c r="AC334">
        <f t="shared" si="137"/>
        <v>0</v>
      </c>
      <c r="AD334">
        <f t="shared" si="138"/>
        <v>999999</v>
      </c>
      <c r="AE334">
        <f t="shared" si="139"/>
        <v>9999990334</v>
      </c>
      <c r="AF334" t="str">
        <f t="shared" si="140"/>
        <v>Hector Rivera</v>
      </c>
      <c r="AG334" s="2">
        <f t="shared" si="141"/>
        <v>0</v>
      </c>
      <c r="AH334" s="2">
        <f t="shared" si="142"/>
        <v>0</v>
      </c>
      <c r="AI334">
        <f t="shared" si="143"/>
        <v>-334</v>
      </c>
    </row>
    <row r="335" spans="1:35" x14ac:dyDescent="0.3">
      <c r="A335" s="9" t="str">
        <f>equipo14!A73</f>
        <v>Hector Gomez</v>
      </c>
      <c r="B335" s="9" t="str">
        <f>equipo14!$A$6</f>
        <v>Equipo 14</v>
      </c>
      <c r="C335" s="9">
        <f>equipo14!CP73</f>
        <v>2</v>
      </c>
      <c r="D335" s="9">
        <f>equipo14!CQ73</f>
        <v>2</v>
      </c>
      <c r="E335" s="9">
        <f>equipo14!CR73</f>
        <v>0</v>
      </c>
      <c r="F335" s="15">
        <f>equipo14!CT73</f>
        <v>4.0999999999999996</v>
      </c>
      <c r="G335" s="9">
        <f>equipo14!CU73</f>
        <v>2</v>
      </c>
      <c r="H335" s="9">
        <f>equipo14!CV73</f>
        <v>8</v>
      </c>
      <c r="I335" s="9">
        <f>equipo14!CW73</f>
        <v>3</v>
      </c>
      <c r="J335" s="14">
        <f>equipo14!CX73</f>
        <v>4.1538461538461542</v>
      </c>
      <c r="K335" s="14">
        <f>equipo14!CY73</f>
        <v>0</v>
      </c>
      <c r="L335" t="str">
        <f t="shared" si="120"/>
        <v>Hector Gomez</v>
      </c>
      <c r="M335">
        <f t="shared" si="121"/>
        <v>4.1538461538461542</v>
      </c>
      <c r="N335">
        <f t="shared" si="122"/>
        <v>4.1538461538461542</v>
      </c>
      <c r="O335">
        <f t="shared" si="123"/>
        <v>41873.461538461539</v>
      </c>
      <c r="P335" t="str">
        <f t="shared" si="124"/>
        <v>Hector Gomez</v>
      </c>
      <c r="Q335">
        <f t="shared" si="125"/>
        <v>2</v>
      </c>
      <c r="R335">
        <f t="shared" si="126"/>
        <v>2</v>
      </c>
      <c r="S335">
        <f t="shared" si="127"/>
        <v>19665</v>
      </c>
      <c r="T335" t="str">
        <f t="shared" si="128"/>
        <v>Hector Gomez</v>
      </c>
      <c r="U335">
        <f t="shared" si="129"/>
        <v>8</v>
      </c>
      <c r="V335">
        <f t="shared" si="130"/>
        <v>8</v>
      </c>
      <c r="W335">
        <f t="shared" si="131"/>
        <v>79665</v>
      </c>
      <c r="X335" t="str">
        <f t="shared" si="132"/>
        <v>Hector Gomez</v>
      </c>
      <c r="Y335">
        <f t="shared" si="133"/>
        <v>4.0999999999999996</v>
      </c>
      <c r="Z335">
        <f t="shared" si="134"/>
        <v>4.0999999999999996</v>
      </c>
      <c r="AA335">
        <f t="shared" si="135"/>
        <v>40665</v>
      </c>
      <c r="AB335" t="str">
        <f t="shared" si="136"/>
        <v>Hector Gomez</v>
      </c>
      <c r="AC335">
        <f t="shared" si="137"/>
        <v>3</v>
      </c>
      <c r="AD335">
        <f t="shared" si="138"/>
        <v>3</v>
      </c>
      <c r="AE335">
        <f t="shared" si="139"/>
        <v>30335</v>
      </c>
      <c r="AF335" t="str">
        <f t="shared" si="140"/>
        <v>Hector Gomez</v>
      </c>
      <c r="AG335" s="2">
        <f t="shared" si="141"/>
        <v>0</v>
      </c>
      <c r="AH335" s="2">
        <f t="shared" si="142"/>
        <v>0</v>
      </c>
      <c r="AI335">
        <f t="shared" si="143"/>
        <v>-335</v>
      </c>
    </row>
    <row r="336" spans="1:35" x14ac:dyDescent="0.3">
      <c r="A336" s="9" t="str">
        <f>equipo14!A74</f>
        <v>Hector Diaz</v>
      </c>
      <c r="B336" s="9" t="str">
        <f>equipo14!$A$6</f>
        <v>Equipo 14</v>
      </c>
      <c r="C336" s="9">
        <f>equipo14!CP74</f>
        <v>0</v>
      </c>
      <c r="D336" s="9">
        <f>equipo14!CQ74</f>
        <v>0</v>
      </c>
      <c r="E336" s="9">
        <f>equipo14!CR74</f>
        <v>0</v>
      </c>
      <c r="F336" s="15">
        <f>equipo14!CT74</f>
        <v>0</v>
      </c>
      <c r="G336" s="9">
        <f>equipo14!CU74</f>
        <v>0</v>
      </c>
      <c r="H336" s="9">
        <f>equipo14!CV74</f>
        <v>0</v>
      </c>
      <c r="I336" s="9">
        <f>equipo14!CW74</f>
        <v>0</v>
      </c>
      <c r="J336" s="14">
        <f>equipo14!CX74</f>
        <v>0</v>
      </c>
      <c r="K336" s="14">
        <f>equipo14!CY74</f>
        <v>0</v>
      </c>
      <c r="L336" t="str">
        <f t="shared" si="120"/>
        <v>Hector Diaz</v>
      </c>
      <c r="M336">
        <f t="shared" si="121"/>
        <v>0</v>
      </c>
      <c r="N336">
        <f t="shared" si="122"/>
        <v>999999</v>
      </c>
      <c r="O336">
        <f t="shared" si="123"/>
        <v>9999990336</v>
      </c>
      <c r="P336" t="str">
        <f t="shared" si="124"/>
        <v>Hector Diaz</v>
      </c>
      <c r="Q336">
        <f t="shared" si="125"/>
        <v>0</v>
      </c>
      <c r="R336">
        <f t="shared" si="126"/>
        <v>0</v>
      </c>
      <c r="S336">
        <f t="shared" si="127"/>
        <v>-336</v>
      </c>
      <c r="T336" t="str">
        <f t="shared" si="128"/>
        <v>Hector Diaz</v>
      </c>
      <c r="U336">
        <f t="shared" si="129"/>
        <v>0</v>
      </c>
      <c r="V336">
        <f t="shared" si="130"/>
        <v>0</v>
      </c>
      <c r="W336">
        <f t="shared" si="131"/>
        <v>-336</v>
      </c>
      <c r="X336" t="str">
        <f t="shared" si="132"/>
        <v>Hector Diaz</v>
      </c>
      <c r="Y336">
        <f t="shared" si="133"/>
        <v>0</v>
      </c>
      <c r="Z336">
        <f t="shared" si="134"/>
        <v>0</v>
      </c>
      <c r="AA336">
        <f t="shared" si="135"/>
        <v>-336</v>
      </c>
      <c r="AB336" t="str">
        <f t="shared" si="136"/>
        <v>Hector Diaz</v>
      </c>
      <c r="AC336">
        <f t="shared" si="137"/>
        <v>0</v>
      </c>
      <c r="AD336">
        <f t="shared" si="138"/>
        <v>999999</v>
      </c>
      <c r="AE336">
        <f t="shared" si="139"/>
        <v>9999990336</v>
      </c>
      <c r="AF336" t="str">
        <f t="shared" si="140"/>
        <v>Hector Diaz</v>
      </c>
      <c r="AG336" s="2">
        <f t="shared" si="141"/>
        <v>0</v>
      </c>
      <c r="AH336" s="2">
        <f t="shared" si="142"/>
        <v>0</v>
      </c>
      <c r="AI336">
        <f t="shared" si="143"/>
        <v>-336</v>
      </c>
    </row>
    <row r="337" spans="1:35" x14ac:dyDescent="0.3">
      <c r="A337" s="9" t="str">
        <f>equipo14!A75</f>
        <v>Hector Reyes</v>
      </c>
      <c r="B337" s="9" t="str">
        <f>equipo14!$A$6</f>
        <v>Equipo 14</v>
      </c>
      <c r="C337" s="9">
        <f>equipo14!CP75</f>
        <v>1</v>
      </c>
      <c r="D337" s="9">
        <f>equipo14!CQ75</f>
        <v>0</v>
      </c>
      <c r="E337" s="9">
        <f>equipo14!CR75</f>
        <v>1</v>
      </c>
      <c r="F337" s="15">
        <f>equipo14!CT75</f>
        <v>2</v>
      </c>
      <c r="G337" s="9">
        <f>equipo14!CU75</f>
        <v>3</v>
      </c>
      <c r="H337" s="9">
        <f>equipo14!CV75</f>
        <v>1</v>
      </c>
      <c r="I337" s="9">
        <f>equipo14!CW75</f>
        <v>3</v>
      </c>
      <c r="J337" s="14">
        <f>equipo14!CX75</f>
        <v>13.5</v>
      </c>
      <c r="K337" s="14">
        <f>equipo14!CY75</f>
        <v>0</v>
      </c>
      <c r="L337" t="str">
        <f t="shared" si="120"/>
        <v>Hector Reyes</v>
      </c>
      <c r="M337">
        <f t="shared" si="121"/>
        <v>13.5</v>
      </c>
      <c r="N337">
        <f t="shared" si="122"/>
        <v>13.5</v>
      </c>
      <c r="O337">
        <f t="shared" si="123"/>
        <v>135337</v>
      </c>
      <c r="P337" t="str">
        <f t="shared" si="124"/>
        <v>Hector Reyes</v>
      </c>
      <c r="Q337">
        <f t="shared" si="125"/>
        <v>0</v>
      </c>
      <c r="R337">
        <f t="shared" si="126"/>
        <v>0</v>
      </c>
      <c r="S337">
        <f t="shared" si="127"/>
        <v>-337</v>
      </c>
      <c r="T337" t="str">
        <f t="shared" si="128"/>
        <v>Hector Reyes</v>
      </c>
      <c r="U337">
        <f t="shared" si="129"/>
        <v>1</v>
      </c>
      <c r="V337">
        <f t="shared" si="130"/>
        <v>1</v>
      </c>
      <c r="W337">
        <f t="shared" si="131"/>
        <v>9663</v>
      </c>
      <c r="X337" t="str">
        <f t="shared" si="132"/>
        <v>Hector Reyes</v>
      </c>
      <c r="Y337">
        <f t="shared" si="133"/>
        <v>2</v>
      </c>
      <c r="Z337">
        <f t="shared" si="134"/>
        <v>2</v>
      </c>
      <c r="AA337">
        <f t="shared" si="135"/>
        <v>19663</v>
      </c>
      <c r="AB337" t="str">
        <f t="shared" si="136"/>
        <v>Hector Reyes</v>
      </c>
      <c r="AC337">
        <f t="shared" si="137"/>
        <v>3</v>
      </c>
      <c r="AD337">
        <f t="shared" si="138"/>
        <v>3</v>
      </c>
      <c r="AE337">
        <f t="shared" si="139"/>
        <v>30337</v>
      </c>
      <c r="AF337" t="str">
        <f t="shared" si="140"/>
        <v>Hector Reyes</v>
      </c>
      <c r="AG337" s="2">
        <f t="shared" si="141"/>
        <v>0</v>
      </c>
      <c r="AH337" s="2">
        <f t="shared" si="142"/>
        <v>0</v>
      </c>
      <c r="AI337">
        <f t="shared" si="143"/>
        <v>-337</v>
      </c>
    </row>
    <row r="338" spans="1:35" x14ac:dyDescent="0.3">
      <c r="A338" s="9" t="str">
        <f>equipo14!A76</f>
        <v>Hector Morales</v>
      </c>
      <c r="B338" s="9" t="str">
        <f>equipo14!$A$6</f>
        <v>Equipo 14</v>
      </c>
      <c r="C338" s="9">
        <f>equipo14!CP76</f>
        <v>0</v>
      </c>
      <c r="D338" s="9">
        <f>equipo14!CQ76</f>
        <v>0</v>
      </c>
      <c r="E338" s="9">
        <f>equipo14!CR76</f>
        <v>0</v>
      </c>
      <c r="F338" s="15">
        <f>equipo14!CT76</f>
        <v>0</v>
      </c>
      <c r="G338" s="9">
        <f>equipo14!CU76</f>
        <v>0</v>
      </c>
      <c r="H338" s="9">
        <f>equipo14!CV76</f>
        <v>0</v>
      </c>
      <c r="I338" s="9">
        <f>equipo14!CW76</f>
        <v>0</v>
      </c>
      <c r="J338" s="14">
        <f>equipo14!CX76</f>
        <v>0</v>
      </c>
      <c r="K338" s="14">
        <f>equipo14!CY76</f>
        <v>0</v>
      </c>
      <c r="L338" t="str">
        <f t="shared" si="120"/>
        <v>Hector Morales</v>
      </c>
      <c r="M338">
        <f t="shared" si="121"/>
        <v>0</v>
      </c>
      <c r="N338">
        <f t="shared" si="122"/>
        <v>999999</v>
      </c>
      <c r="O338">
        <f t="shared" si="123"/>
        <v>9999990338</v>
      </c>
      <c r="P338" t="str">
        <f t="shared" si="124"/>
        <v>Hector Morales</v>
      </c>
      <c r="Q338">
        <f t="shared" si="125"/>
        <v>0</v>
      </c>
      <c r="R338">
        <f t="shared" si="126"/>
        <v>0</v>
      </c>
      <c r="S338">
        <f t="shared" si="127"/>
        <v>-338</v>
      </c>
      <c r="T338" t="str">
        <f t="shared" si="128"/>
        <v>Hector Morales</v>
      </c>
      <c r="U338">
        <f t="shared" si="129"/>
        <v>0</v>
      </c>
      <c r="V338">
        <f t="shared" si="130"/>
        <v>0</v>
      </c>
      <c r="W338">
        <f t="shared" si="131"/>
        <v>-338</v>
      </c>
      <c r="X338" t="str">
        <f t="shared" si="132"/>
        <v>Hector Morales</v>
      </c>
      <c r="Y338">
        <f t="shared" si="133"/>
        <v>0</v>
      </c>
      <c r="Z338">
        <f t="shared" si="134"/>
        <v>0</v>
      </c>
      <c r="AA338">
        <f t="shared" si="135"/>
        <v>-338</v>
      </c>
      <c r="AB338" t="str">
        <f t="shared" si="136"/>
        <v>Hector Morales</v>
      </c>
      <c r="AC338">
        <f t="shared" si="137"/>
        <v>0</v>
      </c>
      <c r="AD338">
        <f t="shared" si="138"/>
        <v>999999</v>
      </c>
      <c r="AE338">
        <f t="shared" si="139"/>
        <v>9999990338</v>
      </c>
      <c r="AF338" t="str">
        <f t="shared" si="140"/>
        <v>Hector Morales</v>
      </c>
      <c r="AG338" s="2">
        <f t="shared" si="141"/>
        <v>0</v>
      </c>
      <c r="AH338" s="2">
        <f t="shared" si="142"/>
        <v>0</v>
      </c>
      <c r="AI338">
        <f t="shared" si="143"/>
        <v>-338</v>
      </c>
    </row>
    <row r="339" spans="1:35" x14ac:dyDescent="0.3">
      <c r="A339" s="9" t="str">
        <f>equipo14!A77</f>
        <v>Hector Cruz</v>
      </c>
      <c r="B339" s="9" t="str">
        <f>equipo14!$A$6</f>
        <v>Equipo 14</v>
      </c>
      <c r="C339" s="9">
        <f>equipo14!CP77</f>
        <v>1</v>
      </c>
      <c r="D339" s="9">
        <f>equipo14!CQ77</f>
        <v>0</v>
      </c>
      <c r="E339" s="9">
        <f>equipo14!CR77</f>
        <v>1</v>
      </c>
      <c r="F339" s="15">
        <f>equipo14!CT77</f>
        <v>3</v>
      </c>
      <c r="G339" s="9">
        <f>equipo14!CU77</f>
        <v>2</v>
      </c>
      <c r="H339" s="9">
        <f>equipo14!CV77</f>
        <v>3</v>
      </c>
      <c r="I339" s="9">
        <f>equipo14!CW77</f>
        <v>0</v>
      </c>
      <c r="J339" s="14">
        <f>equipo14!CX77</f>
        <v>6</v>
      </c>
      <c r="K339" s="14">
        <f>equipo14!CY77</f>
        <v>0</v>
      </c>
      <c r="L339" t="str">
        <f t="shared" si="120"/>
        <v>Hector Cruz</v>
      </c>
      <c r="M339">
        <f t="shared" si="121"/>
        <v>6</v>
      </c>
      <c r="N339">
        <f t="shared" si="122"/>
        <v>6</v>
      </c>
      <c r="O339">
        <f t="shared" si="123"/>
        <v>60339</v>
      </c>
      <c r="P339" t="str">
        <f t="shared" si="124"/>
        <v>Hector Cruz</v>
      </c>
      <c r="Q339">
        <f t="shared" si="125"/>
        <v>0</v>
      </c>
      <c r="R339">
        <f t="shared" si="126"/>
        <v>0</v>
      </c>
      <c r="S339">
        <f t="shared" si="127"/>
        <v>-339</v>
      </c>
      <c r="T339" t="str">
        <f t="shared" si="128"/>
        <v>Hector Cruz</v>
      </c>
      <c r="U339">
        <f t="shared" si="129"/>
        <v>3</v>
      </c>
      <c r="V339">
        <f t="shared" si="130"/>
        <v>3</v>
      </c>
      <c r="W339">
        <f t="shared" si="131"/>
        <v>29661</v>
      </c>
      <c r="X339" t="str">
        <f t="shared" si="132"/>
        <v>Hector Cruz</v>
      </c>
      <c r="Y339">
        <f t="shared" si="133"/>
        <v>3</v>
      </c>
      <c r="Z339">
        <f t="shared" si="134"/>
        <v>3</v>
      </c>
      <c r="AA339">
        <f t="shared" si="135"/>
        <v>29661</v>
      </c>
      <c r="AB339" t="str">
        <f t="shared" si="136"/>
        <v>Hector Cruz</v>
      </c>
      <c r="AC339">
        <f t="shared" si="137"/>
        <v>0</v>
      </c>
      <c r="AD339">
        <f t="shared" si="138"/>
        <v>999999</v>
      </c>
      <c r="AE339">
        <f t="shared" si="139"/>
        <v>9999990339</v>
      </c>
      <c r="AF339" t="str">
        <f t="shared" si="140"/>
        <v>Hector Cruz</v>
      </c>
      <c r="AG339" s="2">
        <f t="shared" si="141"/>
        <v>0</v>
      </c>
      <c r="AH339" s="2">
        <f t="shared" si="142"/>
        <v>0</v>
      </c>
      <c r="AI339">
        <f t="shared" si="143"/>
        <v>-339</v>
      </c>
    </row>
    <row r="340" spans="1:35" x14ac:dyDescent="0.3">
      <c r="A340" s="9" t="str">
        <f>equipo14!A78</f>
        <v>Hector Ortiz</v>
      </c>
      <c r="B340" s="9" t="str">
        <f>equipo14!$A$6</f>
        <v>Equipo 14</v>
      </c>
      <c r="C340" s="9">
        <f>equipo14!CP78</f>
        <v>0</v>
      </c>
      <c r="D340" s="9">
        <f>equipo14!CQ78</f>
        <v>0</v>
      </c>
      <c r="E340" s="9">
        <f>equipo14!CR78</f>
        <v>0</v>
      </c>
      <c r="F340" s="15">
        <f>equipo14!CT78</f>
        <v>0</v>
      </c>
      <c r="G340" s="9">
        <f>equipo14!CU78</f>
        <v>0</v>
      </c>
      <c r="H340" s="9">
        <f>equipo14!CV78</f>
        <v>0</v>
      </c>
      <c r="I340" s="9">
        <f>equipo14!CW78</f>
        <v>0</v>
      </c>
      <c r="J340" s="14">
        <f>equipo14!CX78</f>
        <v>0</v>
      </c>
      <c r="K340" s="14">
        <f>equipo14!CY78</f>
        <v>0</v>
      </c>
      <c r="L340" t="str">
        <f t="shared" si="120"/>
        <v>Hector Ortiz</v>
      </c>
      <c r="M340">
        <f t="shared" si="121"/>
        <v>0</v>
      </c>
      <c r="N340">
        <f t="shared" si="122"/>
        <v>999999</v>
      </c>
      <c r="O340">
        <f t="shared" si="123"/>
        <v>9999990340</v>
      </c>
      <c r="P340" t="str">
        <f t="shared" si="124"/>
        <v>Hector Ortiz</v>
      </c>
      <c r="Q340">
        <f t="shared" si="125"/>
        <v>0</v>
      </c>
      <c r="R340">
        <f t="shared" si="126"/>
        <v>0</v>
      </c>
      <c r="S340">
        <f t="shared" si="127"/>
        <v>-340</v>
      </c>
      <c r="T340" t="str">
        <f t="shared" si="128"/>
        <v>Hector Ortiz</v>
      </c>
      <c r="U340">
        <f t="shared" si="129"/>
        <v>0</v>
      </c>
      <c r="V340">
        <f t="shared" si="130"/>
        <v>0</v>
      </c>
      <c r="W340">
        <f t="shared" si="131"/>
        <v>-340</v>
      </c>
      <c r="X340" t="str">
        <f t="shared" si="132"/>
        <v>Hector Ortiz</v>
      </c>
      <c r="Y340">
        <f t="shared" si="133"/>
        <v>0</v>
      </c>
      <c r="Z340">
        <f t="shared" si="134"/>
        <v>0</v>
      </c>
      <c r="AA340">
        <f t="shared" si="135"/>
        <v>-340</v>
      </c>
      <c r="AB340" t="str">
        <f t="shared" si="136"/>
        <v>Hector Ortiz</v>
      </c>
      <c r="AC340">
        <f t="shared" si="137"/>
        <v>0</v>
      </c>
      <c r="AD340">
        <f t="shared" si="138"/>
        <v>999999</v>
      </c>
      <c r="AE340">
        <f t="shared" si="139"/>
        <v>9999990340</v>
      </c>
      <c r="AF340" t="str">
        <f t="shared" si="140"/>
        <v>Hector Ortiz</v>
      </c>
      <c r="AG340" s="2">
        <f t="shared" si="141"/>
        <v>0</v>
      </c>
      <c r="AH340" s="2">
        <f t="shared" si="142"/>
        <v>0</v>
      </c>
      <c r="AI340">
        <f t="shared" si="143"/>
        <v>-340</v>
      </c>
    </row>
    <row r="341" spans="1:35" x14ac:dyDescent="0.3">
      <c r="A341" s="9" t="str">
        <f>equipo14!A79</f>
        <v>Hector Gutierrez</v>
      </c>
      <c r="B341" s="9" t="str">
        <f>equipo14!$A$6</f>
        <v>Equipo 14</v>
      </c>
      <c r="C341" s="9">
        <f>equipo14!CP79</f>
        <v>1</v>
      </c>
      <c r="D341" s="9">
        <f>equipo14!CQ79</f>
        <v>1</v>
      </c>
      <c r="E341" s="9">
        <f>equipo14!CR79</f>
        <v>0</v>
      </c>
      <c r="F341" s="15">
        <f>equipo14!CT79</f>
        <v>1.2</v>
      </c>
      <c r="G341" s="9">
        <f>equipo14!CU79</f>
        <v>2</v>
      </c>
      <c r="H341" s="9">
        <f>equipo14!CV79</f>
        <v>1</v>
      </c>
      <c r="I341" s="9">
        <f>equipo14!CW79</f>
        <v>1</v>
      </c>
      <c r="J341" s="14">
        <f>equipo14!CX79</f>
        <v>10.8</v>
      </c>
      <c r="K341" s="14">
        <f>equipo14!CY79</f>
        <v>0</v>
      </c>
      <c r="L341" t="str">
        <f t="shared" si="120"/>
        <v>Hector Gutierrez</v>
      </c>
      <c r="M341">
        <f t="shared" si="121"/>
        <v>10.8</v>
      </c>
      <c r="N341">
        <f t="shared" si="122"/>
        <v>10.8</v>
      </c>
      <c r="O341">
        <f t="shared" si="123"/>
        <v>108341</v>
      </c>
      <c r="P341" t="str">
        <f t="shared" si="124"/>
        <v>Hector Gutierrez</v>
      </c>
      <c r="Q341">
        <f t="shared" si="125"/>
        <v>1</v>
      </c>
      <c r="R341">
        <f t="shared" si="126"/>
        <v>1</v>
      </c>
      <c r="S341">
        <f t="shared" si="127"/>
        <v>9659</v>
      </c>
      <c r="T341" t="str">
        <f t="shared" si="128"/>
        <v>Hector Gutierrez</v>
      </c>
      <c r="U341">
        <f t="shared" si="129"/>
        <v>1</v>
      </c>
      <c r="V341">
        <f t="shared" si="130"/>
        <v>1</v>
      </c>
      <c r="W341">
        <f t="shared" si="131"/>
        <v>9659</v>
      </c>
      <c r="X341" t="str">
        <f t="shared" si="132"/>
        <v>Hector Gutierrez</v>
      </c>
      <c r="Y341">
        <f t="shared" si="133"/>
        <v>1.2</v>
      </c>
      <c r="Z341">
        <f t="shared" si="134"/>
        <v>1.2</v>
      </c>
      <c r="AA341">
        <f t="shared" si="135"/>
        <v>11659</v>
      </c>
      <c r="AB341" t="str">
        <f t="shared" si="136"/>
        <v>Hector Gutierrez</v>
      </c>
      <c r="AC341">
        <f t="shared" si="137"/>
        <v>1</v>
      </c>
      <c r="AD341">
        <f t="shared" si="138"/>
        <v>1</v>
      </c>
      <c r="AE341">
        <f t="shared" si="139"/>
        <v>10341</v>
      </c>
      <c r="AF341" t="str">
        <f t="shared" si="140"/>
        <v>Hector Gutierrez</v>
      </c>
      <c r="AG341" s="2">
        <f t="shared" si="141"/>
        <v>0</v>
      </c>
      <c r="AH341" s="2">
        <f t="shared" si="142"/>
        <v>0</v>
      </c>
      <c r="AI341">
        <f t="shared" si="143"/>
        <v>-341</v>
      </c>
    </row>
    <row r="342" spans="1:35" x14ac:dyDescent="0.3">
      <c r="A342" s="9" t="str">
        <f>equipo14!A80</f>
        <v>Hector Castillo</v>
      </c>
      <c r="B342" s="9" t="str">
        <f>equipo14!$A$6</f>
        <v>Equipo 14</v>
      </c>
      <c r="C342" s="9">
        <f>equipo14!CP80</f>
        <v>1</v>
      </c>
      <c r="D342" s="9">
        <f>equipo14!CQ80</f>
        <v>0</v>
      </c>
      <c r="E342" s="9">
        <f>equipo14!CR80</f>
        <v>1</v>
      </c>
      <c r="F342" s="15">
        <f>equipo14!CT80</f>
        <v>1</v>
      </c>
      <c r="G342" s="9">
        <f>equipo14!CU80</f>
        <v>3</v>
      </c>
      <c r="H342" s="9">
        <f>equipo14!CV80</f>
        <v>5</v>
      </c>
      <c r="I342" s="9">
        <f>equipo14!CW80</f>
        <v>2</v>
      </c>
      <c r="J342" s="14">
        <f>equipo14!CX80</f>
        <v>27</v>
      </c>
      <c r="K342" s="14">
        <f>equipo14!CY80</f>
        <v>0</v>
      </c>
      <c r="L342" t="str">
        <f t="shared" si="120"/>
        <v>Hector Castillo</v>
      </c>
      <c r="M342">
        <f t="shared" si="121"/>
        <v>27</v>
      </c>
      <c r="N342">
        <f t="shared" si="122"/>
        <v>27</v>
      </c>
      <c r="O342">
        <f t="shared" si="123"/>
        <v>270342</v>
      </c>
      <c r="P342" t="str">
        <f t="shared" si="124"/>
        <v>Hector Castillo</v>
      </c>
      <c r="Q342">
        <f t="shared" si="125"/>
        <v>0</v>
      </c>
      <c r="R342">
        <f t="shared" si="126"/>
        <v>0</v>
      </c>
      <c r="S342">
        <f t="shared" si="127"/>
        <v>-342</v>
      </c>
      <c r="T342" t="str">
        <f t="shared" si="128"/>
        <v>Hector Castillo</v>
      </c>
      <c r="U342">
        <f t="shared" si="129"/>
        <v>5</v>
      </c>
      <c r="V342">
        <f t="shared" si="130"/>
        <v>5</v>
      </c>
      <c r="W342">
        <f t="shared" si="131"/>
        <v>49658</v>
      </c>
      <c r="X342" t="str">
        <f t="shared" si="132"/>
        <v>Hector Castillo</v>
      </c>
      <c r="Y342">
        <f t="shared" si="133"/>
        <v>1</v>
      </c>
      <c r="Z342">
        <f t="shared" si="134"/>
        <v>1</v>
      </c>
      <c r="AA342">
        <f t="shared" si="135"/>
        <v>9658</v>
      </c>
      <c r="AB342" t="str">
        <f t="shared" si="136"/>
        <v>Hector Castillo</v>
      </c>
      <c r="AC342">
        <f t="shared" si="137"/>
        <v>2</v>
      </c>
      <c r="AD342">
        <f t="shared" si="138"/>
        <v>2</v>
      </c>
      <c r="AE342">
        <f t="shared" si="139"/>
        <v>20342</v>
      </c>
      <c r="AF342" t="str">
        <f t="shared" si="140"/>
        <v>Hector Castillo</v>
      </c>
      <c r="AG342" s="2">
        <f t="shared" si="141"/>
        <v>0</v>
      </c>
      <c r="AH342" s="2">
        <f t="shared" si="142"/>
        <v>0</v>
      </c>
      <c r="AI342">
        <f t="shared" si="143"/>
        <v>-342</v>
      </c>
    </row>
    <row r="343" spans="1:35" x14ac:dyDescent="0.3">
      <c r="A343" s="9" t="str">
        <f>equipo14!A81</f>
        <v>Manuel Garcia</v>
      </c>
      <c r="B343" s="9" t="str">
        <f>equipo14!$A$6</f>
        <v>Equipo 14</v>
      </c>
      <c r="C343" s="9">
        <f>equipo14!CP81</f>
        <v>0</v>
      </c>
      <c r="D343" s="9">
        <f>equipo14!CQ81</f>
        <v>0</v>
      </c>
      <c r="E343" s="9">
        <f>equipo14!CR81</f>
        <v>0</v>
      </c>
      <c r="F343" s="15">
        <f>equipo14!CT81</f>
        <v>0</v>
      </c>
      <c r="G343" s="9">
        <f>equipo14!CU81</f>
        <v>0</v>
      </c>
      <c r="H343" s="9">
        <f>equipo14!CV81</f>
        <v>0</v>
      </c>
      <c r="I343" s="9">
        <f>equipo14!CW81</f>
        <v>0</v>
      </c>
      <c r="J343" s="14">
        <f>equipo14!CX81</f>
        <v>0</v>
      </c>
      <c r="K343" s="14">
        <f>equipo14!CY81</f>
        <v>0</v>
      </c>
      <c r="L343" t="str">
        <f t="shared" si="120"/>
        <v>Manuel Garcia</v>
      </c>
      <c r="M343">
        <f t="shared" si="121"/>
        <v>0</v>
      </c>
      <c r="N343">
        <f t="shared" si="122"/>
        <v>999999</v>
      </c>
      <c r="O343">
        <f t="shared" si="123"/>
        <v>9999990343</v>
      </c>
      <c r="P343" t="str">
        <f t="shared" si="124"/>
        <v>Manuel Garcia</v>
      </c>
      <c r="Q343">
        <f t="shared" si="125"/>
        <v>0</v>
      </c>
      <c r="R343">
        <f t="shared" si="126"/>
        <v>0</v>
      </c>
      <c r="S343">
        <f t="shared" si="127"/>
        <v>-343</v>
      </c>
      <c r="T343" t="str">
        <f t="shared" si="128"/>
        <v>Manuel Garcia</v>
      </c>
      <c r="U343">
        <f t="shared" si="129"/>
        <v>0</v>
      </c>
      <c r="V343">
        <f t="shared" si="130"/>
        <v>0</v>
      </c>
      <c r="W343">
        <f t="shared" si="131"/>
        <v>-343</v>
      </c>
      <c r="X343" t="str">
        <f t="shared" si="132"/>
        <v>Manuel Garcia</v>
      </c>
      <c r="Y343">
        <f t="shared" si="133"/>
        <v>0</v>
      </c>
      <c r="Z343">
        <f t="shared" si="134"/>
        <v>0</v>
      </c>
      <c r="AA343">
        <f t="shared" si="135"/>
        <v>-343</v>
      </c>
      <c r="AB343" t="str">
        <f t="shared" si="136"/>
        <v>Manuel Garcia</v>
      </c>
      <c r="AC343">
        <f t="shared" si="137"/>
        <v>0</v>
      </c>
      <c r="AD343">
        <f t="shared" si="138"/>
        <v>999999</v>
      </c>
      <c r="AE343">
        <f t="shared" si="139"/>
        <v>9999990343</v>
      </c>
      <c r="AF343" t="str">
        <f t="shared" si="140"/>
        <v>Manuel Garcia</v>
      </c>
      <c r="AG343" s="2">
        <f t="shared" si="141"/>
        <v>0</v>
      </c>
      <c r="AH343" s="2">
        <f t="shared" si="142"/>
        <v>0</v>
      </c>
      <c r="AI343">
        <f t="shared" si="143"/>
        <v>-343</v>
      </c>
    </row>
    <row r="344" spans="1:35" x14ac:dyDescent="0.3">
      <c r="A344" s="9" t="str">
        <f>equipo14!A82</f>
        <v>Manuel Rodriguez</v>
      </c>
      <c r="B344" s="9" t="str">
        <f>equipo14!$A$6</f>
        <v>Equipo 14</v>
      </c>
      <c r="C344" s="9">
        <f>equipo14!CP82</f>
        <v>0</v>
      </c>
      <c r="D344" s="9">
        <f>equipo14!CQ82</f>
        <v>0</v>
      </c>
      <c r="E344" s="9">
        <f>equipo14!CR82</f>
        <v>0</v>
      </c>
      <c r="F344" s="15">
        <f>equipo14!CT82</f>
        <v>0</v>
      </c>
      <c r="G344" s="9">
        <f>equipo14!CU82</f>
        <v>0</v>
      </c>
      <c r="H344" s="9">
        <f>equipo14!CV82</f>
        <v>0</v>
      </c>
      <c r="I344" s="9">
        <f>equipo14!CW82</f>
        <v>0</v>
      </c>
      <c r="J344" s="14">
        <f>equipo14!CX82</f>
        <v>0</v>
      </c>
      <c r="K344" s="14">
        <f>equipo14!CY82</f>
        <v>0</v>
      </c>
      <c r="L344" t="str">
        <f t="shared" si="120"/>
        <v>Manuel Rodriguez</v>
      </c>
      <c r="M344">
        <f t="shared" si="121"/>
        <v>0</v>
      </c>
      <c r="N344">
        <f t="shared" si="122"/>
        <v>999999</v>
      </c>
      <c r="O344">
        <f t="shared" si="123"/>
        <v>9999990344</v>
      </c>
      <c r="P344" t="str">
        <f t="shared" si="124"/>
        <v>Manuel Rodriguez</v>
      </c>
      <c r="Q344">
        <f t="shared" si="125"/>
        <v>0</v>
      </c>
      <c r="R344">
        <f t="shared" si="126"/>
        <v>0</v>
      </c>
      <c r="S344">
        <f t="shared" si="127"/>
        <v>-344</v>
      </c>
      <c r="T344" t="str">
        <f t="shared" si="128"/>
        <v>Manuel Rodriguez</v>
      </c>
      <c r="U344">
        <f t="shared" si="129"/>
        <v>0</v>
      </c>
      <c r="V344">
        <f t="shared" si="130"/>
        <v>0</v>
      </c>
      <c r="W344">
        <f t="shared" si="131"/>
        <v>-344</v>
      </c>
      <c r="X344" t="str">
        <f t="shared" si="132"/>
        <v>Manuel Rodriguez</v>
      </c>
      <c r="Y344">
        <f t="shared" si="133"/>
        <v>0</v>
      </c>
      <c r="Z344">
        <f t="shared" si="134"/>
        <v>0</v>
      </c>
      <c r="AA344">
        <f t="shared" si="135"/>
        <v>-344</v>
      </c>
      <c r="AB344" t="str">
        <f t="shared" si="136"/>
        <v>Manuel Rodriguez</v>
      </c>
      <c r="AC344">
        <f t="shared" si="137"/>
        <v>0</v>
      </c>
      <c r="AD344">
        <f t="shared" si="138"/>
        <v>999999</v>
      </c>
      <c r="AE344">
        <f t="shared" si="139"/>
        <v>9999990344</v>
      </c>
      <c r="AF344" t="str">
        <f t="shared" si="140"/>
        <v>Manuel Rodriguez</v>
      </c>
      <c r="AG344" s="2">
        <f t="shared" si="141"/>
        <v>0</v>
      </c>
      <c r="AH344" s="2">
        <f t="shared" si="142"/>
        <v>0</v>
      </c>
      <c r="AI344">
        <f t="shared" si="143"/>
        <v>-344</v>
      </c>
    </row>
    <row r="345" spans="1:35" x14ac:dyDescent="0.3">
      <c r="A345" s="9" t="str">
        <f>equipo14!A83</f>
        <v>Manuel Martinez</v>
      </c>
      <c r="B345" s="9" t="str">
        <f>equipo14!$A$6</f>
        <v>Equipo 14</v>
      </c>
      <c r="C345" s="9">
        <f>equipo14!CP83</f>
        <v>1</v>
      </c>
      <c r="D345" s="9">
        <f>equipo14!CQ83</f>
        <v>1</v>
      </c>
      <c r="E345" s="9">
        <f>equipo14!CR83</f>
        <v>0</v>
      </c>
      <c r="F345" s="15">
        <f>equipo14!CT83</f>
        <v>1</v>
      </c>
      <c r="G345" s="9">
        <f>equipo14!CU83</f>
        <v>2</v>
      </c>
      <c r="H345" s="9">
        <f>equipo14!CV83</f>
        <v>6</v>
      </c>
      <c r="I345" s="9">
        <f>equipo14!CW83</f>
        <v>4</v>
      </c>
      <c r="J345" s="14">
        <f>equipo14!CX83</f>
        <v>18</v>
      </c>
      <c r="K345" s="14">
        <f>equipo14!CY83</f>
        <v>0</v>
      </c>
      <c r="L345" t="str">
        <f t="shared" si="120"/>
        <v>Manuel Martinez</v>
      </c>
      <c r="M345">
        <f t="shared" si="121"/>
        <v>18</v>
      </c>
      <c r="N345">
        <f t="shared" si="122"/>
        <v>18</v>
      </c>
      <c r="O345">
        <f t="shared" si="123"/>
        <v>180345</v>
      </c>
      <c r="P345" t="str">
        <f t="shared" si="124"/>
        <v>Manuel Martinez</v>
      </c>
      <c r="Q345">
        <f t="shared" si="125"/>
        <v>1</v>
      </c>
      <c r="R345">
        <f t="shared" si="126"/>
        <v>1</v>
      </c>
      <c r="S345">
        <f t="shared" si="127"/>
        <v>9655</v>
      </c>
      <c r="T345" t="str">
        <f t="shared" si="128"/>
        <v>Manuel Martinez</v>
      </c>
      <c r="U345">
        <f t="shared" si="129"/>
        <v>6</v>
      </c>
      <c r="V345">
        <f t="shared" si="130"/>
        <v>6</v>
      </c>
      <c r="W345">
        <f t="shared" si="131"/>
        <v>59655</v>
      </c>
      <c r="X345" t="str">
        <f t="shared" si="132"/>
        <v>Manuel Martinez</v>
      </c>
      <c r="Y345">
        <f t="shared" si="133"/>
        <v>1</v>
      </c>
      <c r="Z345">
        <f t="shared" si="134"/>
        <v>1</v>
      </c>
      <c r="AA345">
        <f t="shared" si="135"/>
        <v>9655</v>
      </c>
      <c r="AB345" t="str">
        <f t="shared" si="136"/>
        <v>Manuel Martinez</v>
      </c>
      <c r="AC345">
        <f t="shared" si="137"/>
        <v>4</v>
      </c>
      <c r="AD345">
        <f t="shared" si="138"/>
        <v>4</v>
      </c>
      <c r="AE345">
        <f t="shared" si="139"/>
        <v>40345</v>
      </c>
      <c r="AF345" t="str">
        <f t="shared" si="140"/>
        <v>Manuel Martinez</v>
      </c>
      <c r="AG345" s="2">
        <f t="shared" si="141"/>
        <v>0</v>
      </c>
      <c r="AH345" s="2">
        <f t="shared" si="142"/>
        <v>0</v>
      </c>
      <c r="AI345">
        <f t="shared" si="143"/>
        <v>-345</v>
      </c>
    </row>
    <row r="346" spans="1:35" x14ac:dyDescent="0.3">
      <c r="A346" s="9" t="str">
        <f>equipo14!A84</f>
        <v>Manuel Hernandez</v>
      </c>
      <c r="B346" s="9" t="str">
        <f>equipo14!$A$6</f>
        <v>Equipo 14</v>
      </c>
      <c r="C346" s="9">
        <f>equipo14!CP84</f>
        <v>0</v>
      </c>
      <c r="D346" s="9">
        <f>equipo14!CQ84</f>
        <v>0</v>
      </c>
      <c r="E346" s="9">
        <f>equipo14!CR84</f>
        <v>0</v>
      </c>
      <c r="F346" s="15">
        <f>equipo14!CT84</f>
        <v>0</v>
      </c>
      <c r="G346" s="9">
        <f>equipo14!CU84</f>
        <v>0</v>
      </c>
      <c r="H346" s="9">
        <f>equipo14!CV84</f>
        <v>0</v>
      </c>
      <c r="I346" s="9">
        <f>equipo14!CW84</f>
        <v>0</v>
      </c>
      <c r="J346" s="14">
        <f>equipo14!CX84</f>
        <v>0</v>
      </c>
      <c r="K346" s="14">
        <f>equipo14!CY84</f>
        <v>0</v>
      </c>
      <c r="L346" t="str">
        <f t="shared" si="120"/>
        <v>Manuel Hernandez</v>
      </c>
      <c r="M346">
        <f t="shared" si="121"/>
        <v>0</v>
      </c>
      <c r="N346">
        <f t="shared" si="122"/>
        <v>999999</v>
      </c>
      <c r="O346">
        <f t="shared" si="123"/>
        <v>9999990346</v>
      </c>
      <c r="P346" t="str">
        <f t="shared" si="124"/>
        <v>Manuel Hernandez</v>
      </c>
      <c r="Q346">
        <f t="shared" si="125"/>
        <v>0</v>
      </c>
      <c r="R346">
        <f t="shared" si="126"/>
        <v>0</v>
      </c>
      <c r="S346">
        <f t="shared" si="127"/>
        <v>-346</v>
      </c>
      <c r="T346" t="str">
        <f t="shared" si="128"/>
        <v>Manuel Hernandez</v>
      </c>
      <c r="U346">
        <f t="shared" si="129"/>
        <v>0</v>
      </c>
      <c r="V346">
        <f t="shared" si="130"/>
        <v>0</v>
      </c>
      <c r="W346">
        <f t="shared" si="131"/>
        <v>-346</v>
      </c>
      <c r="X346" t="str">
        <f t="shared" si="132"/>
        <v>Manuel Hernandez</v>
      </c>
      <c r="Y346">
        <f t="shared" si="133"/>
        <v>0</v>
      </c>
      <c r="Z346">
        <f t="shared" si="134"/>
        <v>0</v>
      </c>
      <c r="AA346">
        <f t="shared" si="135"/>
        <v>-346</v>
      </c>
      <c r="AB346" t="str">
        <f t="shared" si="136"/>
        <v>Manuel Hernandez</v>
      </c>
      <c r="AC346">
        <f t="shared" si="137"/>
        <v>0</v>
      </c>
      <c r="AD346">
        <f t="shared" si="138"/>
        <v>999999</v>
      </c>
      <c r="AE346">
        <f t="shared" si="139"/>
        <v>9999990346</v>
      </c>
      <c r="AF346" t="str">
        <f t="shared" si="140"/>
        <v>Manuel Hernandez</v>
      </c>
      <c r="AG346" s="2">
        <f t="shared" si="141"/>
        <v>0</v>
      </c>
      <c r="AH346" s="2">
        <f t="shared" si="142"/>
        <v>0</v>
      </c>
      <c r="AI346">
        <f t="shared" si="143"/>
        <v>-346</v>
      </c>
    </row>
    <row r="347" spans="1:35" x14ac:dyDescent="0.3">
      <c r="A347" s="9" t="str">
        <f>equipo14!A85</f>
        <v>Manuel Lopez</v>
      </c>
      <c r="B347" s="9" t="str">
        <f>equipo14!$A$6</f>
        <v>Equipo 14</v>
      </c>
      <c r="C347" s="9">
        <f>equipo14!CP85</f>
        <v>1</v>
      </c>
      <c r="D347" s="9">
        <f>equipo14!CQ85</f>
        <v>1</v>
      </c>
      <c r="E347" s="9">
        <f>equipo14!CR85</f>
        <v>0</v>
      </c>
      <c r="F347" s="15">
        <f>equipo14!CT85</f>
        <v>2</v>
      </c>
      <c r="G347" s="9">
        <f>equipo14!CU85</f>
        <v>2</v>
      </c>
      <c r="H347" s="9">
        <f>equipo14!CV85</f>
        <v>4</v>
      </c>
      <c r="I347" s="9">
        <f>equipo14!CW85</f>
        <v>3</v>
      </c>
      <c r="J347" s="14">
        <f>equipo14!CX85</f>
        <v>9</v>
      </c>
      <c r="K347" s="14">
        <f>equipo14!CY85</f>
        <v>0</v>
      </c>
      <c r="L347" t="str">
        <f t="shared" si="120"/>
        <v>Manuel Lopez</v>
      </c>
      <c r="M347">
        <f t="shared" si="121"/>
        <v>9</v>
      </c>
      <c r="N347">
        <f t="shared" si="122"/>
        <v>9</v>
      </c>
      <c r="O347">
        <f t="shared" si="123"/>
        <v>90347</v>
      </c>
      <c r="P347" t="str">
        <f t="shared" si="124"/>
        <v>Manuel Lopez</v>
      </c>
      <c r="Q347">
        <f t="shared" si="125"/>
        <v>1</v>
      </c>
      <c r="R347">
        <f t="shared" si="126"/>
        <v>1</v>
      </c>
      <c r="S347">
        <f t="shared" si="127"/>
        <v>9653</v>
      </c>
      <c r="T347" t="str">
        <f t="shared" si="128"/>
        <v>Manuel Lopez</v>
      </c>
      <c r="U347">
        <f t="shared" si="129"/>
        <v>4</v>
      </c>
      <c r="V347">
        <f t="shared" si="130"/>
        <v>4</v>
      </c>
      <c r="W347">
        <f t="shared" si="131"/>
        <v>39653</v>
      </c>
      <c r="X347" t="str">
        <f t="shared" si="132"/>
        <v>Manuel Lopez</v>
      </c>
      <c r="Y347">
        <f t="shared" si="133"/>
        <v>2</v>
      </c>
      <c r="Z347">
        <f t="shared" si="134"/>
        <v>2</v>
      </c>
      <c r="AA347">
        <f t="shared" si="135"/>
        <v>19653</v>
      </c>
      <c r="AB347" t="str">
        <f t="shared" si="136"/>
        <v>Manuel Lopez</v>
      </c>
      <c r="AC347">
        <f t="shared" si="137"/>
        <v>3</v>
      </c>
      <c r="AD347">
        <f t="shared" si="138"/>
        <v>3</v>
      </c>
      <c r="AE347">
        <f t="shared" si="139"/>
        <v>30347</v>
      </c>
      <c r="AF347" t="str">
        <f t="shared" si="140"/>
        <v>Manuel Lopez</v>
      </c>
      <c r="AG347" s="2">
        <f t="shared" si="141"/>
        <v>0</v>
      </c>
      <c r="AH347" s="2">
        <f t="shared" si="142"/>
        <v>0</v>
      </c>
      <c r="AI347">
        <f t="shared" si="143"/>
        <v>-347</v>
      </c>
    </row>
    <row r="348" spans="1:35" x14ac:dyDescent="0.3">
      <c r="A348" s="9" t="str">
        <f>equipo14!A86</f>
        <v>Manuel Gonzalez</v>
      </c>
      <c r="B348" s="9" t="str">
        <f>equipo14!$A$6</f>
        <v>Equipo 14</v>
      </c>
      <c r="C348" s="9">
        <f>equipo14!CP86</f>
        <v>0</v>
      </c>
      <c r="D348" s="9">
        <f>equipo14!CQ86</f>
        <v>0</v>
      </c>
      <c r="E348" s="9">
        <f>equipo14!CR86</f>
        <v>0</v>
      </c>
      <c r="F348" s="15">
        <f>equipo14!CT86</f>
        <v>0</v>
      </c>
      <c r="G348" s="9">
        <f>equipo14!CU86</f>
        <v>0</v>
      </c>
      <c r="H348" s="9">
        <f>equipo14!CV86</f>
        <v>0</v>
      </c>
      <c r="I348" s="9">
        <f>equipo14!CW86</f>
        <v>0</v>
      </c>
      <c r="J348" s="14">
        <f>equipo14!CX86</f>
        <v>0</v>
      </c>
      <c r="K348" s="14">
        <f>equipo14!CY86</f>
        <v>0</v>
      </c>
      <c r="L348" t="str">
        <f t="shared" si="120"/>
        <v>Manuel Gonzalez</v>
      </c>
      <c r="M348">
        <f t="shared" si="121"/>
        <v>0</v>
      </c>
      <c r="N348">
        <f t="shared" si="122"/>
        <v>999999</v>
      </c>
      <c r="O348">
        <f t="shared" si="123"/>
        <v>9999990348</v>
      </c>
      <c r="P348" t="str">
        <f t="shared" si="124"/>
        <v>Manuel Gonzalez</v>
      </c>
      <c r="Q348">
        <f t="shared" si="125"/>
        <v>0</v>
      </c>
      <c r="R348">
        <f t="shared" si="126"/>
        <v>0</v>
      </c>
      <c r="S348">
        <f t="shared" si="127"/>
        <v>-348</v>
      </c>
      <c r="T348" t="str">
        <f t="shared" si="128"/>
        <v>Manuel Gonzalez</v>
      </c>
      <c r="U348">
        <f t="shared" si="129"/>
        <v>0</v>
      </c>
      <c r="V348">
        <f t="shared" si="130"/>
        <v>0</v>
      </c>
      <c r="W348">
        <f t="shared" si="131"/>
        <v>-348</v>
      </c>
      <c r="X348" t="str">
        <f t="shared" si="132"/>
        <v>Manuel Gonzalez</v>
      </c>
      <c r="Y348">
        <f t="shared" si="133"/>
        <v>0</v>
      </c>
      <c r="Z348">
        <f t="shared" si="134"/>
        <v>0</v>
      </c>
      <c r="AA348">
        <f t="shared" si="135"/>
        <v>-348</v>
      </c>
      <c r="AB348" t="str">
        <f t="shared" si="136"/>
        <v>Manuel Gonzalez</v>
      </c>
      <c r="AC348">
        <f t="shared" si="137"/>
        <v>0</v>
      </c>
      <c r="AD348">
        <f t="shared" si="138"/>
        <v>999999</v>
      </c>
      <c r="AE348">
        <f t="shared" si="139"/>
        <v>9999990348</v>
      </c>
      <c r="AF348" t="str">
        <f t="shared" si="140"/>
        <v>Manuel Gonzalez</v>
      </c>
      <c r="AG348" s="2">
        <f t="shared" si="141"/>
        <v>0</v>
      </c>
      <c r="AH348" s="2">
        <f t="shared" si="142"/>
        <v>0</v>
      </c>
      <c r="AI348">
        <f t="shared" si="143"/>
        <v>-348</v>
      </c>
    </row>
    <row r="349" spans="1:35" x14ac:dyDescent="0.3">
      <c r="A349" s="9" t="str">
        <f>equipo14!A87</f>
        <v>Manuel Perez</v>
      </c>
      <c r="B349" s="9" t="str">
        <f>equipo14!$A$6</f>
        <v>Equipo 14</v>
      </c>
      <c r="C349" s="9">
        <f>equipo14!CP87</f>
        <v>0</v>
      </c>
      <c r="D349" s="9">
        <f>equipo14!CQ87</f>
        <v>0</v>
      </c>
      <c r="E349" s="9">
        <f>equipo14!CR87</f>
        <v>0</v>
      </c>
      <c r="F349" s="15">
        <f>equipo14!CT87</f>
        <v>0</v>
      </c>
      <c r="G349" s="9">
        <f>equipo14!CU87</f>
        <v>0</v>
      </c>
      <c r="H349" s="9">
        <f>equipo14!CV87</f>
        <v>0</v>
      </c>
      <c r="I349" s="9">
        <f>equipo14!CW87</f>
        <v>0</v>
      </c>
      <c r="J349" s="14">
        <f>equipo14!CX87</f>
        <v>0</v>
      </c>
      <c r="K349" s="14">
        <f>equipo14!CY87</f>
        <v>0</v>
      </c>
      <c r="L349" t="str">
        <f t="shared" si="120"/>
        <v>Manuel Perez</v>
      </c>
      <c r="M349">
        <f t="shared" si="121"/>
        <v>0</v>
      </c>
      <c r="N349">
        <f t="shared" si="122"/>
        <v>999999</v>
      </c>
      <c r="O349">
        <f t="shared" si="123"/>
        <v>9999990349</v>
      </c>
      <c r="P349" t="str">
        <f t="shared" si="124"/>
        <v>Manuel Perez</v>
      </c>
      <c r="Q349">
        <f t="shared" si="125"/>
        <v>0</v>
      </c>
      <c r="R349">
        <f t="shared" si="126"/>
        <v>0</v>
      </c>
      <c r="S349">
        <f t="shared" si="127"/>
        <v>-349</v>
      </c>
      <c r="T349" t="str">
        <f t="shared" si="128"/>
        <v>Manuel Perez</v>
      </c>
      <c r="U349">
        <f t="shared" si="129"/>
        <v>0</v>
      </c>
      <c r="V349">
        <f t="shared" si="130"/>
        <v>0</v>
      </c>
      <c r="W349">
        <f t="shared" si="131"/>
        <v>-349</v>
      </c>
      <c r="X349" t="str">
        <f t="shared" si="132"/>
        <v>Manuel Perez</v>
      </c>
      <c r="Y349">
        <f t="shared" si="133"/>
        <v>0</v>
      </c>
      <c r="Z349">
        <f t="shared" si="134"/>
        <v>0</v>
      </c>
      <c r="AA349">
        <f t="shared" si="135"/>
        <v>-349</v>
      </c>
      <c r="AB349" t="str">
        <f t="shared" si="136"/>
        <v>Manuel Perez</v>
      </c>
      <c r="AC349">
        <f t="shared" si="137"/>
        <v>0</v>
      </c>
      <c r="AD349">
        <f t="shared" si="138"/>
        <v>999999</v>
      </c>
      <c r="AE349">
        <f t="shared" si="139"/>
        <v>9999990349</v>
      </c>
      <c r="AF349" t="str">
        <f t="shared" si="140"/>
        <v>Manuel Perez</v>
      </c>
      <c r="AG349" s="2">
        <f t="shared" si="141"/>
        <v>0</v>
      </c>
      <c r="AH349" s="2">
        <f t="shared" si="142"/>
        <v>0</v>
      </c>
      <c r="AI349">
        <f t="shared" si="143"/>
        <v>-349</v>
      </c>
    </row>
    <row r="350" spans="1:35" x14ac:dyDescent="0.3">
      <c r="A350" s="9" t="str">
        <f>equipo14!A88</f>
        <v>Manuel Sanchez</v>
      </c>
      <c r="B350" s="9" t="str">
        <f>equipo14!$A$6</f>
        <v>Equipo 14</v>
      </c>
      <c r="C350" s="9">
        <f>equipo14!CP88</f>
        <v>0</v>
      </c>
      <c r="D350" s="9">
        <f>equipo14!CQ88</f>
        <v>0</v>
      </c>
      <c r="E350" s="9">
        <f>equipo14!CR88</f>
        <v>0</v>
      </c>
      <c r="F350" s="15">
        <f>equipo14!CT88</f>
        <v>0</v>
      </c>
      <c r="G350" s="9">
        <f>equipo14!CU88</f>
        <v>0</v>
      </c>
      <c r="H350" s="9">
        <f>equipo14!CV88</f>
        <v>0</v>
      </c>
      <c r="I350" s="9">
        <f>equipo14!CW88</f>
        <v>0</v>
      </c>
      <c r="J350" s="14">
        <f>equipo14!CX88</f>
        <v>0</v>
      </c>
      <c r="K350" s="14">
        <f>equipo14!CY88</f>
        <v>0</v>
      </c>
      <c r="L350" t="str">
        <f t="shared" si="120"/>
        <v>Manuel Sanchez</v>
      </c>
      <c r="M350">
        <f t="shared" si="121"/>
        <v>0</v>
      </c>
      <c r="N350">
        <f t="shared" si="122"/>
        <v>999999</v>
      </c>
      <c r="O350">
        <f t="shared" si="123"/>
        <v>9999990350</v>
      </c>
      <c r="P350" t="str">
        <f t="shared" si="124"/>
        <v>Manuel Sanchez</v>
      </c>
      <c r="Q350">
        <f t="shared" si="125"/>
        <v>0</v>
      </c>
      <c r="R350">
        <f t="shared" si="126"/>
        <v>0</v>
      </c>
      <c r="S350">
        <f t="shared" si="127"/>
        <v>-350</v>
      </c>
      <c r="T350" t="str">
        <f t="shared" si="128"/>
        <v>Manuel Sanchez</v>
      </c>
      <c r="U350">
        <f t="shared" si="129"/>
        <v>0</v>
      </c>
      <c r="V350">
        <f t="shared" si="130"/>
        <v>0</v>
      </c>
      <c r="W350">
        <f t="shared" si="131"/>
        <v>-350</v>
      </c>
      <c r="X350" t="str">
        <f t="shared" si="132"/>
        <v>Manuel Sanchez</v>
      </c>
      <c r="Y350">
        <f t="shared" si="133"/>
        <v>0</v>
      </c>
      <c r="Z350">
        <f t="shared" si="134"/>
        <v>0</v>
      </c>
      <c r="AA350">
        <f t="shared" si="135"/>
        <v>-350</v>
      </c>
      <c r="AB350" t="str">
        <f t="shared" si="136"/>
        <v>Manuel Sanchez</v>
      </c>
      <c r="AC350">
        <f t="shared" si="137"/>
        <v>0</v>
      </c>
      <c r="AD350">
        <f t="shared" si="138"/>
        <v>999999</v>
      </c>
      <c r="AE350">
        <f t="shared" si="139"/>
        <v>9999990350</v>
      </c>
      <c r="AF350" t="str">
        <f t="shared" si="140"/>
        <v>Manuel Sanchez</v>
      </c>
      <c r="AG350" s="2">
        <f t="shared" si="141"/>
        <v>0</v>
      </c>
      <c r="AH350" s="2">
        <f t="shared" si="142"/>
        <v>0</v>
      </c>
      <c r="AI350">
        <f t="shared" si="143"/>
        <v>-350</v>
      </c>
    </row>
    <row r="351" spans="1:35" x14ac:dyDescent="0.3">
      <c r="A351" s="9" t="str">
        <f>equipo14!A89</f>
        <v>Manuel Ramirez</v>
      </c>
      <c r="B351" s="9" t="str">
        <f>equipo14!$A$6</f>
        <v>Equipo 14</v>
      </c>
      <c r="C351" s="9">
        <f>equipo14!CP89</f>
        <v>1</v>
      </c>
      <c r="D351" s="9">
        <f>equipo14!CQ89</f>
        <v>0</v>
      </c>
      <c r="E351" s="9">
        <f>equipo14!CR89</f>
        <v>1</v>
      </c>
      <c r="F351" s="15">
        <f>equipo14!CT89</f>
        <v>2.1</v>
      </c>
      <c r="G351" s="9">
        <f>equipo14!CU89</f>
        <v>1</v>
      </c>
      <c r="H351" s="9">
        <f>equipo14!CV89</f>
        <v>5</v>
      </c>
      <c r="I351" s="9">
        <f>equipo14!CW89</f>
        <v>3</v>
      </c>
      <c r="J351" s="14">
        <f>equipo14!CX89</f>
        <v>3.8571428571428568</v>
      </c>
      <c r="K351" s="14">
        <f>equipo14!CY89</f>
        <v>0</v>
      </c>
      <c r="L351" t="str">
        <f t="shared" si="120"/>
        <v>Manuel Ramirez</v>
      </c>
      <c r="M351">
        <f t="shared" si="121"/>
        <v>3.8571428571428568</v>
      </c>
      <c r="N351">
        <f t="shared" si="122"/>
        <v>3.8571428571428568</v>
      </c>
      <c r="O351">
        <f t="shared" si="123"/>
        <v>38922.428571428565</v>
      </c>
      <c r="P351" t="str">
        <f t="shared" si="124"/>
        <v>Manuel Ramirez</v>
      </c>
      <c r="Q351">
        <f t="shared" si="125"/>
        <v>0</v>
      </c>
      <c r="R351">
        <f t="shared" si="126"/>
        <v>0</v>
      </c>
      <c r="S351">
        <f t="shared" si="127"/>
        <v>-351</v>
      </c>
      <c r="T351" t="str">
        <f t="shared" si="128"/>
        <v>Manuel Ramirez</v>
      </c>
      <c r="U351">
        <f t="shared" si="129"/>
        <v>5</v>
      </c>
      <c r="V351">
        <f t="shared" si="130"/>
        <v>5</v>
      </c>
      <c r="W351">
        <f t="shared" si="131"/>
        <v>49649</v>
      </c>
      <c r="X351" t="str">
        <f t="shared" si="132"/>
        <v>Manuel Ramirez</v>
      </c>
      <c r="Y351">
        <f t="shared" si="133"/>
        <v>2.1</v>
      </c>
      <c r="Z351">
        <f t="shared" si="134"/>
        <v>2.1</v>
      </c>
      <c r="AA351">
        <f t="shared" si="135"/>
        <v>20649</v>
      </c>
      <c r="AB351" t="str">
        <f t="shared" si="136"/>
        <v>Manuel Ramirez</v>
      </c>
      <c r="AC351">
        <f t="shared" si="137"/>
        <v>3</v>
      </c>
      <c r="AD351">
        <f t="shared" si="138"/>
        <v>3</v>
      </c>
      <c r="AE351">
        <f t="shared" si="139"/>
        <v>30351</v>
      </c>
      <c r="AF351" t="str">
        <f t="shared" si="140"/>
        <v>Manuel Ramirez</v>
      </c>
      <c r="AG351" s="2">
        <f t="shared" si="141"/>
        <v>0</v>
      </c>
      <c r="AH351" s="2">
        <f t="shared" si="142"/>
        <v>0</v>
      </c>
      <c r="AI351">
        <f t="shared" si="143"/>
        <v>-351</v>
      </c>
    </row>
    <row r="352" spans="1:35" x14ac:dyDescent="0.3">
      <c r="A352" s="9" t="str">
        <f>equipo14!A90</f>
        <v>Manuel Torres</v>
      </c>
      <c r="B352" s="9" t="str">
        <f>equipo14!$A$6</f>
        <v>Equipo 14</v>
      </c>
      <c r="C352" s="9">
        <f>equipo14!CP90</f>
        <v>1</v>
      </c>
      <c r="D352" s="9">
        <f>equipo14!CQ90</f>
        <v>1</v>
      </c>
      <c r="E352" s="9">
        <f>equipo14!CR90</f>
        <v>0</v>
      </c>
      <c r="F352" s="15">
        <f>equipo14!CT90</f>
        <v>1.2</v>
      </c>
      <c r="G352" s="9">
        <f>equipo14!CU90</f>
        <v>1</v>
      </c>
      <c r="H352" s="9">
        <f>equipo14!CV90</f>
        <v>2</v>
      </c>
      <c r="I352" s="9">
        <f>equipo14!CW90</f>
        <v>3</v>
      </c>
      <c r="J352" s="14">
        <f>equipo14!CX90</f>
        <v>5.4</v>
      </c>
      <c r="K352" s="14">
        <f>equipo14!CY90</f>
        <v>0</v>
      </c>
      <c r="L352" t="str">
        <f t="shared" si="120"/>
        <v>Manuel Torres</v>
      </c>
      <c r="M352">
        <f t="shared" si="121"/>
        <v>5.4</v>
      </c>
      <c r="N352">
        <f t="shared" si="122"/>
        <v>5.4</v>
      </c>
      <c r="O352">
        <f t="shared" si="123"/>
        <v>54352</v>
      </c>
      <c r="P352" t="str">
        <f t="shared" si="124"/>
        <v>Manuel Torres</v>
      </c>
      <c r="Q352">
        <f t="shared" si="125"/>
        <v>1</v>
      </c>
      <c r="R352">
        <f t="shared" si="126"/>
        <v>1</v>
      </c>
      <c r="S352">
        <f t="shared" si="127"/>
        <v>9648</v>
      </c>
      <c r="T352" t="str">
        <f t="shared" si="128"/>
        <v>Manuel Torres</v>
      </c>
      <c r="U352">
        <f t="shared" si="129"/>
        <v>2</v>
      </c>
      <c r="V352">
        <f t="shared" si="130"/>
        <v>2</v>
      </c>
      <c r="W352">
        <f t="shared" si="131"/>
        <v>19648</v>
      </c>
      <c r="X352" t="str">
        <f t="shared" si="132"/>
        <v>Manuel Torres</v>
      </c>
      <c r="Y352">
        <f t="shared" si="133"/>
        <v>1.2</v>
      </c>
      <c r="Z352">
        <f t="shared" si="134"/>
        <v>1.2</v>
      </c>
      <c r="AA352">
        <f t="shared" si="135"/>
        <v>11648</v>
      </c>
      <c r="AB352" t="str">
        <f t="shared" si="136"/>
        <v>Manuel Torres</v>
      </c>
      <c r="AC352">
        <f t="shared" si="137"/>
        <v>3</v>
      </c>
      <c r="AD352">
        <f t="shared" si="138"/>
        <v>3</v>
      </c>
      <c r="AE352">
        <f t="shared" si="139"/>
        <v>30352</v>
      </c>
      <c r="AF352" t="str">
        <f t="shared" si="140"/>
        <v>Manuel Torres</v>
      </c>
      <c r="AG352" s="2">
        <f t="shared" si="141"/>
        <v>0</v>
      </c>
      <c r="AH352" s="2">
        <f t="shared" si="142"/>
        <v>0</v>
      </c>
      <c r="AI352">
        <f t="shared" si="143"/>
        <v>-352</v>
      </c>
    </row>
    <row r="353" spans="1:35" x14ac:dyDescent="0.3">
      <c r="A353" s="9" t="str">
        <f>equipo15!A66</f>
        <v>Manuel Flores</v>
      </c>
      <c r="B353" s="9" t="str">
        <f>equipo15!$A$6</f>
        <v>Equipo 15</v>
      </c>
      <c r="C353" s="9">
        <f>equipo15!CP66</f>
        <v>2</v>
      </c>
      <c r="D353" s="9">
        <f>equipo15!CQ66</f>
        <v>0</v>
      </c>
      <c r="E353" s="9">
        <f>equipo15!CR66</f>
        <v>2</v>
      </c>
      <c r="F353" s="15">
        <f>equipo15!CT66</f>
        <v>5.1000000000000005</v>
      </c>
      <c r="G353" s="9">
        <f>equipo15!CU66</f>
        <v>6</v>
      </c>
      <c r="H353" s="9">
        <f>equipo15!CV66</f>
        <v>7</v>
      </c>
      <c r="I353" s="9">
        <f>equipo15!CW66</f>
        <v>4</v>
      </c>
      <c r="J353" s="14">
        <f>equipo15!CX66</f>
        <v>10.124999999999998</v>
      </c>
      <c r="K353" s="14">
        <f>equipo15!CY66</f>
        <v>0</v>
      </c>
      <c r="L353" t="str">
        <f t="shared" si="120"/>
        <v>Manuel Flores</v>
      </c>
      <c r="M353">
        <f t="shared" si="121"/>
        <v>10.124999999999998</v>
      </c>
      <c r="N353">
        <f t="shared" si="122"/>
        <v>10.124999999999998</v>
      </c>
      <c r="O353">
        <f t="shared" si="123"/>
        <v>101602.99999999999</v>
      </c>
      <c r="P353" t="str">
        <f t="shared" si="124"/>
        <v>Manuel Flores</v>
      </c>
      <c r="Q353">
        <f t="shared" si="125"/>
        <v>0</v>
      </c>
      <c r="R353">
        <f t="shared" si="126"/>
        <v>0</v>
      </c>
      <c r="S353">
        <f t="shared" si="127"/>
        <v>-353</v>
      </c>
      <c r="T353" t="str">
        <f t="shared" si="128"/>
        <v>Manuel Flores</v>
      </c>
      <c r="U353">
        <f t="shared" si="129"/>
        <v>7</v>
      </c>
      <c r="V353">
        <f t="shared" si="130"/>
        <v>7</v>
      </c>
      <c r="W353">
        <f t="shared" si="131"/>
        <v>69647</v>
      </c>
      <c r="X353" t="str">
        <f t="shared" si="132"/>
        <v>Manuel Flores</v>
      </c>
      <c r="Y353">
        <f t="shared" si="133"/>
        <v>5.1000000000000005</v>
      </c>
      <c r="Z353">
        <f t="shared" si="134"/>
        <v>5.1000000000000005</v>
      </c>
      <c r="AA353">
        <f t="shared" si="135"/>
        <v>50647.000000000007</v>
      </c>
      <c r="AB353" t="str">
        <f t="shared" si="136"/>
        <v>Manuel Flores</v>
      </c>
      <c r="AC353">
        <f t="shared" si="137"/>
        <v>4</v>
      </c>
      <c r="AD353">
        <f t="shared" si="138"/>
        <v>4</v>
      </c>
      <c r="AE353">
        <f t="shared" si="139"/>
        <v>40353</v>
      </c>
      <c r="AF353" t="str">
        <f t="shared" si="140"/>
        <v>Manuel Flores</v>
      </c>
      <c r="AG353" s="2">
        <f t="shared" si="141"/>
        <v>0</v>
      </c>
      <c r="AH353" s="2">
        <f t="shared" si="142"/>
        <v>0</v>
      </c>
      <c r="AI353">
        <f t="shared" si="143"/>
        <v>-353</v>
      </c>
    </row>
    <row r="354" spans="1:35" x14ac:dyDescent="0.3">
      <c r="A354" s="9" t="str">
        <f>equipo15!A67</f>
        <v>Manuel Rivera</v>
      </c>
      <c r="B354" s="9" t="str">
        <f>equipo15!$A$6</f>
        <v>Equipo 15</v>
      </c>
      <c r="C354" s="9">
        <f>equipo15!CP67</f>
        <v>1</v>
      </c>
      <c r="D354" s="9">
        <f>equipo15!CQ67</f>
        <v>1</v>
      </c>
      <c r="E354" s="9">
        <f>equipo15!CR67</f>
        <v>0</v>
      </c>
      <c r="F354" s="15">
        <f>equipo15!CT67</f>
        <v>1.2</v>
      </c>
      <c r="G354" s="9">
        <f>equipo15!CU67</f>
        <v>4</v>
      </c>
      <c r="H354" s="9">
        <f>equipo15!CV67</f>
        <v>5</v>
      </c>
      <c r="I354" s="9">
        <f>equipo15!CW67</f>
        <v>3</v>
      </c>
      <c r="J354" s="14">
        <f>equipo15!CX67</f>
        <v>21.6</v>
      </c>
      <c r="K354" s="14">
        <f>equipo15!CY67</f>
        <v>0</v>
      </c>
      <c r="L354" t="str">
        <f t="shared" si="120"/>
        <v>Manuel Rivera</v>
      </c>
      <c r="M354">
        <f t="shared" si="121"/>
        <v>21.6</v>
      </c>
      <c r="N354">
        <f t="shared" si="122"/>
        <v>21.6</v>
      </c>
      <c r="O354">
        <f t="shared" si="123"/>
        <v>216354</v>
      </c>
      <c r="P354" t="str">
        <f t="shared" si="124"/>
        <v>Manuel Rivera</v>
      </c>
      <c r="Q354">
        <f t="shared" si="125"/>
        <v>1</v>
      </c>
      <c r="R354">
        <f t="shared" si="126"/>
        <v>1</v>
      </c>
      <c r="S354">
        <f t="shared" si="127"/>
        <v>9646</v>
      </c>
      <c r="T354" t="str">
        <f t="shared" si="128"/>
        <v>Manuel Rivera</v>
      </c>
      <c r="U354">
        <f t="shared" si="129"/>
        <v>5</v>
      </c>
      <c r="V354">
        <f t="shared" si="130"/>
        <v>5</v>
      </c>
      <c r="W354">
        <f t="shared" si="131"/>
        <v>49646</v>
      </c>
      <c r="X354" t="str">
        <f t="shared" si="132"/>
        <v>Manuel Rivera</v>
      </c>
      <c r="Y354">
        <f t="shared" si="133"/>
        <v>1.2</v>
      </c>
      <c r="Z354">
        <f t="shared" si="134"/>
        <v>1.2</v>
      </c>
      <c r="AA354">
        <f t="shared" si="135"/>
        <v>11646</v>
      </c>
      <c r="AB354" t="str">
        <f t="shared" si="136"/>
        <v>Manuel Rivera</v>
      </c>
      <c r="AC354">
        <f t="shared" si="137"/>
        <v>3</v>
      </c>
      <c r="AD354">
        <f t="shared" si="138"/>
        <v>3</v>
      </c>
      <c r="AE354">
        <f t="shared" si="139"/>
        <v>30354</v>
      </c>
      <c r="AF354" t="str">
        <f t="shared" si="140"/>
        <v>Manuel Rivera</v>
      </c>
      <c r="AG354" s="2">
        <f t="shared" si="141"/>
        <v>0</v>
      </c>
      <c r="AH354" s="2">
        <f t="shared" si="142"/>
        <v>0</v>
      </c>
      <c r="AI354">
        <f t="shared" si="143"/>
        <v>-354</v>
      </c>
    </row>
    <row r="355" spans="1:35" x14ac:dyDescent="0.3">
      <c r="A355" s="9" t="str">
        <f>equipo15!A68</f>
        <v>Manuel Gomez</v>
      </c>
      <c r="B355" s="9" t="str">
        <f>equipo15!$A$6</f>
        <v>Equipo 15</v>
      </c>
      <c r="C355" s="9">
        <f>equipo15!CP68</f>
        <v>1</v>
      </c>
      <c r="D355" s="9">
        <f>equipo15!CQ68</f>
        <v>1</v>
      </c>
      <c r="E355" s="9">
        <f>equipo15!CR68</f>
        <v>0</v>
      </c>
      <c r="F355" s="15">
        <f>equipo15!CT68</f>
        <v>2.1</v>
      </c>
      <c r="G355" s="9">
        <f>equipo15!CU68</f>
        <v>1</v>
      </c>
      <c r="H355" s="9">
        <f>equipo15!CV68</f>
        <v>3</v>
      </c>
      <c r="I355" s="9">
        <f>equipo15!CW68</f>
        <v>3</v>
      </c>
      <c r="J355" s="14">
        <f>equipo15!CX68</f>
        <v>3.8571428571428568</v>
      </c>
      <c r="K355" s="14">
        <f>equipo15!CY68</f>
        <v>0</v>
      </c>
      <c r="L355" t="str">
        <f t="shared" si="120"/>
        <v>Manuel Gomez</v>
      </c>
      <c r="M355">
        <f t="shared" si="121"/>
        <v>3.8571428571428568</v>
      </c>
      <c r="N355">
        <f t="shared" si="122"/>
        <v>3.8571428571428568</v>
      </c>
      <c r="O355">
        <f t="shared" si="123"/>
        <v>38926.428571428565</v>
      </c>
      <c r="P355" t="str">
        <f t="shared" si="124"/>
        <v>Manuel Gomez</v>
      </c>
      <c r="Q355">
        <f t="shared" si="125"/>
        <v>1</v>
      </c>
      <c r="R355">
        <f t="shared" si="126"/>
        <v>1</v>
      </c>
      <c r="S355">
        <f t="shared" si="127"/>
        <v>9645</v>
      </c>
      <c r="T355" t="str">
        <f t="shared" si="128"/>
        <v>Manuel Gomez</v>
      </c>
      <c r="U355">
        <f t="shared" si="129"/>
        <v>3</v>
      </c>
      <c r="V355">
        <f t="shared" si="130"/>
        <v>3</v>
      </c>
      <c r="W355">
        <f t="shared" si="131"/>
        <v>29645</v>
      </c>
      <c r="X355" t="str">
        <f t="shared" si="132"/>
        <v>Manuel Gomez</v>
      </c>
      <c r="Y355">
        <f t="shared" si="133"/>
        <v>2.1</v>
      </c>
      <c r="Z355">
        <f t="shared" si="134"/>
        <v>2.1</v>
      </c>
      <c r="AA355">
        <f t="shared" si="135"/>
        <v>20645</v>
      </c>
      <c r="AB355" t="str">
        <f t="shared" si="136"/>
        <v>Manuel Gomez</v>
      </c>
      <c r="AC355">
        <f t="shared" si="137"/>
        <v>3</v>
      </c>
      <c r="AD355">
        <f t="shared" si="138"/>
        <v>3</v>
      </c>
      <c r="AE355">
        <f t="shared" si="139"/>
        <v>30355</v>
      </c>
      <c r="AF355" t="str">
        <f t="shared" si="140"/>
        <v>Manuel Gomez</v>
      </c>
      <c r="AG355" s="2">
        <f t="shared" si="141"/>
        <v>0</v>
      </c>
      <c r="AH355" s="2">
        <f t="shared" si="142"/>
        <v>0</v>
      </c>
      <c r="AI355">
        <f t="shared" si="143"/>
        <v>-355</v>
      </c>
    </row>
    <row r="356" spans="1:35" x14ac:dyDescent="0.3">
      <c r="A356" s="9" t="str">
        <f>equipo15!A69</f>
        <v>Manuel Diaz</v>
      </c>
      <c r="B356" s="9" t="str">
        <f>equipo15!$A$6</f>
        <v>Equipo 15</v>
      </c>
      <c r="C356" s="9">
        <f>equipo15!CP69</f>
        <v>2</v>
      </c>
      <c r="D356" s="9">
        <f>equipo15!CQ69</f>
        <v>1</v>
      </c>
      <c r="E356" s="9">
        <f>equipo15!CR69</f>
        <v>1</v>
      </c>
      <c r="F356" s="15">
        <f>equipo15!CT69</f>
        <v>5.2</v>
      </c>
      <c r="G356" s="9">
        <f>equipo15!CU69</f>
        <v>4</v>
      </c>
      <c r="H356" s="9">
        <f>equipo15!CV69</f>
        <v>8</v>
      </c>
      <c r="I356" s="9">
        <f>equipo15!CW69</f>
        <v>4</v>
      </c>
      <c r="J356" s="14">
        <f>equipo15!CX69</f>
        <v>6.3529411764705879</v>
      </c>
      <c r="K356" s="14">
        <f>equipo15!CY69</f>
        <v>0</v>
      </c>
      <c r="L356" t="str">
        <f t="shared" si="120"/>
        <v>Manuel Diaz</v>
      </c>
      <c r="M356">
        <f t="shared" si="121"/>
        <v>6.3529411764705879</v>
      </c>
      <c r="N356">
        <f t="shared" si="122"/>
        <v>6.3529411764705879</v>
      </c>
      <c r="O356">
        <f t="shared" si="123"/>
        <v>63885.411764705881</v>
      </c>
      <c r="P356" t="str">
        <f t="shared" si="124"/>
        <v>Manuel Diaz</v>
      </c>
      <c r="Q356">
        <f t="shared" si="125"/>
        <v>1</v>
      </c>
      <c r="R356">
        <f t="shared" si="126"/>
        <v>1</v>
      </c>
      <c r="S356">
        <f t="shared" si="127"/>
        <v>9644</v>
      </c>
      <c r="T356" t="str">
        <f t="shared" si="128"/>
        <v>Manuel Diaz</v>
      </c>
      <c r="U356">
        <f t="shared" si="129"/>
        <v>8</v>
      </c>
      <c r="V356">
        <f t="shared" si="130"/>
        <v>8</v>
      </c>
      <c r="W356">
        <f t="shared" si="131"/>
        <v>79644</v>
      </c>
      <c r="X356" t="str">
        <f t="shared" si="132"/>
        <v>Manuel Diaz</v>
      </c>
      <c r="Y356">
        <f t="shared" si="133"/>
        <v>5.2</v>
      </c>
      <c r="Z356">
        <f t="shared" si="134"/>
        <v>5.2</v>
      </c>
      <c r="AA356">
        <f t="shared" si="135"/>
        <v>51644</v>
      </c>
      <c r="AB356" t="str">
        <f t="shared" si="136"/>
        <v>Manuel Diaz</v>
      </c>
      <c r="AC356">
        <f t="shared" si="137"/>
        <v>4</v>
      </c>
      <c r="AD356">
        <f t="shared" si="138"/>
        <v>4</v>
      </c>
      <c r="AE356">
        <f t="shared" si="139"/>
        <v>40356</v>
      </c>
      <c r="AF356" t="str">
        <f t="shared" si="140"/>
        <v>Manuel Diaz</v>
      </c>
      <c r="AG356" s="2">
        <f t="shared" si="141"/>
        <v>0</v>
      </c>
      <c r="AH356" s="2">
        <f t="shared" si="142"/>
        <v>0</v>
      </c>
      <c r="AI356">
        <f t="shared" si="143"/>
        <v>-356</v>
      </c>
    </row>
    <row r="357" spans="1:35" x14ac:dyDescent="0.3">
      <c r="A357" s="9" t="str">
        <f>equipo15!A70</f>
        <v>Manuel Reyes</v>
      </c>
      <c r="B357" s="9" t="str">
        <f>equipo15!$A$6</f>
        <v>Equipo 15</v>
      </c>
      <c r="C357" s="9">
        <f>equipo15!CP70</f>
        <v>1</v>
      </c>
      <c r="D357" s="9">
        <f>equipo15!CQ70</f>
        <v>1</v>
      </c>
      <c r="E357" s="9">
        <f>equipo15!CR70</f>
        <v>0</v>
      </c>
      <c r="F357" s="15">
        <f>equipo15!CT70</f>
        <v>2</v>
      </c>
      <c r="G357" s="9">
        <f>equipo15!CU70</f>
        <v>4</v>
      </c>
      <c r="H357" s="9">
        <f>equipo15!CV70</f>
        <v>4</v>
      </c>
      <c r="I357" s="9">
        <f>equipo15!CW70</f>
        <v>2</v>
      </c>
      <c r="J357" s="14">
        <f>equipo15!CX70</f>
        <v>18</v>
      </c>
      <c r="K357" s="14">
        <f>equipo15!CY70</f>
        <v>0</v>
      </c>
      <c r="L357" t="str">
        <f t="shared" si="120"/>
        <v>Manuel Reyes</v>
      </c>
      <c r="M357">
        <f t="shared" si="121"/>
        <v>18</v>
      </c>
      <c r="N357">
        <f t="shared" si="122"/>
        <v>18</v>
      </c>
      <c r="O357">
        <f t="shared" si="123"/>
        <v>180357</v>
      </c>
      <c r="P357" t="str">
        <f t="shared" si="124"/>
        <v>Manuel Reyes</v>
      </c>
      <c r="Q357">
        <f t="shared" si="125"/>
        <v>1</v>
      </c>
      <c r="R357">
        <f t="shared" si="126"/>
        <v>1</v>
      </c>
      <c r="S357">
        <f t="shared" si="127"/>
        <v>9643</v>
      </c>
      <c r="T357" t="str">
        <f t="shared" si="128"/>
        <v>Manuel Reyes</v>
      </c>
      <c r="U357">
        <f t="shared" si="129"/>
        <v>4</v>
      </c>
      <c r="V357">
        <f t="shared" si="130"/>
        <v>4</v>
      </c>
      <c r="W357">
        <f t="shared" si="131"/>
        <v>39643</v>
      </c>
      <c r="X357" t="str">
        <f t="shared" si="132"/>
        <v>Manuel Reyes</v>
      </c>
      <c r="Y357">
        <f t="shared" si="133"/>
        <v>2</v>
      </c>
      <c r="Z357">
        <f t="shared" si="134"/>
        <v>2</v>
      </c>
      <c r="AA357">
        <f t="shared" si="135"/>
        <v>19643</v>
      </c>
      <c r="AB357" t="str">
        <f t="shared" si="136"/>
        <v>Manuel Reyes</v>
      </c>
      <c r="AC357">
        <f t="shared" si="137"/>
        <v>2</v>
      </c>
      <c r="AD357">
        <f t="shared" si="138"/>
        <v>2</v>
      </c>
      <c r="AE357">
        <f t="shared" si="139"/>
        <v>20357</v>
      </c>
      <c r="AF357" t="str">
        <f t="shared" si="140"/>
        <v>Manuel Reyes</v>
      </c>
      <c r="AG357" s="2">
        <f t="shared" si="141"/>
        <v>0</v>
      </c>
      <c r="AH357" s="2">
        <f t="shared" si="142"/>
        <v>0</v>
      </c>
      <c r="AI357">
        <f t="shared" si="143"/>
        <v>-357</v>
      </c>
    </row>
    <row r="358" spans="1:35" x14ac:dyDescent="0.3">
      <c r="A358" s="9" t="str">
        <f>equipo15!A71</f>
        <v>Manuel Morales</v>
      </c>
      <c r="B358" s="9" t="str">
        <f>equipo15!$A$6</f>
        <v>Equipo 15</v>
      </c>
      <c r="C358" s="9">
        <f>equipo15!CP71</f>
        <v>0</v>
      </c>
      <c r="D358" s="9">
        <f>equipo15!CQ71</f>
        <v>0</v>
      </c>
      <c r="E358" s="9">
        <f>equipo15!CR71</f>
        <v>0</v>
      </c>
      <c r="F358" s="15">
        <f>equipo15!CT71</f>
        <v>0</v>
      </c>
      <c r="G358" s="9">
        <f>equipo15!CU71</f>
        <v>0</v>
      </c>
      <c r="H358" s="9">
        <f>equipo15!CV71</f>
        <v>0</v>
      </c>
      <c r="I358" s="9">
        <f>equipo15!CW71</f>
        <v>0</v>
      </c>
      <c r="J358" s="14">
        <f>equipo15!CX71</f>
        <v>0</v>
      </c>
      <c r="K358" s="14">
        <f>equipo15!CY71</f>
        <v>0</v>
      </c>
      <c r="L358" t="str">
        <f t="shared" si="120"/>
        <v>Manuel Morales</v>
      </c>
      <c r="M358">
        <f t="shared" si="121"/>
        <v>0</v>
      </c>
      <c r="N358">
        <f t="shared" si="122"/>
        <v>999999</v>
      </c>
      <c r="O358">
        <f t="shared" si="123"/>
        <v>9999990358</v>
      </c>
      <c r="P358" t="str">
        <f t="shared" si="124"/>
        <v>Manuel Morales</v>
      </c>
      <c r="Q358">
        <f t="shared" si="125"/>
        <v>0</v>
      </c>
      <c r="R358">
        <f t="shared" si="126"/>
        <v>0</v>
      </c>
      <c r="S358">
        <f t="shared" si="127"/>
        <v>-358</v>
      </c>
      <c r="T358" t="str">
        <f t="shared" si="128"/>
        <v>Manuel Morales</v>
      </c>
      <c r="U358">
        <f t="shared" si="129"/>
        <v>0</v>
      </c>
      <c r="V358">
        <f t="shared" si="130"/>
        <v>0</v>
      </c>
      <c r="W358">
        <f t="shared" si="131"/>
        <v>-358</v>
      </c>
      <c r="X358" t="str">
        <f t="shared" si="132"/>
        <v>Manuel Morales</v>
      </c>
      <c r="Y358">
        <f t="shared" si="133"/>
        <v>0</v>
      </c>
      <c r="Z358">
        <f t="shared" si="134"/>
        <v>0</v>
      </c>
      <c r="AA358">
        <f t="shared" si="135"/>
        <v>-358</v>
      </c>
      <c r="AB358" t="str">
        <f t="shared" si="136"/>
        <v>Manuel Morales</v>
      </c>
      <c r="AC358">
        <f t="shared" si="137"/>
        <v>0</v>
      </c>
      <c r="AD358">
        <f t="shared" si="138"/>
        <v>999999</v>
      </c>
      <c r="AE358">
        <f t="shared" si="139"/>
        <v>9999990358</v>
      </c>
      <c r="AF358" t="str">
        <f t="shared" si="140"/>
        <v>Manuel Morales</v>
      </c>
      <c r="AG358" s="2">
        <f t="shared" si="141"/>
        <v>0</v>
      </c>
      <c r="AH358" s="2">
        <f t="shared" si="142"/>
        <v>0</v>
      </c>
      <c r="AI358">
        <f t="shared" si="143"/>
        <v>-358</v>
      </c>
    </row>
    <row r="359" spans="1:35" x14ac:dyDescent="0.3">
      <c r="A359" s="9" t="str">
        <f>equipo15!A72</f>
        <v>Manuel Cruz</v>
      </c>
      <c r="B359" s="9" t="str">
        <f>equipo15!$A$6</f>
        <v>Equipo 15</v>
      </c>
      <c r="C359" s="9">
        <f>equipo15!CP72</f>
        <v>0</v>
      </c>
      <c r="D359" s="9">
        <f>equipo15!CQ72</f>
        <v>0</v>
      </c>
      <c r="E359" s="9">
        <f>equipo15!CR72</f>
        <v>0</v>
      </c>
      <c r="F359" s="15">
        <f>equipo15!CT72</f>
        <v>0</v>
      </c>
      <c r="G359" s="9">
        <f>equipo15!CU72</f>
        <v>0</v>
      </c>
      <c r="H359" s="9">
        <f>equipo15!CV72</f>
        <v>0</v>
      </c>
      <c r="I359" s="9">
        <f>equipo15!CW72</f>
        <v>0</v>
      </c>
      <c r="J359" s="14">
        <f>equipo15!CX72</f>
        <v>0</v>
      </c>
      <c r="K359" s="14">
        <f>equipo15!CY72</f>
        <v>0</v>
      </c>
      <c r="L359" t="str">
        <f t="shared" si="120"/>
        <v>Manuel Cruz</v>
      </c>
      <c r="M359">
        <f t="shared" si="121"/>
        <v>0</v>
      </c>
      <c r="N359">
        <f t="shared" si="122"/>
        <v>999999</v>
      </c>
      <c r="O359">
        <f t="shared" si="123"/>
        <v>9999990359</v>
      </c>
      <c r="P359" t="str">
        <f t="shared" si="124"/>
        <v>Manuel Cruz</v>
      </c>
      <c r="Q359">
        <f t="shared" si="125"/>
        <v>0</v>
      </c>
      <c r="R359">
        <f t="shared" si="126"/>
        <v>0</v>
      </c>
      <c r="S359">
        <f t="shared" si="127"/>
        <v>-359</v>
      </c>
      <c r="T359" t="str">
        <f t="shared" si="128"/>
        <v>Manuel Cruz</v>
      </c>
      <c r="U359">
        <f t="shared" si="129"/>
        <v>0</v>
      </c>
      <c r="V359">
        <f t="shared" si="130"/>
        <v>0</v>
      </c>
      <c r="W359">
        <f t="shared" si="131"/>
        <v>-359</v>
      </c>
      <c r="X359" t="str">
        <f t="shared" si="132"/>
        <v>Manuel Cruz</v>
      </c>
      <c r="Y359">
        <f t="shared" si="133"/>
        <v>0</v>
      </c>
      <c r="Z359">
        <f t="shared" si="134"/>
        <v>0</v>
      </c>
      <c r="AA359">
        <f t="shared" si="135"/>
        <v>-359</v>
      </c>
      <c r="AB359" t="str">
        <f t="shared" si="136"/>
        <v>Manuel Cruz</v>
      </c>
      <c r="AC359">
        <f t="shared" si="137"/>
        <v>0</v>
      </c>
      <c r="AD359">
        <f t="shared" si="138"/>
        <v>999999</v>
      </c>
      <c r="AE359">
        <f t="shared" si="139"/>
        <v>9999990359</v>
      </c>
      <c r="AF359" t="str">
        <f t="shared" si="140"/>
        <v>Manuel Cruz</v>
      </c>
      <c r="AG359" s="2">
        <f t="shared" si="141"/>
        <v>0</v>
      </c>
      <c r="AH359" s="2">
        <f t="shared" si="142"/>
        <v>0</v>
      </c>
      <c r="AI359">
        <f t="shared" si="143"/>
        <v>-359</v>
      </c>
    </row>
    <row r="360" spans="1:35" x14ac:dyDescent="0.3">
      <c r="A360" s="9" t="str">
        <f>equipo15!A73</f>
        <v>Manuel Ortiz</v>
      </c>
      <c r="B360" s="9" t="str">
        <f>equipo15!$A$6</f>
        <v>Equipo 15</v>
      </c>
      <c r="C360" s="9">
        <f>equipo15!CP73</f>
        <v>0</v>
      </c>
      <c r="D360" s="9">
        <f>equipo15!CQ73</f>
        <v>0</v>
      </c>
      <c r="E360" s="9">
        <f>equipo15!CR73</f>
        <v>0</v>
      </c>
      <c r="F360" s="15">
        <f>equipo15!CT73</f>
        <v>0</v>
      </c>
      <c r="G360" s="9">
        <f>equipo15!CU73</f>
        <v>0</v>
      </c>
      <c r="H360" s="9">
        <f>equipo15!CV73</f>
        <v>0</v>
      </c>
      <c r="I360" s="9">
        <f>equipo15!CW73</f>
        <v>0</v>
      </c>
      <c r="J360" s="14">
        <f>equipo15!CX73</f>
        <v>0</v>
      </c>
      <c r="K360" s="14">
        <f>equipo15!CY73</f>
        <v>0</v>
      </c>
      <c r="L360" t="str">
        <f t="shared" si="120"/>
        <v>Manuel Ortiz</v>
      </c>
      <c r="M360">
        <f t="shared" si="121"/>
        <v>0</v>
      </c>
      <c r="N360">
        <f t="shared" si="122"/>
        <v>999999</v>
      </c>
      <c r="O360">
        <f t="shared" si="123"/>
        <v>9999990360</v>
      </c>
      <c r="P360" t="str">
        <f t="shared" si="124"/>
        <v>Manuel Ortiz</v>
      </c>
      <c r="Q360">
        <f t="shared" si="125"/>
        <v>0</v>
      </c>
      <c r="R360">
        <f t="shared" si="126"/>
        <v>0</v>
      </c>
      <c r="S360">
        <f t="shared" si="127"/>
        <v>-360</v>
      </c>
      <c r="T360" t="str">
        <f t="shared" si="128"/>
        <v>Manuel Ortiz</v>
      </c>
      <c r="U360">
        <f t="shared" si="129"/>
        <v>0</v>
      </c>
      <c r="V360">
        <f t="shared" si="130"/>
        <v>0</v>
      </c>
      <c r="W360">
        <f t="shared" si="131"/>
        <v>-360</v>
      </c>
      <c r="X360" t="str">
        <f t="shared" si="132"/>
        <v>Manuel Ortiz</v>
      </c>
      <c r="Y360">
        <f t="shared" si="133"/>
        <v>0</v>
      </c>
      <c r="Z360">
        <f t="shared" si="134"/>
        <v>0</v>
      </c>
      <c r="AA360">
        <f t="shared" si="135"/>
        <v>-360</v>
      </c>
      <c r="AB360" t="str">
        <f t="shared" si="136"/>
        <v>Manuel Ortiz</v>
      </c>
      <c r="AC360">
        <f t="shared" si="137"/>
        <v>0</v>
      </c>
      <c r="AD360">
        <f t="shared" si="138"/>
        <v>999999</v>
      </c>
      <c r="AE360">
        <f t="shared" si="139"/>
        <v>9999990360</v>
      </c>
      <c r="AF360" t="str">
        <f t="shared" si="140"/>
        <v>Manuel Ortiz</v>
      </c>
      <c r="AG360" s="2">
        <f t="shared" si="141"/>
        <v>0</v>
      </c>
      <c r="AH360" s="2">
        <f t="shared" si="142"/>
        <v>0</v>
      </c>
      <c r="AI360">
        <f t="shared" si="143"/>
        <v>-360</v>
      </c>
    </row>
    <row r="361" spans="1:35" x14ac:dyDescent="0.3">
      <c r="A361" s="9" t="str">
        <f>equipo15!A74</f>
        <v>Manuel Gutierrez</v>
      </c>
      <c r="B361" s="9" t="str">
        <f>equipo15!$A$6</f>
        <v>Equipo 15</v>
      </c>
      <c r="C361" s="9">
        <f>equipo15!CP74</f>
        <v>1</v>
      </c>
      <c r="D361" s="9">
        <f>equipo15!CQ74</f>
        <v>0</v>
      </c>
      <c r="E361" s="9">
        <f>equipo15!CR74</f>
        <v>1</v>
      </c>
      <c r="F361" s="15">
        <f>equipo15!CT74</f>
        <v>2</v>
      </c>
      <c r="G361" s="9">
        <f>equipo15!CU74</f>
        <v>1</v>
      </c>
      <c r="H361" s="9">
        <f>equipo15!CV74</f>
        <v>2</v>
      </c>
      <c r="I361" s="9">
        <f>equipo15!CW74</f>
        <v>2</v>
      </c>
      <c r="J361" s="14">
        <f>equipo15!CX74</f>
        <v>4.5</v>
      </c>
      <c r="K361" s="14">
        <f>equipo15!CY74</f>
        <v>0</v>
      </c>
      <c r="L361" t="str">
        <f t="shared" si="120"/>
        <v>Manuel Gutierrez</v>
      </c>
      <c r="M361">
        <f t="shared" si="121"/>
        <v>4.5</v>
      </c>
      <c r="N361">
        <f t="shared" si="122"/>
        <v>4.5</v>
      </c>
      <c r="O361">
        <f t="shared" si="123"/>
        <v>45361</v>
      </c>
      <c r="P361" t="str">
        <f t="shared" si="124"/>
        <v>Manuel Gutierrez</v>
      </c>
      <c r="Q361">
        <f t="shared" si="125"/>
        <v>0</v>
      </c>
      <c r="R361">
        <f t="shared" si="126"/>
        <v>0</v>
      </c>
      <c r="S361">
        <f t="shared" si="127"/>
        <v>-361</v>
      </c>
      <c r="T361" t="str">
        <f t="shared" si="128"/>
        <v>Manuel Gutierrez</v>
      </c>
      <c r="U361">
        <f t="shared" si="129"/>
        <v>2</v>
      </c>
      <c r="V361">
        <f t="shared" si="130"/>
        <v>2</v>
      </c>
      <c r="W361">
        <f t="shared" si="131"/>
        <v>19639</v>
      </c>
      <c r="X361" t="str">
        <f t="shared" si="132"/>
        <v>Manuel Gutierrez</v>
      </c>
      <c r="Y361">
        <f t="shared" si="133"/>
        <v>2</v>
      </c>
      <c r="Z361">
        <f t="shared" si="134"/>
        <v>2</v>
      </c>
      <c r="AA361">
        <f t="shared" si="135"/>
        <v>19639</v>
      </c>
      <c r="AB361" t="str">
        <f t="shared" si="136"/>
        <v>Manuel Gutierrez</v>
      </c>
      <c r="AC361">
        <f t="shared" si="137"/>
        <v>2</v>
      </c>
      <c r="AD361">
        <f t="shared" si="138"/>
        <v>2</v>
      </c>
      <c r="AE361">
        <f t="shared" si="139"/>
        <v>20361</v>
      </c>
      <c r="AF361" t="str">
        <f t="shared" si="140"/>
        <v>Manuel Gutierrez</v>
      </c>
      <c r="AG361" s="2">
        <f t="shared" si="141"/>
        <v>0</v>
      </c>
      <c r="AH361" s="2">
        <f t="shared" si="142"/>
        <v>0</v>
      </c>
      <c r="AI361">
        <f t="shared" si="143"/>
        <v>-361</v>
      </c>
    </row>
    <row r="362" spans="1:35" x14ac:dyDescent="0.3">
      <c r="A362" s="9" t="str">
        <f>equipo15!A75</f>
        <v>Manuel Castillo</v>
      </c>
      <c r="B362" s="9" t="str">
        <f>equipo15!$A$6</f>
        <v>Equipo 15</v>
      </c>
      <c r="C362" s="9">
        <f>equipo15!CP75</f>
        <v>0</v>
      </c>
      <c r="D362" s="9">
        <f>equipo15!CQ75</f>
        <v>0</v>
      </c>
      <c r="E362" s="9">
        <f>equipo15!CR75</f>
        <v>0</v>
      </c>
      <c r="F362" s="15">
        <f>equipo15!CT75</f>
        <v>0</v>
      </c>
      <c r="G362" s="9">
        <f>equipo15!CU75</f>
        <v>0</v>
      </c>
      <c r="H362" s="9">
        <f>equipo15!CV75</f>
        <v>0</v>
      </c>
      <c r="I362" s="9">
        <f>equipo15!CW75</f>
        <v>0</v>
      </c>
      <c r="J362" s="14">
        <f>equipo15!CX75</f>
        <v>0</v>
      </c>
      <c r="K362" s="14">
        <f>equipo15!CY75</f>
        <v>0</v>
      </c>
      <c r="L362" t="str">
        <f t="shared" si="120"/>
        <v>Manuel Castillo</v>
      </c>
      <c r="M362">
        <f t="shared" si="121"/>
        <v>0</v>
      </c>
      <c r="N362">
        <f t="shared" si="122"/>
        <v>999999</v>
      </c>
      <c r="O362">
        <f t="shared" si="123"/>
        <v>9999990362</v>
      </c>
      <c r="P362" t="str">
        <f t="shared" si="124"/>
        <v>Manuel Castillo</v>
      </c>
      <c r="Q362">
        <f t="shared" si="125"/>
        <v>0</v>
      </c>
      <c r="R362">
        <f t="shared" si="126"/>
        <v>0</v>
      </c>
      <c r="S362">
        <f t="shared" si="127"/>
        <v>-362</v>
      </c>
      <c r="T362" t="str">
        <f t="shared" si="128"/>
        <v>Manuel Castillo</v>
      </c>
      <c r="U362">
        <f t="shared" si="129"/>
        <v>0</v>
      </c>
      <c r="V362">
        <f t="shared" si="130"/>
        <v>0</v>
      </c>
      <c r="W362">
        <f t="shared" si="131"/>
        <v>-362</v>
      </c>
      <c r="X362" t="str">
        <f t="shared" si="132"/>
        <v>Manuel Castillo</v>
      </c>
      <c r="Y362">
        <f t="shared" si="133"/>
        <v>0</v>
      </c>
      <c r="Z362">
        <f t="shared" si="134"/>
        <v>0</v>
      </c>
      <c r="AA362">
        <f t="shared" si="135"/>
        <v>-362</v>
      </c>
      <c r="AB362" t="str">
        <f t="shared" si="136"/>
        <v>Manuel Castillo</v>
      </c>
      <c r="AC362">
        <f t="shared" si="137"/>
        <v>0</v>
      </c>
      <c r="AD362">
        <f t="shared" si="138"/>
        <v>999999</v>
      </c>
      <c r="AE362">
        <f t="shared" si="139"/>
        <v>9999990362</v>
      </c>
      <c r="AF362" t="str">
        <f t="shared" si="140"/>
        <v>Manuel Castillo</v>
      </c>
      <c r="AG362" s="2">
        <f t="shared" si="141"/>
        <v>0</v>
      </c>
      <c r="AH362" s="2">
        <f t="shared" si="142"/>
        <v>0</v>
      </c>
      <c r="AI362">
        <f t="shared" si="143"/>
        <v>-362</v>
      </c>
    </row>
    <row r="363" spans="1:35" x14ac:dyDescent="0.3">
      <c r="A363" s="9" t="str">
        <f>equipo15!A76</f>
        <v>Alberto Garcia</v>
      </c>
      <c r="B363" s="9" t="str">
        <f>equipo15!$A$6</f>
        <v>Equipo 15</v>
      </c>
      <c r="C363" s="9">
        <f>equipo15!CP76</f>
        <v>1</v>
      </c>
      <c r="D363" s="9">
        <f>equipo15!CQ76</f>
        <v>0</v>
      </c>
      <c r="E363" s="9">
        <f>equipo15!CR76</f>
        <v>1</v>
      </c>
      <c r="F363" s="15">
        <f>equipo15!CT76</f>
        <v>1.2</v>
      </c>
      <c r="G363" s="9">
        <f>equipo15!CU76</f>
        <v>3</v>
      </c>
      <c r="H363" s="9">
        <f>equipo15!CV76</f>
        <v>3</v>
      </c>
      <c r="I363" s="9">
        <f>equipo15!CW76</f>
        <v>5</v>
      </c>
      <c r="J363" s="14">
        <f>equipo15!CX76</f>
        <v>16.2</v>
      </c>
      <c r="K363" s="14">
        <f>equipo15!CY76</f>
        <v>0</v>
      </c>
      <c r="L363" t="str">
        <f t="shared" si="120"/>
        <v>Alberto Garcia</v>
      </c>
      <c r="M363">
        <f t="shared" si="121"/>
        <v>16.2</v>
      </c>
      <c r="N363">
        <f t="shared" si="122"/>
        <v>16.2</v>
      </c>
      <c r="O363">
        <f t="shared" si="123"/>
        <v>162363</v>
      </c>
      <c r="P363" t="str">
        <f t="shared" si="124"/>
        <v>Alberto Garcia</v>
      </c>
      <c r="Q363">
        <f t="shared" si="125"/>
        <v>0</v>
      </c>
      <c r="R363">
        <f t="shared" si="126"/>
        <v>0</v>
      </c>
      <c r="S363">
        <f t="shared" si="127"/>
        <v>-363</v>
      </c>
      <c r="T363" t="str">
        <f t="shared" si="128"/>
        <v>Alberto Garcia</v>
      </c>
      <c r="U363">
        <f t="shared" si="129"/>
        <v>3</v>
      </c>
      <c r="V363">
        <f t="shared" si="130"/>
        <v>3</v>
      </c>
      <c r="W363">
        <f t="shared" si="131"/>
        <v>29637</v>
      </c>
      <c r="X363" t="str">
        <f t="shared" si="132"/>
        <v>Alberto Garcia</v>
      </c>
      <c r="Y363">
        <f t="shared" si="133"/>
        <v>1.2</v>
      </c>
      <c r="Z363">
        <f t="shared" si="134"/>
        <v>1.2</v>
      </c>
      <c r="AA363">
        <f t="shared" si="135"/>
        <v>11637</v>
      </c>
      <c r="AB363" t="str">
        <f t="shared" si="136"/>
        <v>Alberto Garcia</v>
      </c>
      <c r="AC363">
        <f t="shared" si="137"/>
        <v>5</v>
      </c>
      <c r="AD363">
        <f t="shared" si="138"/>
        <v>5</v>
      </c>
      <c r="AE363">
        <f t="shared" si="139"/>
        <v>50363</v>
      </c>
      <c r="AF363" t="str">
        <f t="shared" si="140"/>
        <v>Alberto Garcia</v>
      </c>
      <c r="AG363" s="2">
        <f t="shared" si="141"/>
        <v>0</v>
      </c>
      <c r="AH363" s="2">
        <f t="shared" si="142"/>
        <v>0</v>
      </c>
      <c r="AI363">
        <f t="shared" si="143"/>
        <v>-363</v>
      </c>
    </row>
    <row r="364" spans="1:35" x14ac:dyDescent="0.3">
      <c r="A364" s="9" t="str">
        <f>equipo15!A77</f>
        <v>Alberto Rodriguez</v>
      </c>
      <c r="B364" s="9" t="str">
        <f>equipo15!$A$6</f>
        <v>Equipo 15</v>
      </c>
      <c r="C364" s="9">
        <f>equipo15!CP77</f>
        <v>0</v>
      </c>
      <c r="D364" s="9">
        <f>equipo15!CQ77</f>
        <v>0</v>
      </c>
      <c r="E364" s="9">
        <f>equipo15!CR77</f>
        <v>0</v>
      </c>
      <c r="F364" s="15">
        <f>equipo15!CT77</f>
        <v>0</v>
      </c>
      <c r="G364" s="9">
        <f>equipo15!CU77</f>
        <v>0</v>
      </c>
      <c r="H364" s="9">
        <f>equipo15!CV77</f>
        <v>0</v>
      </c>
      <c r="I364" s="9">
        <f>equipo15!CW77</f>
        <v>0</v>
      </c>
      <c r="J364" s="14">
        <f>equipo15!CX77</f>
        <v>0</v>
      </c>
      <c r="K364" s="14">
        <f>equipo15!CY77</f>
        <v>0</v>
      </c>
      <c r="L364" t="str">
        <f t="shared" si="120"/>
        <v>Alberto Rodriguez</v>
      </c>
      <c r="M364">
        <f t="shared" si="121"/>
        <v>0</v>
      </c>
      <c r="N364">
        <f t="shared" si="122"/>
        <v>999999</v>
      </c>
      <c r="O364">
        <f t="shared" si="123"/>
        <v>9999990364</v>
      </c>
      <c r="P364" t="str">
        <f t="shared" si="124"/>
        <v>Alberto Rodriguez</v>
      </c>
      <c r="Q364">
        <f t="shared" si="125"/>
        <v>0</v>
      </c>
      <c r="R364">
        <f t="shared" si="126"/>
        <v>0</v>
      </c>
      <c r="S364">
        <f t="shared" si="127"/>
        <v>-364</v>
      </c>
      <c r="T364" t="str">
        <f t="shared" si="128"/>
        <v>Alberto Rodriguez</v>
      </c>
      <c r="U364">
        <f t="shared" si="129"/>
        <v>0</v>
      </c>
      <c r="V364">
        <f t="shared" si="130"/>
        <v>0</v>
      </c>
      <c r="W364">
        <f t="shared" si="131"/>
        <v>-364</v>
      </c>
      <c r="X364" t="str">
        <f t="shared" si="132"/>
        <v>Alberto Rodriguez</v>
      </c>
      <c r="Y364">
        <f t="shared" si="133"/>
        <v>0</v>
      </c>
      <c r="Z364">
        <f t="shared" si="134"/>
        <v>0</v>
      </c>
      <c r="AA364">
        <f t="shared" si="135"/>
        <v>-364</v>
      </c>
      <c r="AB364" t="str">
        <f t="shared" si="136"/>
        <v>Alberto Rodriguez</v>
      </c>
      <c r="AC364">
        <f t="shared" si="137"/>
        <v>0</v>
      </c>
      <c r="AD364">
        <f t="shared" si="138"/>
        <v>999999</v>
      </c>
      <c r="AE364">
        <f t="shared" si="139"/>
        <v>9999990364</v>
      </c>
      <c r="AF364" t="str">
        <f t="shared" si="140"/>
        <v>Alberto Rodriguez</v>
      </c>
      <c r="AG364" s="2">
        <f t="shared" si="141"/>
        <v>0</v>
      </c>
      <c r="AH364" s="2">
        <f t="shared" si="142"/>
        <v>0</v>
      </c>
      <c r="AI364">
        <f t="shared" si="143"/>
        <v>-364</v>
      </c>
    </row>
    <row r="365" spans="1:35" x14ac:dyDescent="0.3">
      <c r="A365" s="9" t="str">
        <f>equipo15!A78</f>
        <v>Alberto Martinez</v>
      </c>
      <c r="B365" s="9" t="str">
        <f>equipo15!$A$6</f>
        <v>Equipo 15</v>
      </c>
      <c r="C365" s="9">
        <f>equipo15!CP78</f>
        <v>0</v>
      </c>
      <c r="D365" s="9">
        <f>equipo15!CQ78</f>
        <v>0</v>
      </c>
      <c r="E365" s="9">
        <f>equipo15!CR78</f>
        <v>0</v>
      </c>
      <c r="F365" s="15">
        <f>equipo15!CT78</f>
        <v>0</v>
      </c>
      <c r="G365" s="9">
        <f>equipo15!CU78</f>
        <v>0</v>
      </c>
      <c r="H365" s="9">
        <f>equipo15!CV78</f>
        <v>0</v>
      </c>
      <c r="I365" s="9">
        <f>equipo15!CW78</f>
        <v>0</v>
      </c>
      <c r="J365" s="14">
        <f>equipo15!CX78</f>
        <v>0</v>
      </c>
      <c r="K365" s="14">
        <f>equipo15!CY78</f>
        <v>0</v>
      </c>
      <c r="L365" t="str">
        <f t="shared" si="120"/>
        <v>Alberto Martinez</v>
      </c>
      <c r="M365">
        <f t="shared" si="121"/>
        <v>0</v>
      </c>
      <c r="N365">
        <f t="shared" si="122"/>
        <v>999999</v>
      </c>
      <c r="O365">
        <f t="shared" si="123"/>
        <v>9999990365</v>
      </c>
      <c r="P365" t="str">
        <f t="shared" si="124"/>
        <v>Alberto Martinez</v>
      </c>
      <c r="Q365">
        <f t="shared" si="125"/>
        <v>0</v>
      </c>
      <c r="R365">
        <f t="shared" si="126"/>
        <v>0</v>
      </c>
      <c r="S365">
        <f t="shared" si="127"/>
        <v>-365</v>
      </c>
      <c r="T365" t="str">
        <f t="shared" si="128"/>
        <v>Alberto Martinez</v>
      </c>
      <c r="U365">
        <f t="shared" si="129"/>
        <v>0</v>
      </c>
      <c r="V365">
        <f t="shared" si="130"/>
        <v>0</v>
      </c>
      <c r="W365">
        <f t="shared" si="131"/>
        <v>-365</v>
      </c>
      <c r="X365" t="str">
        <f t="shared" si="132"/>
        <v>Alberto Martinez</v>
      </c>
      <c r="Y365">
        <f t="shared" si="133"/>
        <v>0</v>
      </c>
      <c r="Z365">
        <f t="shared" si="134"/>
        <v>0</v>
      </c>
      <c r="AA365">
        <f t="shared" si="135"/>
        <v>-365</v>
      </c>
      <c r="AB365" t="str">
        <f t="shared" si="136"/>
        <v>Alberto Martinez</v>
      </c>
      <c r="AC365">
        <f t="shared" si="137"/>
        <v>0</v>
      </c>
      <c r="AD365">
        <f t="shared" si="138"/>
        <v>999999</v>
      </c>
      <c r="AE365">
        <f t="shared" si="139"/>
        <v>9999990365</v>
      </c>
      <c r="AF365" t="str">
        <f t="shared" si="140"/>
        <v>Alberto Martinez</v>
      </c>
      <c r="AG365" s="2">
        <f t="shared" si="141"/>
        <v>0</v>
      </c>
      <c r="AH365" s="2">
        <f t="shared" si="142"/>
        <v>0</v>
      </c>
      <c r="AI365">
        <f t="shared" si="143"/>
        <v>-365</v>
      </c>
    </row>
    <row r="366" spans="1:35" x14ac:dyDescent="0.3">
      <c r="A366" s="9" t="str">
        <f>equipo15!A79</f>
        <v>Alberto Hernandez</v>
      </c>
      <c r="B366" s="9" t="str">
        <f>equipo15!$A$6</f>
        <v>Equipo 15</v>
      </c>
      <c r="C366" s="9">
        <f>equipo15!CP79</f>
        <v>1</v>
      </c>
      <c r="D366" s="9">
        <f>equipo15!CQ79</f>
        <v>0</v>
      </c>
      <c r="E366" s="9">
        <f>equipo15!CR79</f>
        <v>1</v>
      </c>
      <c r="F366" s="15">
        <f>equipo15!CT79</f>
        <v>2.2000000000000002</v>
      </c>
      <c r="G366" s="9">
        <f>equipo15!CU79</f>
        <v>3</v>
      </c>
      <c r="H366" s="9">
        <f>equipo15!CV79</f>
        <v>2</v>
      </c>
      <c r="I366" s="9">
        <f>equipo15!CW79</f>
        <v>0</v>
      </c>
      <c r="J366" s="14">
        <f>equipo15!CX79</f>
        <v>10.124999999999998</v>
      </c>
      <c r="K366" s="14">
        <f>equipo15!CY79</f>
        <v>0</v>
      </c>
      <c r="L366" t="str">
        <f t="shared" si="120"/>
        <v>Alberto Hernandez</v>
      </c>
      <c r="M366">
        <f t="shared" si="121"/>
        <v>10.124999999999998</v>
      </c>
      <c r="N366">
        <f t="shared" si="122"/>
        <v>10.124999999999998</v>
      </c>
      <c r="O366">
        <f t="shared" si="123"/>
        <v>101615.99999999999</v>
      </c>
      <c r="P366" t="str">
        <f t="shared" si="124"/>
        <v>Alberto Hernandez</v>
      </c>
      <c r="Q366">
        <f t="shared" si="125"/>
        <v>0</v>
      </c>
      <c r="R366">
        <f t="shared" si="126"/>
        <v>0</v>
      </c>
      <c r="S366">
        <f t="shared" si="127"/>
        <v>-366</v>
      </c>
      <c r="T366" t="str">
        <f t="shared" si="128"/>
        <v>Alberto Hernandez</v>
      </c>
      <c r="U366">
        <f t="shared" si="129"/>
        <v>2</v>
      </c>
      <c r="V366">
        <f t="shared" si="130"/>
        <v>2</v>
      </c>
      <c r="W366">
        <f t="shared" si="131"/>
        <v>19634</v>
      </c>
      <c r="X366" t="str">
        <f t="shared" si="132"/>
        <v>Alberto Hernandez</v>
      </c>
      <c r="Y366">
        <f t="shared" si="133"/>
        <v>2.2000000000000002</v>
      </c>
      <c r="Z366">
        <f t="shared" si="134"/>
        <v>2.2000000000000002</v>
      </c>
      <c r="AA366">
        <f t="shared" si="135"/>
        <v>21634</v>
      </c>
      <c r="AB366" t="str">
        <f t="shared" si="136"/>
        <v>Alberto Hernandez</v>
      </c>
      <c r="AC366">
        <f t="shared" si="137"/>
        <v>0</v>
      </c>
      <c r="AD366">
        <f t="shared" si="138"/>
        <v>999999</v>
      </c>
      <c r="AE366">
        <f t="shared" si="139"/>
        <v>9999990366</v>
      </c>
      <c r="AF366" t="str">
        <f t="shared" si="140"/>
        <v>Alberto Hernandez</v>
      </c>
      <c r="AG366" s="2">
        <f t="shared" si="141"/>
        <v>0</v>
      </c>
      <c r="AH366" s="2">
        <f t="shared" si="142"/>
        <v>0</v>
      </c>
      <c r="AI366">
        <f t="shared" si="143"/>
        <v>-366</v>
      </c>
    </row>
    <row r="367" spans="1:35" x14ac:dyDescent="0.3">
      <c r="A367" s="9" t="str">
        <f>equipo15!A80</f>
        <v>Alberto Lopez</v>
      </c>
      <c r="B367" s="9" t="str">
        <f>equipo15!$A$6</f>
        <v>Equipo 15</v>
      </c>
      <c r="C367" s="9">
        <f>equipo15!CP80</f>
        <v>1</v>
      </c>
      <c r="D367" s="9">
        <f>equipo15!CQ80</f>
        <v>0</v>
      </c>
      <c r="E367" s="9">
        <f>equipo15!CR80</f>
        <v>1</v>
      </c>
      <c r="F367" s="15">
        <f>equipo15!CT80</f>
        <v>1</v>
      </c>
      <c r="G367" s="9">
        <f>equipo15!CU80</f>
        <v>1</v>
      </c>
      <c r="H367" s="9">
        <f>equipo15!CV80</f>
        <v>3</v>
      </c>
      <c r="I367" s="9">
        <f>equipo15!CW80</f>
        <v>1</v>
      </c>
      <c r="J367" s="14">
        <f>equipo15!CX80</f>
        <v>9</v>
      </c>
      <c r="K367" s="14">
        <f>equipo15!CY80</f>
        <v>0</v>
      </c>
      <c r="L367" t="str">
        <f t="shared" si="120"/>
        <v>Alberto Lopez</v>
      </c>
      <c r="M367">
        <f t="shared" si="121"/>
        <v>9</v>
      </c>
      <c r="N367">
        <f t="shared" si="122"/>
        <v>9</v>
      </c>
      <c r="O367">
        <f t="shared" si="123"/>
        <v>90367</v>
      </c>
      <c r="P367" t="str">
        <f t="shared" si="124"/>
        <v>Alberto Lopez</v>
      </c>
      <c r="Q367">
        <f t="shared" si="125"/>
        <v>0</v>
      </c>
      <c r="R367">
        <f t="shared" si="126"/>
        <v>0</v>
      </c>
      <c r="S367">
        <f t="shared" si="127"/>
        <v>-367</v>
      </c>
      <c r="T367" t="str">
        <f t="shared" si="128"/>
        <v>Alberto Lopez</v>
      </c>
      <c r="U367">
        <f t="shared" si="129"/>
        <v>3</v>
      </c>
      <c r="V367">
        <f t="shared" si="130"/>
        <v>3</v>
      </c>
      <c r="W367">
        <f t="shared" si="131"/>
        <v>29633</v>
      </c>
      <c r="X367" t="str">
        <f t="shared" si="132"/>
        <v>Alberto Lopez</v>
      </c>
      <c r="Y367">
        <f t="shared" si="133"/>
        <v>1</v>
      </c>
      <c r="Z367">
        <f t="shared" si="134"/>
        <v>1</v>
      </c>
      <c r="AA367">
        <f t="shared" si="135"/>
        <v>9633</v>
      </c>
      <c r="AB367" t="str">
        <f t="shared" si="136"/>
        <v>Alberto Lopez</v>
      </c>
      <c r="AC367">
        <f t="shared" si="137"/>
        <v>1</v>
      </c>
      <c r="AD367">
        <f t="shared" si="138"/>
        <v>1</v>
      </c>
      <c r="AE367">
        <f t="shared" si="139"/>
        <v>10367</v>
      </c>
      <c r="AF367" t="str">
        <f t="shared" si="140"/>
        <v>Alberto Lopez</v>
      </c>
      <c r="AG367" s="2">
        <f t="shared" si="141"/>
        <v>0</v>
      </c>
      <c r="AH367" s="2">
        <f t="shared" si="142"/>
        <v>0</v>
      </c>
      <c r="AI367">
        <f t="shared" si="143"/>
        <v>-367</v>
      </c>
    </row>
    <row r="368" spans="1:35" x14ac:dyDescent="0.3">
      <c r="A368" s="9" t="str">
        <f>equipo15!A81</f>
        <v>Alberto Gonzalez</v>
      </c>
      <c r="B368" s="9" t="str">
        <f>equipo15!$A$6</f>
        <v>Equipo 15</v>
      </c>
      <c r="C368" s="9">
        <f>equipo15!CP81</f>
        <v>2</v>
      </c>
      <c r="D368" s="9">
        <f>equipo15!CQ81</f>
        <v>1</v>
      </c>
      <c r="E368" s="9">
        <f>equipo15!CR81</f>
        <v>1</v>
      </c>
      <c r="F368" s="15">
        <f>equipo15!CT81</f>
        <v>4</v>
      </c>
      <c r="G368" s="9">
        <f>equipo15!CU81</f>
        <v>4</v>
      </c>
      <c r="H368" s="9">
        <f>equipo15!CV81</f>
        <v>6</v>
      </c>
      <c r="I368" s="9">
        <f>equipo15!CW81</f>
        <v>1</v>
      </c>
      <c r="J368" s="14">
        <f>equipo15!CX81</f>
        <v>9</v>
      </c>
      <c r="K368" s="14">
        <f>equipo15!CY81</f>
        <v>0</v>
      </c>
      <c r="L368" t="str">
        <f t="shared" si="120"/>
        <v>Alberto Gonzalez</v>
      </c>
      <c r="M368">
        <f t="shared" si="121"/>
        <v>9</v>
      </c>
      <c r="N368">
        <f t="shared" si="122"/>
        <v>9</v>
      </c>
      <c r="O368">
        <f t="shared" si="123"/>
        <v>90368</v>
      </c>
      <c r="P368" t="str">
        <f t="shared" si="124"/>
        <v>Alberto Gonzalez</v>
      </c>
      <c r="Q368">
        <f t="shared" si="125"/>
        <v>1</v>
      </c>
      <c r="R368">
        <f t="shared" si="126"/>
        <v>1</v>
      </c>
      <c r="S368">
        <f t="shared" si="127"/>
        <v>9632</v>
      </c>
      <c r="T368" t="str">
        <f t="shared" si="128"/>
        <v>Alberto Gonzalez</v>
      </c>
      <c r="U368">
        <f t="shared" si="129"/>
        <v>6</v>
      </c>
      <c r="V368">
        <f t="shared" si="130"/>
        <v>6</v>
      </c>
      <c r="W368">
        <f t="shared" si="131"/>
        <v>59632</v>
      </c>
      <c r="X368" t="str">
        <f t="shared" si="132"/>
        <v>Alberto Gonzalez</v>
      </c>
      <c r="Y368">
        <f t="shared" si="133"/>
        <v>4</v>
      </c>
      <c r="Z368">
        <f t="shared" si="134"/>
        <v>4</v>
      </c>
      <c r="AA368">
        <f t="shared" si="135"/>
        <v>39632</v>
      </c>
      <c r="AB368" t="str">
        <f t="shared" si="136"/>
        <v>Alberto Gonzalez</v>
      </c>
      <c r="AC368">
        <f t="shared" si="137"/>
        <v>1</v>
      </c>
      <c r="AD368">
        <f t="shared" si="138"/>
        <v>1</v>
      </c>
      <c r="AE368">
        <f t="shared" si="139"/>
        <v>10368</v>
      </c>
      <c r="AF368" t="str">
        <f t="shared" si="140"/>
        <v>Alberto Gonzalez</v>
      </c>
      <c r="AG368" s="2">
        <f t="shared" si="141"/>
        <v>0</v>
      </c>
      <c r="AH368" s="2">
        <f t="shared" si="142"/>
        <v>0</v>
      </c>
      <c r="AI368">
        <f t="shared" si="143"/>
        <v>-368</v>
      </c>
    </row>
    <row r="369" spans="1:35" x14ac:dyDescent="0.3">
      <c r="A369" s="9" t="str">
        <f>equipo15!A82</f>
        <v>Alberto Perez</v>
      </c>
      <c r="B369" s="9" t="str">
        <f>equipo15!$A$6</f>
        <v>Equipo 15</v>
      </c>
      <c r="C369" s="9">
        <f>equipo15!CP82</f>
        <v>1</v>
      </c>
      <c r="D369" s="9">
        <f>equipo15!CQ82</f>
        <v>0</v>
      </c>
      <c r="E369" s="9">
        <f>equipo15!CR82</f>
        <v>1</v>
      </c>
      <c r="F369" s="15">
        <f>equipo15!CT82</f>
        <v>1.1000000000000001</v>
      </c>
      <c r="G369" s="9">
        <f>equipo15!CU82</f>
        <v>1</v>
      </c>
      <c r="H369" s="9">
        <f>equipo15!CV82</f>
        <v>1</v>
      </c>
      <c r="I369" s="9">
        <f>equipo15!CW82</f>
        <v>1</v>
      </c>
      <c r="J369" s="14">
        <f>equipo15!CX82</f>
        <v>6.7499999999999982</v>
      </c>
      <c r="K369" s="14">
        <f>equipo15!CY82</f>
        <v>0</v>
      </c>
      <c r="L369" t="str">
        <f t="shared" si="120"/>
        <v>Alberto Perez</v>
      </c>
      <c r="M369">
        <f t="shared" si="121"/>
        <v>6.7499999999999982</v>
      </c>
      <c r="N369">
        <f t="shared" si="122"/>
        <v>6.7499999999999982</v>
      </c>
      <c r="O369">
        <f t="shared" si="123"/>
        <v>67868.999999999985</v>
      </c>
      <c r="P369" t="str">
        <f t="shared" si="124"/>
        <v>Alberto Perez</v>
      </c>
      <c r="Q369">
        <f t="shared" si="125"/>
        <v>0</v>
      </c>
      <c r="R369">
        <f t="shared" si="126"/>
        <v>0</v>
      </c>
      <c r="S369">
        <f t="shared" si="127"/>
        <v>-369</v>
      </c>
      <c r="T369" t="str">
        <f t="shared" si="128"/>
        <v>Alberto Perez</v>
      </c>
      <c r="U369">
        <f t="shared" si="129"/>
        <v>1</v>
      </c>
      <c r="V369">
        <f t="shared" si="130"/>
        <v>1</v>
      </c>
      <c r="W369">
        <f t="shared" si="131"/>
        <v>9631</v>
      </c>
      <c r="X369" t="str">
        <f t="shared" si="132"/>
        <v>Alberto Perez</v>
      </c>
      <c r="Y369">
        <f t="shared" si="133"/>
        <v>1.1000000000000001</v>
      </c>
      <c r="Z369">
        <f t="shared" si="134"/>
        <v>1.1000000000000001</v>
      </c>
      <c r="AA369">
        <f t="shared" si="135"/>
        <v>10631</v>
      </c>
      <c r="AB369" t="str">
        <f t="shared" si="136"/>
        <v>Alberto Perez</v>
      </c>
      <c r="AC369">
        <f t="shared" si="137"/>
        <v>1</v>
      </c>
      <c r="AD369">
        <f t="shared" si="138"/>
        <v>1</v>
      </c>
      <c r="AE369">
        <f t="shared" si="139"/>
        <v>10369</v>
      </c>
      <c r="AF369" t="str">
        <f t="shared" si="140"/>
        <v>Alberto Perez</v>
      </c>
      <c r="AG369" s="2">
        <f t="shared" si="141"/>
        <v>0</v>
      </c>
      <c r="AH369" s="2">
        <f t="shared" si="142"/>
        <v>0</v>
      </c>
      <c r="AI369">
        <f t="shared" si="143"/>
        <v>-369</v>
      </c>
    </row>
    <row r="370" spans="1:35" x14ac:dyDescent="0.3">
      <c r="A370" s="9" t="str">
        <f>equipo15!A83</f>
        <v>Alberto Sanchez</v>
      </c>
      <c r="B370" s="9" t="str">
        <f>equipo15!$A$6</f>
        <v>Equipo 15</v>
      </c>
      <c r="C370" s="9">
        <f>equipo15!CP83</f>
        <v>0</v>
      </c>
      <c r="D370" s="9">
        <f>equipo15!CQ83</f>
        <v>0</v>
      </c>
      <c r="E370" s="9">
        <f>equipo15!CR83</f>
        <v>0</v>
      </c>
      <c r="F370" s="15">
        <f>equipo15!CT83</f>
        <v>0</v>
      </c>
      <c r="G370" s="9">
        <f>equipo15!CU83</f>
        <v>0</v>
      </c>
      <c r="H370" s="9">
        <f>equipo15!CV83</f>
        <v>0</v>
      </c>
      <c r="I370" s="9">
        <f>equipo15!CW83</f>
        <v>0</v>
      </c>
      <c r="J370" s="14">
        <f>equipo15!CX83</f>
        <v>0</v>
      </c>
      <c r="K370" s="14">
        <f>equipo15!CY83</f>
        <v>0</v>
      </c>
      <c r="L370" t="str">
        <f t="shared" si="120"/>
        <v>Alberto Sanchez</v>
      </c>
      <c r="M370">
        <f t="shared" si="121"/>
        <v>0</v>
      </c>
      <c r="N370">
        <f t="shared" si="122"/>
        <v>999999</v>
      </c>
      <c r="O370">
        <f t="shared" si="123"/>
        <v>9999990370</v>
      </c>
      <c r="P370" t="str">
        <f t="shared" si="124"/>
        <v>Alberto Sanchez</v>
      </c>
      <c r="Q370">
        <f t="shared" si="125"/>
        <v>0</v>
      </c>
      <c r="R370">
        <f t="shared" si="126"/>
        <v>0</v>
      </c>
      <c r="S370">
        <f t="shared" si="127"/>
        <v>-370</v>
      </c>
      <c r="T370" t="str">
        <f t="shared" si="128"/>
        <v>Alberto Sanchez</v>
      </c>
      <c r="U370">
        <f t="shared" si="129"/>
        <v>0</v>
      </c>
      <c r="V370">
        <f t="shared" si="130"/>
        <v>0</v>
      </c>
      <c r="W370">
        <f t="shared" si="131"/>
        <v>-370</v>
      </c>
      <c r="X370" t="str">
        <f t="shared" si="132"/>
        <v>Alberto Sanchez</v>
      </c>
      <c r="Y370">
        <f t="shared" si="133"/>
        <v>0</v>
      </c>
      <c r="Z370">
        <f t="shared" si="134"/>
        <v>0</v>
      </c>
      <c r="AA370">
        <f t="shared" si="135"/>
        <v>-370</v>
      </c>
      <c r="AB370" t="str">
        <f t="shared" si="136"/>
        <v>Alberto Sanchez</v>
      </c>
      <c r="AC370">
        <f t="shared" si="137"/>
        <v>0</v>
      </c>
      <c r="AD370">
        <f t="shared" si="138"/>
        <v>999999</v>
      </c>
      <c r="AE370">
        <f t="shared" si="139"/>
        <v>9999990370</v>
      </c>
      <c r="AF370" t="str">
        <f t="shared" si="140"/>
        <v>Alberto Sanchez</v>
      </c>
      <c r="AG370" s="2">
        <f t="shared" si="141"/>
        <v>0</v>
      </c>
      <c r="AH370" s="2">
        <f t="shared" si="142"/>
        <v>0</v>
      </c>
      <c r="AI370">
        <f t="shared" si="143"/>
        <v>-370</v>
      </c>
    </row>
    <row r="371" spans="1:35" x14ac:dyDescent="0.3">
      <c r="A371" s="9" t="str">
        <f>equipo15!A84</f>
        <v>Alberto Ramirez</v>
      </c>
      <c r="B371" s="9" t="str">
        <f>equipo15!$A$6</f>
        <v>Equipo 15</v>
      </c>
      <c r="C371" s="9">
        <f>equipo15!CP84</f>
        <v>1</v>
      </c>
      <c r="D371" s="9">
        <f>equipo15!CQ84</f>
        <v>1</v>
      </c>
      <c r="E371" s="9">
        <f>equipo15!CR84</f>
        <v>0</v>
      </c>
      <c r="F371" s="15">
        <f>equipo15!CT84</f>
        <v>2.1</v>
      </c>
      <c r="G371" s="9">
        <f>equipo15!CU84</f>
        <v>1</v>
      </c>
      <c r="H371" s="9">
        <f>equipo15!CV84</f>
        <v>6</v>
      </c>
      <c r="I371" s="9">
        <f>equipo15!CW84</f>
        <v>3</v>
      </c>
      <c r="J371" s="14">
        <f>equipo15!CX84</f>
        <v>3.8571428571428568</v>
      </c>
      <c r="K371" s="14">
        <f>equipo15!CY84</f>
        <v>0</v>
      </c>
      <c r="L371" t="str">
        <f t="shared" si="120"/>
        <v>Alberto Ramirez</v>
      </c>
      <c r="M371">
        <f t="shared" si="121"/>
        <v>3.8571428571428568</v>
      </c>
      <c r="N371">
        <f t="shared" si="122"/>
        <v>3.8571428571428568</v>
      </c>
      <c r="O371">
        <f t="shared" si="123"/>
        <v>38942.428571428565</v>
      </c>
      <c r="P371" t="str">
        <f t="shared" si="124"/>
        <v>Alberto Ramirez</v>
      </c>
      <c r="Q371">
        <f t="shared" si="125"/>
        <v>1</v>
      </c>
      <c r="R371">
        <f t="shared" si="126"/>
        <v>1</v>
      </c>
      <c r="S371">
        <f t="shared" si="127"/>
        <v>9629</v>
      </c>
      <c r="T371" t="str">
        <f t="shared" si="128"/>
        <v>Alberto Ramirez</v>
      </c>
      <c r="U371">
        <f t="shared" si="129"/>
        <v>6</v>
      </c>
      <c r="V371">
        <f t="shared" si="130"/>
        <v>6</v>
      </c>
      <c r="W371">
        <f t="shared" si="131"/>
        <v>59629</v>
      </c>
      <c r="X371" t="str">
        <f t="shared" si="132"/>
        <v>Alberto Ramirez</v>
      </c>
      <c r="Y371">
        <f t="shared" si="133"/>
        <v>2.1</v>
      </c>
      <c r="Z371">
        <f t="shared" si="134"/>
        <v>2.1</v>
      </c>
      <c r="AA371">
        <f t="shared" si="135"/>
        <v>20629</v>
      </c>
      <c r="AB371" t="str">
        <f t="shared" si="136"/>
        <v>Alberto Ramirez</v>
      </c>
      <c r="AC371">
        <f t="shared" si="137"/>
        <v>3</v>
      </c>
      <c r="AD371">
        <f t="shared" si="138"/>
        <v>3</v>
      </c>
      <c r="AE371">
        <f t="shared" si="139"/>
        <v>30371</v>
      </c>
      <c r="AF371" t="str">
        <f t="shared" si="140"/>
        <v>Alberto Ramirez</v>
      </c>
      <c r="AG371" s="2">
        <f t="shared" si="141"/>
        <v>0</v>
      </c>
      <c r="AH371" s="2">
        <f t="shared" si="142"/>
        <v>0</v>
      </c>
      <c r="AI371">
        <f t="shared" si="143"/>
        <v>-371</v>
      </c>
    </row>
    <row r="372" spans="1:35" x14ac:dyDescent="0.3">
      <c r="A372" s="9" t="str">
        <f>equipo15!A85</f>
        <v>Alberto Torres</v>
      </c>
      <c r="B372" s="9" t="str">
        <f>equipo15!$A$6</f>
        <v>Equipo 15</v>
      </c>
      <c r="C372" s="9">
        <f>equipo15!CP85</f>
        <v>1</v>
      </c>
      <c r="D372" s="9">
        <f>equipo15!CQ85</f>
        <v>1</v>
      </c>
      <c r="E372" s="9">
        <f>equipo15!CR85</f>
        <v>0</v>
      </c>
      <c r="F372" s="15">
        <f>equipo15!CT85</f>
        <v>2.1</v>
      </c>
      <c r="G372" s="9">
        <f>equipo15!CU85</f>
        <v>1</v>
      </c>
      <c r="H372" s="9">
        <f>equipo15!CV85</f>
        <v>3</v>
      </c>
      <c r="I372" s="9">
        <f>equipo15!CW85</f>
        <v>5</v>
      </c>
      <c r="J372" s="14">
        <f>equipo15!CX85</f>
        <v>3.8571428571428568</v>
      </c>
      <c r="K372" s="14">
        <f>equipo15!CY85</f>
        <v>0</v>
      </c>
      <c r="L372" t="str">
        <f t="shared" si="120"/>
        <v>Alberto Torres</v>
      </c>
      <c r="M372">
        <f t="shared" si="121"/>
        <v>3.8571428571428568</v>
      </c>
      <c r="N372">
        <f t="shared" si="122"/>
        <v>3.8571428571428568</v>
      </c>
      <c r="O372">
        <f t="shared" si="123"/>
        <v>38943.428571428565</v>
      </c>
      <c r="P372" t="str">
        <f t="shared" si="124"/>
        <v>Alberto Torres</v>
      </c>
      <c r="Q372">
        <f t="shared" si="125"/>
        <v>1</v>
      </c>
      <c r="R372">
        <f t="shared" si="126"/>
        <v>1</v>
      </c>
      <c r="S372">
        <f t="shared" si="127"/>
        <v>9628</v>
      </c>
      <c r="T372" t="str">
        <f t="shared" si="128"/>
        <v>Alberto Torres</v>
      </c>
      <c r="U372">
        <f t="shared" si="129"/>
        <v>3</v>
      </c>
      <c r="V372">
        <f t="shared" si="130"/>
        <v>3</v>
      </c>
      <c r="W372">
        <f t="shared" si="131"/>
        <v>29628</v>
      </c>
      <c r="X372" t="str">
        <f t="shared" si="132"/>
        <v>Alberto Torres</v>
      </c>
      <c r="Y372">
        <f t="shared" si="133"/>
        <v>2.1</v>
      </c>
      <c r="Z372">
        <f t="shared" si="134"/>
        <v>2.1</v>
      </c>
      <c r="AA372">
        <f t="shared" si="135"/>
        <v>20628</v>
      </c>
      <c r="AB372" t="str">
        <f t="shared" si="136"/>
        <v>Alberto Torres</v>
      </c>
      <c r="AC372">
        <f t="shared" si="137"/>
        <v>5</v>
      </c>
      <c r="AD372">
        <f t="shared" si="138"/>
        <v>5</v>
      </c>
      <c r="AE372">
        <f t="shared" si="139"/>
        <v>50372</v>
      </c>
      <c r="AF372" t="str">
        <f t="shared" si="140"/>
        <v>Alberto Torres</v>
      </c>
      <c r="AG372" s="2">
        <f t="shared" si="141"/>
        <v>0</v>
      </c>
      <c r="AH372" s="2">
        <f t="shared" si="142"/>
        <v>0</v>
      </c>
      <c r="AI372">
        <f t="shared" si="143"/>
        <v>-372</v>
      </c>
    </row>
    <row r="373" spans="1:35" x14ac:dyDescent="0.3">
      <c r="A373" s="9" t="str">
        <f>equipo15!A86</f>
        <v>Alberto Flores</v>
      </c>
      <c r="B373" s="9" t="str">
        <f>equipo15!$A$6</f>
        <v>Equipo 15</v>
      </c>
      <c r="C373" s="9">
        <f>equipo15!CP86</f>
        <v>2</v>
      </c>
      <c r="D373" s="9">
        <f>equipo15!CQ86</f>
        <v>1</v>
      </c>
      <c r="E373" s="9">
        <f>equipo15!CR86</f>
        <v>1</v>
      </c>
      <c r="F373" s="15">
        <f>equipo15!CT86</f>
        <v>3.2</v>
      </c>
      <c r="G373" s="9">
        <f>equipo15!CU86</f>
        <v>4</v>
      </c>
      <c r="H373" s="9">
        <f>equipo15!CV86</f>
        <v>11</v>
      </c>
      <c r="I373" s="9">
        <f>equipo15!CW86</f>
        <v>10</v>
      </c>
      <c r="J373" s="14">
        <f>equipo15!CX86</f>
        <v>9.8181818181818166</v>
      </c>
      <c r="K373" s="14">
        <f>equipo15!CY86</f>
        <v>0</v>
      </c>
      <c r="L373" t="str">
        <f t="shared" si="120"/>
        <v>Alberto Flores</v>
      </c>
      <c r="M373">
        <f t="shared" si="121"/>
        <v>9.8181818181818166</v>
      </c>
      <c r="N373">
        <f t="shared" si="122"/>
        <v>9.8181818181818166</v>
      </c>
      <c r="O373">
        <f t="shared" si="123"/>
        <v>98554.818181818162</v>
      </c>
      <c r="P373" t="str">
        <f t="shared" si="124"/>
        <v>Alberto Flores</v>
      </c>
      <c r="Q373">
        <f t="shared" si="125"/>
        <v>1</v>
      </c>
      <c r="R373">
        <f t="shared" si="126"/>
        <v>1</v>
      </c>
      <c r="S373">
        <f t="shared" si="127"/>
        <v>9627</v>
      </c>
      <c r="T373" t="str">
        <f t="shared" si="128"/>
        <v>Alberto Flores</v>
      </c>
      <c r="U373">
        <f t="shared" si="129"/>
        <v>11</v>
      </c>
      <c r="V373">
        <f t="shared" si="130"/>
        <v>11</v>
      </c>
      <c r="W373">
        <f t="shared" si="131"/>
        <v>109627</v>
      </c>
      <c r="X373" t="str">
        <f t="shared" si="132"/>
        <v>Alberto Flores</v>
      </c>
      <c r="Y373">
        <f t="shared" si="133"/>
        <v>3.2</v>
      </c>
      <c r="Z373">
        <f t="shared" si="134"/>
        <v>3.2</v>
      </c>
      <c r="AA373">
        <f t="shared" si="135"/>
        <v>31627</v>
      </c>
      <c r="AB373" t="str">
        <f t="shared" si="136"/>
        <v>Alberto Flores</v>
      </c>
      <c r="AC373">
        <f t="shared" si="137"/>
        <v>10</v>
      </c>
      <c r="AD373">
        <f t="shared" si="138"/>
        <v>10</v>
      </c>
      <c r="AE373">
        <f t="shared" si="139"/>
        <v>100373</v>
      </c>
      <c r="AF373" t="str">
        <f t="shared" si="140"/>
        <v>Alberto Flores</v>
      </c>
      <c r="AG373" s="2">
        <f t="shared" si="141"/>
        <v>0</v>
      </c>
      <c r="AH373" s="2">
        <f t="shared" si="142"/>
        <v>0</v>
      </c>
      <c r="AI373">
        <f t="shared" si="143"/>
        <v>-373</v>
      </c>
    </row>
    <row r="374" spans="1:35" x14ac:dyDescent="0.3">
      <c r="A374" s="9" t="str">
        <f>equipo15!A87</f>
        <v>Alberto Rivera</v>
      </c>
      <c r="B374" s="9" t="str">
        <f>equipo15!$A$6</f>
        <v>Equipo 15</v>
      </c>
      <c r="C374" s="9">
        <f>equipo15!CP87</f>
        <v>1</v>
      </c>
      <c r="D374" s="9">
        <f>equipo15!CQ87</f>
        <v>1</v>
      </c>
      <c r="E374" s="9">
        <f>equipo15!CR87</f>
        <v>0</v>
      </c>
      <c r="F374" s="15">
        <f>equipo15!CT87</f>
        <v>2</v>
      </c>
      <c r="G374" s="9">
        <f>equipo15!CU87</f>
        <v>4</v>
      </c>
      <c r="H374" s="9">
        <f>equipo15!CV87</f>
        <v>3</v>
      </c>
      <c r="I374" s="9">
        <f>equipo15!CW87</f>
        <v>4</v>
      </c>
      <c r="J374" s="14">
        <f>equipo15!CX87</f>
        <v>18</v>
      </c>
      <c r="K374" s="14">
        <f>equipo15!CY87</f>
        <v>0</v>
      </c>
      <c r="L374" t="str">
        <f t="shared" si="120"/>
        <v>Alberto Rivera</v>
      </c>
      <c r="M374">
        <f t="shared" si="121"/>
        <v>18</v>
      </c>
      <c r="N374">
        <f t="shared" si="122"/>
        <v>18</v>
      </c>
      <c r="O374">
        <f t="shared" si="123"/>
        <v>180374</v>
      </c>
      <c r="P374" t="str">
        <f t="shared" si="124"/>
        <v>Alberto Rivera</v>
      </c>
      <c r="Q374">
        <f t="shared" si="125"/>
        <v>1</v>
      </c>
      <c r="R374">
        <f t="shared" si="126"/>
        <v>1</v>
      </c>
      <c r="S374">
        <f t="shared" si="127"/>
        <v>9626</v>
      </c>
      <c r="T374" t="str">
        <f t="shared" si="128"/>
        <v>Alberto Rivera</v>
      </c>
      <c r="U374">
        <f t="shared" si="129"/>
        <v>3</v>
      </c>
      <c r="V374">
        <f t="shared" si="130"/>
        <v>3</v>
      </c>
      <c r="W374">
        <f t="shared" si="131"/>
        <v>29626</v>
      </c>
      <c r="X374" t="str">
        <f t="shared" si="132"/>
        <v>Alberto Rivera</v>
      </c>
      <c r="Y374">
        <f t="shared" si="133"/>
        <v>2</v>
      </c>
      <c r="Z374">
        <f t="shared" si="134"/>
        <v>2</v>
      </c>
      <c r="AA374">
        <f t="shared" si="135"/>
        <v>19626</v>
      </c>
      <c r="AB374" t="str">
        <f t="shared" si="136"/>
        <v>Alberto Rivera</v>
      </c>
      <c r="AC374">
        <f t="shared" si="137"/>
        <v>4</v>
      </c>
      <c r="AD374">
        <f t="shared" si="138"/>
        <v>4</v>
      </c>
      <c r="AE374">
        <f t="shared" si="139"/>
        <v>40374</v>
      </c>
      <c r="AF374" t="str">
        <f t="shared" si="140"/>
        <v>Alberto Rivera</v>
      </c>
      <c r="AG374" s="2">
        <f t="shared" si="141"/>
        <v>0</v>
      </c>
      <c r="AH374" s="2">
        <f t="shared" si="142"/>
        <v>0</v>
      </c>
      <c r="AI374">
        <f t="shared" si="143"/>
        <v>-374</v>
      </c>
    </row>
    <row r="375" spans="1:35" x14ac:dyDescent="0.3">
      <c r="A375" s="9" t="str">
        <f>equipo15!A88</f>
        <v>Alberto Gomez</v>
      </c>
      <c r="B375" s="9" t="str">
        <f>equipo15!$A$6</f>
        <v>Equipo 15</v>
      </c>
      <c r="C375" s="9">
        <f>equipo15!CP88</f>
        <v>1</v>
      </c>
      <c r="D375" s="9">
        <f>equipo15!CQ88</f>
        <v>1</v>
      </c>
      <c r="E375" s="9">
        <f>equipo15!CR88</f>
        <v>0</v>
      </c>
      <c r="F375" s="15">
        <f>equipo15!CT88</f>
        <v>1.1000000000000001</v>
      </c>
      <c r="G375" s="9">
        <f>equipo15!CU88</f>
        <v>2</v>
      </c>
      <c r="H375" s="9">
        <f>equipo15!CV88</f>
        <v>5</v>
      </c>
      <c r="I375" s="9">
        <f>equipo15!CW88</f>
        <v>1</v>
      </c>
      <c r="J375" s="14">
        <f>equipo15!CX88</f>
        <v>13.499999999999996</v>
      </c>
      <c r="K375" s="14">
        <f>equipo15!CY88</f>
        <v>0</v>
      </c>
      <c r="L375" t="str">
        <f t="shared" si="120"/>
        <v>Alberto Gomez</v>
      </c>
      <c r="M375">
        <f t="shared" si="121"/>
        <v>13.499999999999996</v>
      </c>
      <c r="N375">
        <f t="shared" si="122"/>
        <v>13.499999999999996</v>
      </c>
      <c r="O375">
        <f t="shared" si="123"/>
        <v>135374.99999999997</v>
      </c>
      <c r="P375" t="str">
        <f t="shared" si="124"/>
        <v>Alberto Gomez</v>
      </c>
      <c r="Q375">
        <f t="shared" si="125"/>
        <v>1</v>
      </c>
      <c r="R375">
        <f t="shared" si="126"/>
        <v>1</v>
      </c>
      <c r="S375">
        <f t="shared" si="127"/>
        <v>9625</v>
      </c>
      <c r="T375" t="str">
        <f t="shared" si="128"/>
        <v>Alberto Gomez</v>
      </c>
      <c r="U375">
        <f t="shared" si="129"/>
        <v>5</v>
      </c>
      <c r="V375">
        <f t="shared" si="130"/>
        <v>5</v>
      </c>
      <c r="W375">
        <f t="shared" si="131"/>
        <v>49625</v>
      </c>
      <c r="X375" t="str">
        <f t="shared" si="132"/>
        <v>Alberto Gomez</v>
      </c>
      <c r="Y375">
        <f t="shared" si="133"/>
        <v>1.1000000000000001</v>
      </c>
      <c r="Z375">
        <f t="shared" si="134"/>
        <v>1.1000000000000001</v>
      </c>
      <c r="AA375">
        <f t="shared" si="135"/>
        <v>10625</v>
      </c>
      <c r="AB375" t="str">
        <f t="shared" si="136"/>
        <v>Alberto Gomez</v>
      </c>
      <c r="AC375">
        <f t="shared" si="137"/>
        <v>1</v>
      </c>
      <c r="AD375">
        <f t="shared" si="138"/>
        <v>1</v>
      </c>
      <c r="AE375">
        <f t="shared" si="139"/>
        <v>10375</v>
      </c>
      <c r="AF375" t="str">
        <f t="shared" si="140"/>
        <v>Alberto Gomez</v>
      </c>
      <c r="AG375" s="2">
        <f t="shared" si="141"/>
        <v>0</v>
      </c>
      <c r="AH375" s="2">
        <f t="shared" si="142"/>
        <v>0</v>
      </c>
      <c r="AI375">
        <f t="shared" si="143"/>
        <v>-375</v>
      </c>
    </row>
    <row r="376" spans="1:35" x14ac:dyDescent="0.3">
      <c r="A376" s="9" t="str">
        <f>equipo15!A89</f>
        <v>Alberto Diaz</v>
      </c>
      <c r="B376" s="9" t="str">
        <f>equipo15!$A$6</f>
        <v>Equipo 15</v>
      </c>
      <c r="C376" s="9">
        <f>equipo15!CP89</f>
        <v>0</v>
      </c>
      <c r="D376" s="9">
        <f>equipo15!CQ89</f>
        <v>0</v>
      </c>
      <c r="E376" s="9">
        <f>equipo15!CR89</f>
        <v>0</v>
      </c>
      <c r="F376" s="15">
        <f>equipo15!CT89</f>
        <v>0</v>
      </c>
      <c r="G376" s="9">
        <f>equipo15!CU89</f>
        <v>0</v>
      </c>
      <c r="H376" s="9">
        <f>equipo15!CV89</f>
        <v>0</v>
      </c>
      <c r="I376" s="9">
        <f>equipo15!CW89</f>
        <v>0</v>
      </c>
      <c r="J376" s="14">
        <f>equipo15!CX89</f>
        <v>0</v>
      </c>
      <c r="K376" s="14">
        <f>equipo15!CY89</f>
        <v>0</v>
      </c>
      <c r="L376" t="str">
        <f t="shared" si="120"/>
        <v>Alberto Diaz</v>
      </c>
      <c r="M376">
        <f t="shared" si="121"/>
        <v>0</v>
      </c>
      <c r="N376">
        <f t="shared" si="122"/>
        <v>999999</v>
      </c>
      <c r="O376">
        <f t="shared" si="123"/>
        <v>9999990376</v>
      </c>
      <c r="P376" t="str">
        <f t="shared" si="124"/>
        <v>Alberto Diaz</v>
      </c>
      <c r="Q376">
        <f t="shared" si="125"/>
        <v>0</v>
      </c>
      <c r="R376">
        <f t="shared" si="126"/>
        <v>0</v>
      </c>
      <c r="S376">
        <f t="shared" si="127"/>
        <v>-376</v>
      </c>
      <c r="T376" t="str">
        <f t="shared" si="128"/>
        <v>Alberto Diaz</v>
      </c>
      <c r="U376">
        <f t="shared" si="129"/>
        <v>0</v>
      </c>
      <c r="V376">
        <f t="shared" si="130"/>
        <v>0</v>
      </c>
      <c r="W376">
        <f t="shared" si="131"/>
        <v>-376</v>
      </c>
      <c r="X376" t="str">
        <f t="shared" si="132"/>
        <v>Alberto Diaz</v>
      </c>
      <c r="Y376">
        <f t="shared" si="133"/>
        <v>0</v>
      </c>
      <c r="Z376">
        <f t="shared" si="134"/>
        <v>0</v>
      </c>
      <c r="AA376">
        <f t="shared" si="135"/>
        <v>-376</v>
      </c>
      <c r="AB376" t="str">
        <f t="shared" si="136"/>
        <v>Alberto Diaz</v>
      </c>
      <c r="AC376">
        <f t="shared" si="137"/>
        <v>0</v>
      </c>
      <c r="AD376">
        <f t="shared" si="138"/>
        <v>999999</v>
      </c>
      <c r="AE376">
        <f t="shared" si="139"/>
        <v>9999990376</v>
      </c>
      <c r="AF376" t="str">
        <f t="shared" si="140"/>
        <v>Alberto Diaz</v>
      </c>
      <c r="AG376" s="2">
        <f t="shared" si="141"/>
        <v>0</v>
      </c>
      <c r="AH376" s="2">
        <f t="shared" si="142"/>
        <v>0</v>
      </c>
      <c r="AI376">
        <f t="shared" si="143"/>
        <v>-376</v>
      </c>
    </row>
    <row r="377" spans="1:35" x14ac:dyDescent="0.3">
      <c r="A377" s="9" t="str">
        <f>equipo15!A90</f>
        <v>Alberto Reyes</v>
      </c>
      <c r="B377" s="9" t="str">
        <f>equipo15!$A$6</f>
        <v>Equipo 15</v>
      </c>
      <c r="C377" s="9">
        <f>equipo15!CP90</f>
        <v>1</v>
      </c>
      <c r="D377" s="9">
        <f>equipo15!CQ90</f>
        <v>1</v>
      </c>
      <c r="E377" s="9">
        <f>equipo15!CR90</f>
        <v>0</v>
      </c>
      <c r="F377" s="15">
        <f>equipo15!CT90</f>
        <v>2.1</v>
      </c>
      <c r="G377" s="9">
        <f>equipo15!CU90</f>
        <v>4</v>
      </c>
      <c r="H377" s="9">
        <f>equipo15!CV90</f>
        <v>3</v>
      </c>
      <c r="I377" s="9">
        <f>equipo15!CW90</f>
        <v>4</v>
      </c>
      <c r="J377" s="14">
        <f>equipo15!CX90</f>
        <v>15.428571428571427</v>
      </c>
      <c r="K377" s="14">
        <f>equipo15!CY90</f>
        <v>0</v>
      </c>
      <c r="L377" t="str">
        <f t="shared" si="120"/>
        <v>Alberto Reyes</v>
      </c>
      <c r="M377">
        <f t="shared" si="121"/>
        <v>15.428571428571427</v>
      </c>
      <c r="N377">
        <f t="shared" si="122"/>
        <v>15.428571428571427</v>
      </c>
      <c r="O377">
        <f t="shared" si="123"/>
        <v>154662.71428571426</v>
      </c>
      <c r="P377" t="str">
        <f t="shared" si="124"/>
        <v>Alberto Reyes</v>
      </c>
      <c r="Q377">
        <f t="shared" si="125"/>
        <v>1</v>
      </c>
      <c r="R377">
        <f t="shared" si="126"/>
        <v>1</v>
      </c>
      <c r="S377">
        <f t="shared" si="127"/>
        <v>9623</v>
      </c>
      <c r="T377" t="str">
        <f t="shared" si="128"/>
        <v>Alberto Reyes</v>
      </c>
      <c r="U377">
        <f t="shared" si="129"/>
        <v>3</v>
      </c>
      <c r="V377">
        <f t="shared" si="130"/>
        <v>3</v>
      </c>
      <c r="W377">
        <f t="shared" si="131"/>
        <v>29623</v>
      </c>
      <c r="X377" t="str">
        <f t="shared" si="132"/>
        <v>Alberto Reyes</v>
      </c>
      <c r="Y377">
        <f t="shared" si="133"/>
        <v>2.1</v>
      </c>
      <c r="Z377">
        <f t="shared" si="134"/>
        <v>2.1</v>
      </c>
      <c r="AA377">
        <f t="shared" si="135"/>
        <v>20623</v>
      </c>
      <c r="AB377" t="str">
        <f t="shared" si="136"/>
        <v>Alberto Reyes</v>
      </c>
      <c r="AC377">
        <f t="shared" si="137"/>
        <v>4</v>
      </c>
      <c r="AD377">
        <f t="shared" si="138"/>
        <v>4</v>
      </c>
      <c r="AE377">
        <f t="shared" si="139"/>
        <v>40377</v>
      </c>
      <c r="AF377" t="str">
        <f t="shared" si="140"/>
        <v>Alberto Reyes</v>
      </c>
      <c r="AG377" s="2">
        <f t="shared" si="141"/>
        <v>0</v>
      </c>
      <c r="AH377" s="2">
        <f t="shared" si="142"/>
        <v>0</v>
      </c>
      <c r="AI377">
        <f t="shared" si="143"/>
        <v>-377</v>
      </c>
    </row>
    <row r="378" spans="1:35" x14ac:dyDescent="0.3">
      <c r="A378" s="9" t="str">
        <f>equipo16!A66</f>
        <v>Alberto Morales</v>
      </c>
      <c r="B378" s="9" t="str">
        <f>equipo16!$A$6</f>
        <v>Equipo 16</v>
      </c>
      <c r="C378" s="9">
        <f>equipo16!CP66</f>
        <v>1</v>
      </c>
      <c r="D378" s="9">
        <f>equipo16!CQ66</f>
        <v>1</v>
      </c>
      <c r="E378" s="9">
        <f>equipo16!CR66</f>
        <v>0</v>
      </c>
      <c r="F378" s="15">
        <f>equipo16!CT66</f>
        <v>1</v>
      </c>
      <c r="G378" s="9">
        <f>equipo16!CU66</f>
        <v>2</v>
      </c>
      <c r="H378" s="9">
        <f>equipo16!CV66</f>
        <v>3</v>
      </c>
      <c r="I378" s="9">
        <f>equipo16!CW66</f>
        <v>0</v>
      </c>
      <c r="J378" s="14">
        <f>equipo16!CX66</f>
        <v>18</v>
      </c>
      <c r="K378" s="14">
        <f>equipo16!CY66</f>
        <v>0</v>
      </c>
      <c r="L378" t="str">
        <f t="shared" si="120"/>
        <v>Alberto Morales</v>
      </c>
      <c r="M378">
        <f t="shared" si="121"/>
        <v>18</v>
      </c>
      <c r="N378">
        <f t="shared" si="122"/>
        <v>18</v>
      </c>
      <c r="O378">
        <f t="shared" si="123"/>
        <v>180378</v>
      </c>
      <c r="P378" t="str">
        <f t="shared" si="124"/>
        <v>Alberto Morales</v>
      </c>
      <c r="Q378">
        <f t="shared" si="125"/>
        <v>1</v>
      </c>
      <c r="R378">
        <f t="shared" si="126"/>
        <v>1</v>
      </c>
      <c r="S378">
        <f t="shared" si="127"/>
        <v>9622</v>
      </c>
      <c r="T378" t="str">
        <f t="shared" si="128"/>
        <v>Alberto Morales</v>
      </c>
      <c r="U378">
        <f t="shared" si="129"/>
        <v>3</v>
      </c>
      <c r="V378">
        <f t="shared" si="130"/>
        <v>3</v>
      </c>
      <c r="W378">
        <f t="shared" si="131"/>
        <v>29622</v>
      </c>
      <c r="X378" t="str">
        <f t="shared" si="132"/>
        <v>Alberto Morales</v>
      </c>
      <c r="Y378">
        <f t="shared" si="133"/>
        <v>1</v>
      </c>
      <c r="Z378">
        <f t="shared" si="134"/>
        <v>1</v>
      </c>
      <c r="AA378">
        <f t="shared" si="135"/>
        <v>9622</v>
      </c>
      <c r="AB378" t="str">
        <f t="shared" si="136"/>
        <v>Alberto Morales</v>
      </c>
      <c r="AC378">
        <f t="shared" si="137"/>
        <v>0</v>
      </c>
      <c r="AD378">
        <f t="shared" si="138"/>
        <v>999999</v>
      </c>
      <c r="AE378">
        <f t="shared" si="139"/>
        <v>9999990378</v>
      </c>
      <c r="AF378" t="str">
        <f t="shared" si="140"/>
        <v>Alberto Morales</v>
      </c>
      <c r="AG378" s="2">
        <f t="shared" si="141"/>
        <v>0</v>
      </c>
      <c r="AH378" s="2">
        <f t="shared" si="142"/>
        <v>0</v>
      </c>
      <c r="AI378">
        <f t="shared" si="143"/>
        <v>-378</v>
      </c>
    </row>
    <row r="379" spans="1:35" x14ac:dyDescent="0.3">
      <c r="A379" s="9" t="str">
        <f>equipo16!A67</f>
        <v>Alberto Cruz</v>
      </c>
      <c r="B379" s="9" t="str">
        <f>equipo16!$A$6</f>
        <v>Equipo 16</v>
      </c>
      <c r="C379" s="9">
        <f>equipo16!CP67</f>
        <v>2</v>
      </c>
      <c r="D379" s="9">
        <f>equipo16!CQ67</f>
        <v>0</v>
      </c>
      <c r="E379" s="9">
        <f>equipo16!CR67</f>
        <v>2</v>
      </c>
      <c r="F379" s="15">
        <f>equipo16!CT67</f>
        <v>4.1000000000000005</v>
      </c>
      <c r="G379" s="9">
        <f>equipo16!CU67</f>
        <v>1</v>
      </c>
      <c r="H379" s="9">
        <f>equipo16!CV67</f>
        <v>8</v>
      </c>
      <c r="I379" s="9">
        <f>equipo16!CW67</f>
        <v>6</v>
      </c>
      <c r="J379" s="14">
        <f>equipo16!CX67</f>
        <v>2.0769230769230766</v>
      </c>
      <c r="K379" s="14">
        <f>equipo16!CY67</f>
        <v>0</v>
      </c>
      <c r="L379" t="str">
        <f t="shared" si="120"/>
        <v>Alberto Cruz</v>
      </c>
      <c r="M379">
        <f t="shared" si="121"/>
        <v>2.0769230769230766</v>
      </c>
      <c r="N379">
        <f t="shared" si="122"/>
        <v>2.0769230769230766</v>
      </c>
      <c r="O379">
        <f t="shared" si="123"/>
        <v>21148.230769230766</v>
      </c>
      <c r="P379" t="str">
        <f t="shared" si="124"/>
        <v>Alberto Cruz</v>
      </c>
      <c r="Q379">
        <f t="shared" si="125"/>
        <v>0</v>
      </c>
      <c r="R379">
        <f t="shared" si="126"/>
        <v>0</v>
      </c>
      <c r="S379">
        <f t="shared" si="127"/>
        <v>-379</v>
      </c>
      <c r="T379" t="str">
        <f t="shared" si="128"/>
        <v>Alberto Cruz</v>
      </c>
      <c r="U379">
        <f t="shared" si="129"/>
        <v>8</v>
      </c>
      <c r="V379">
        <f t="shared" si="130"/>
        <v>8</v>
      </c>
      <c r="W379">
        <f t="shared" si="131"/>
        <v>79621</v>
      </c>
      <c r="X379" t="str">
        <f t="shared" si="132"/>
        <v>Alberto Cruz</v>
      </c>
      <c r="Y379">
        <f t="shared" si="133"/>
        <v>4.1000000000000005</v>
      </c>
      <c r="Z379">
        <f t="shared" si="134"/>
        <v>4.1000000000000005</v>
      </c>
      <c r="AA379">
        <f t="shared" si="135"/>
        <v>40621.000000000007</v>
      </c>
      <c r="AB379" t="str">
        <f t="shared" si="136"/>
        <v>Alberto Cruz</v>
      </c>
      <c r="AC379">
        <f t="shared" si="137"/>
        <v>6</v>
      </c>
      <c r="AD379">
        <f t="shared" si="138"/>
        <v>6</v>
      </c>
      <c r="AE379">
        <f t="shared" si="139"/>
        <v>60379</v>
      </c>
      <c r="AF379" t="str">
        <f t="shared" si="140"/>
        <v>Alberto Cruz</v>
      </c>
      <c r="AG379" s="2">
        <f t="shared" si="141"/>
        <v>0</v>
      </c>
      <c r="AH379" s="2">
        <f t="shared" si="142"/>
        <v>0</v>
      </c>
      <c r="AI379">
        <f t="shared" si="143"/>
        <v>-379</v>
      </c>
    </row>
    <row r="380" spans="1:35" x14ac:dyDescent="0.3">
      <c r="A380" s="9" t="str">
        <f>equipo16!A68</f>
        <v>Alberto Ortiz</v>
      </c>
      <c r="B380" s="9" t="str">
        <f>equipo16!$A$6</f>
        <v>Equipo 16</v>
      </c>
      <c r="C380" s="9">
        <f>equipo16!CP68</f>
        <v>0</v>
      </c>
      <c r="D380" s="9">
        <f>equipo16!CQ68</f>
        <v>0</v>
      </c>
      <c r="E380" s="9">
        <f>equipo16!CR68</f>
        <v>0</v>
      </c>
      <c r="F380" s="15">
        <f>equipo16!CT68</f>
        <v>0</v>
      </c>
      <c r="G380" s="9">
        <f>equipo16!CU68</f>
        <v>0</v>
      </c>
      <c r="H380" s="9">
        <f>equipo16!CV68</f>
        <v>0</v>
      </c>
      <c r="I380" s="9">
        <f>equipo16!CW68</f>
        <v>0</v>
      </c>
      <c r="J380" s="14">
        <f>equipo16!CX68</f>
        <v>0</v>
      </c>
      <c r="K380" s="14">
        <f>equipo16!CY68</f>
        <v>0</v>
      </c>
      <c r="L380" t="str">
        <f t="shared" si="120"/>
        <v>Alberto Ortiz</v>
      </c>
      <c r="M380">
        <f t="shared" si="121"/>
        <v>0</v>
      </c>
      <c r="N380">
        <f t="shared" si="122"/>
        <v>999999</v>
      </c>
      <c r="O380">
        <f t="shared" si="123"/>
        <v>9999990380</v>
      </c>
      <c r="P380" t="str">
        <f t="shared" si="124"/>
        <v>Alberto Ortiz</v>
      </c>
      <c r="Q380">
        <f t="shared" si="125"/>
        <v>0</v>
      </c>
      <c r="R380">
        <f t="shared" si="126"/>
        <v>0</v>
      </c>
      <c r="S380">
        <f t="shared" si="127"/>
        <v>-380</v>
      </c>
      <c r="T380" t="str">
        <f t="shared" si="128"/>
        <v>Alberto Ortiz</v>
      </c>
      <c r="U380">
        <f t="shared" si="129"/>
        <v>0</v>
      </c>
      <c r="V380">
        <f t="shared" si="130"/>
        <v>0</v>
      </c>
      <c r="W380">
        <f t="shared" si="131"/>
        <v>-380</v>
      </c>
      <c r="X380" t="str">
        <f t="shared" si="132"/>
        <v>Alberto Ortiz</v>
      </c>
      <c r="Y380">
        <f t="shared" si="133"/>
        <v>0</v>
      </c>
      <c r="Z380">
        <f t="shared" si="134"/>
        <v>0</v>
      </c>
      <c r="AA380">
        <f t="shared" si="135"/>
        <v>-380</v>
      </c>
      <c r="AB380" t="str">
        <f t="shared" si="136"/>
        <v>Alberto Ortiz</v>
      </c>
      <c r="AC380">
        <f t="shared" si="137"/>
        <v>0</v>
      </c>
      <c r="AD380">
        <f t="shared" si="138"/>
        <v>999999</v>
      </c>
      <c r="AE380">
        <f t="shared" si="139"/>
        <v>9999990380</v>
      </c>
      <c r="AF380" t="str">
        <f t="shared" si="140"/>
        <v>Alberto Ortiz</v>
      </c>
      <c r="AG380" s="2">
        <f t="shared" si="141"/>
        <v>0</v>
      </c>
      <c r="AH380" s="2">
        <f t="shared" si="142"/>
        <v>0</v>
      </c>
      <c r="AI380">
        <f t="shared" si="143"/>
        <v>-380</v>
      </c>
    </row>
    <row r="381" spans="1:35" x14ac:dyDescent="0.3">
      <c r="A381" s="9" t="str">
        <f>equipo16!A69</f>
        <v>Alberto Gutierrez</v>
      </c>
      <c r="B381" s="9" t="str">
        <f>equipo16!$A$6</f>
        <v>Equipo 16</v>
      </c>
      <c r="C381" s="9">
        <f>equipo16!CP69</f>
        <v>1</v>
      </c>
      <c r="D381" s="9">
        <f>equipo16!CQ69</f>
        <v>1</v>
      </c>
      <c r="E381" s="9">
        <f>equipo16!CR69</f>
        <v>0</v>
      </c>
      <c r="F381" s="15">
        <f>equipo16!CT69</f>
        <v>1.1000000000000001</v>
      </c>
      <c r="G381" s="9">
        <f>equipo16!CU69</f>
        <v>2</v>
      </c>
      <c r="H381" s="9">
        <f>equipo16!CV69</f>
        <v>3</v>
      </c>
      <c r="I381" s="9">
        <f>equipo16!CW69</f>
        <v>5</v>
      </c>
      <c r="J381" s="14">
        <f>equipo16!CX69</f>
        <v>13.499999999999996</v>
      </c>
      <c r="K381" s="14">
        <f>equipo16!CY69</f>
        <v>0</v>
      </c>
      <c r="L381" t="str">
        <f t="shared" si="120"/>
        <v>Alberto Gutierrez</v>
      </c>
      <c r="M381">
        <f t="shared" si="121"/>
        <v>13.499999999999996</v>
      </c>
      <c r="N381">
        <f t="shared" si="122"/>
        <v>13.499999999999996</v>
      </c>
      <c r="O381">
        <f t="shared" si="123"/>
        <v>135380.99999999997</v>
      </c>
      <c r="P381" t="str">
        <f t="shared" si="124"/>
        <v>Alberto Gutierrez</v>
      </c>
      <c r="Q381">
        <f t="shared" si="125"/>
        <v>1</v>
      </c>
      <c r="R381">
        <f t="shared" si="126"/>
        <v>1</v>
      </c>
      <c r="S381">
        <f t="shared" si="127"/>
        <v>9619</v>
      </c>
      <c r="T381" t="str">
        <f t="shared" si="128"/>
        <v>Alberto Gutierrez</v>
      </c>
      <c r="U381">
        <f t="shared" si="129"/>
        <v>3</v>
      </c>
      <c r="V381">
        <f t="shared" si="130"/>
        <v>3</v>
      </c>
      <c r="W381">
        <f t="shared" si="131"/>
        <v>29619</v>
      </c>
      <c r="X381" t="str">
        <f t="shared" si="132"/>
        <v>Alberto Gutierrez</v>
      </c>
      <c r="Y381">
        <f t="shared" si="133"/>
        <v>1.1000000000000001</v>
      </c>
      <c r="Z381">
        <f t="shared" si="134"/>
        <v>1.1000000000000001</v>
      </c>
      <c r="AA381">
        <f t="shared" si="135"/>
        <v>10619</v>
      </c>
      <c r="AB381" t="str">
        <f t="shared" si="136"/>
        <v>Alberto Gutierrez</v>
      </c>
      <c r="AC381">
        <f t="shared" si="137"/>
        <v>5</v>
      </c>
      <c r="AD381">
        <f t="shared" si="138"/>
        <v>5</v>
      </c>
      <c r="AE381">
        <f t="shared" si="139"/>
        <v>50381</v>
      </c>
      <c r="AF381" t="str">
        <f t="shared" si="140"/>
        <v>Alberto Gutierrez</v>
      </c>
      <c r="AG381" s="2">
        <f t="shared" si="141"/>
        <v>0</v>
      </c>
      <c r="AH381" s="2">
        <f t="shared" si="142"/>
        <v>0</v>
      </c>
      <c r="AI381">
        <f t="shared" si="143"/>
        <v>-381</v>
      </c>
    </row>
    <row r="382" spans="1:35" x14ac:dyDescent="0.3">
      <c r="A382" s="9" t="str">
        <f>equipo16!A70</f>
        <v>Alberto Castillo</v>
      </c>
      <c r="B382" s="9" t="str">
        <f>equipo16!$A$6</f>
        <v>Equipo 16</v>
      </c>
      <c r="C382" s="9">
        <f>equipo16!CP70</f>
        <v>1</v>
      </c>
      <c r="D382" s="9">
        <f>equipo16!CQ70</f>
        <v>1</v>
      </c>
      <c r="E382" s="9">
        <f>equipo16!CR70</f>
        <v>0</v>
      </c>
      <c r="F382" s="15">
        <f>equipo16!CT70</f>
        <v>2.1</v>
      </c>
      <c r="G382" s="9">
        <f>equipo16!CU70</f>
        <v>4</v>
      </c>
      <c r="H382" s="9">
        <f>equipo16!CV70</f>
        <v>6</v>
      </c>
      <c r="I382" s="9">
        <f>equipo16!CW70</f>
        <v>5</v>
      </c>
      <c r="J382" s="14">
        <f>equipo16!CX70</f>
        <v>15.428571428571427</v>
      </c>
      <c r="K382" s="14">
        <f>equipo16!CY70</f>
        <v>0</v>
      </c>
      <c r="L382" t="str">
        <f t="shared" si="120"/>
        <v>Alberto Castillo</v>
      </c>
      <c r="M382">
        <f t="shared" si="121"/>
        <v>15.428571428571427</v>
      </c>
      <c r="N382">
        <f t="shared" si="122"/>
        <v>15.428571428571427</v>
      </c>
      <c r="O382">
        <f t="shared" si="123"/>
        <v>154667.71428571426</v>
      </c>
      <c r="P382" t="str">
        <f t="shared" si="124"/>
        <v>Alberto Castillo</v>
      </c>
      <c r="Q382">
        <f t="shared" si="125"/>
        <v>1</v>
      </c>
      <c r="R382">
        <f t="shared" si="126"/>
        <v>1</v>
      </c>
      <c r="S382">
        <f t="shared" si="127"/>
        <v>9618</v>
      </c>
      <c r="T382" t="str">
        <f t="shared" si="128"/>
        <v>Alberto Castillo</v>
      </c>
      <c r="U382">
        <f t="shared" si="129"/>
        <v>6</v>
      </c>
      <c r="V382">
        <f t="shared" si="130"/>
        <v>6</v>
      </c>
      <c r="W382">
        <f t="shared" si="131"/>
        <v>59618</v>
      </c>
      <c r="X382" t="str">
        <f t="shared" si="132"/>
        <v>Alberto Castillo</v>
      </c>
      <c r="Y382">
        <f t="shared" si="133"/>
        <v>2.1</v>
      </c>
      <c r="Z382">
        <f t="shared" si="134"/>
        <v>2.1</v>
      </c>
      <c r="AA382">
        <f t="shared" si="135"/>
        <v>20618</v>
      </c>
      <c r="AB382" t="str">
        <f t="shared" si="136"/>
        <v>Alberto Castillo</v>
      </c>
      <c r="AC382">
        <f t="shared" si="137"/>
        <v>5</v>
      </c>
      <c r="AD382">
        <f t="shared" si="138"/>
        <v>5</v>
      </c>
      <c r="AE382">
        <f t="shared" si="139"/>
        <v>50382</v>
      </c>
      <c r="AF382" t="str">
        <f t="shared" si="140"/>
        <v>Alberto Castillo</v>
      </c>
      <c r="AG382" s="2">
        <f t="shared" si="141"/>
        <v>0</v>
      </c>
      <c r="AH382" s="2">
        <f t="shared" si="142"/>
        <v>0</v>
      </c>
      <c r="AI382">
        <f t="shared" si="143"/>
        <v>-382</v>
      </c>
    </row>
    <row r="383" spans="1:35" x14ac:dyDescent="0.3">
      <c r="A383" s="9" t="str">
        <f>equipo16!A71</f>
        <v>Enrique Garcia</v>
      </c>
      <c r="B383" s="9" t="str">
        <f>equipo16!$A$6</f>
        <v>Equipo 16</v>
      </c>
      <c r="C383" s="9">
        <f>equipo16!CP71</f>
        <v>0</v>
      </c>
      <c r="D383" s="9">
        <f>equipo16!CQ71</f>
        <v>0</v>
      </c>
      <c r="E383" s="9">
        <f>equipo16!CR71</f>
        <v>0</v>
      </c>
      <c r="F383" s="15">
        <f>equipo16!CT71</f>
        <v>0</v>
      </c>
      <c r="G383" s="9">
        <f>equipo16!CU71</f>
        <v>0</v>
      </c>
      <c r="H383" s="9">
        <f>equipo16!CV71</f>
        <v>0</v>
      </c>
      <c r="I383" s="9">
        <f>equipo16!CW71</f>
        <v>0</v>
      </c>
      <c r="J383" s="14">
        <f>equipo16!CX71</f>
        <v>0</v>
      </c>
      <c r="K383" s="14">
        <f>equipo16!CY71</f>
        <v>0</v>
      </c>
      <c r="L383" t="str">
        <f t="shared" si="120"/>
        <v>Enrique Garcia</v>
      </c>
      <c r="M383">
        <f t="shared" si="121"/>
        <v>0</v>
      </c>
      <c r="N383">
        <f t="shared" si="122"/>
        <v>999999</v>
      </c>
      <c r="O383">
        <f t="shared" si="123"/>
        <v>9999990383</v>
      </c>
      <c r="P383" t="str">
        <f t="shared" si="124"/>
        <v>Enrique Garcia</v>
      </c>
      <c r="Q383">
        <f t="shared" si="125"/>
        <v>0</v>
      </c>
      <c r="R383">
        <f t="shared" si="126"/>
        <v>0</v>
      </c>
      <c r="S383">
        <f t="shared" si="127"/>
        <v>-383</v>
      </c>
      <c r="T383" t="str">
        <f t="shared" si="128"/>
        <v>Enrique Garcia</v>
      </c>
      <c r="U383">
        <f t="shared" si="129"/>
        <v>0</v>
      </c>
      <c r="V383">
        <f t="shared" si="130"/>
        <v>0</v>
      </c>
      <c r="W383">
        <f t="shared" si="131"/>
        <v>-383</v>
      </c>
      <c r="X383" t="str">
        <f t="shared" si="132"/>
        <v>Enrique Garcia</v>
      </c>
      <c r="Y383">
        <f t="shared" si="133"/>
        <v>0</v>
      </c>
      <c r="Z383">
        <f t="shared" si="134"/>
        <v>0</v>
      </c>
      <c r="AA383">
        <f t="shared" si="135"/>
        <v>-383</v>
      </c>
      <c r="AB383" t="str">
        <f t="shared" si="136"/>
        <v>Enrique Garcia</v>
      </c>
      <c r="AC383">
        <f t="shared" si="137"/>
        <v>0</v>
      </c>
      <c r="AD383">
        <f t="shared" si="138"/>
        <v>999999</v>
      </c>
      <c r="AE383">
        <f t="shared" si="139"/>
        <v>9999990383</v>
      </c>
      <c r="AF383" t="str">
        <f t="shared" si="140"/>
        <v>Enrique Garcia</v>
      </c>
      <c r="AG383" s="2">
        <f t="shared" si="141"/>
        <v>0</v>
      </c>
      <c r="AH383" s="2">
        <f t="shared" si="142"/>
        <v>0</v>
      </c>
      <c r="AI383">
        <f t="shared" si="143"/>
        <v>-383</v>
      </c>
    </row>
    <row r="384" spans="1:35" x14ac:dyDescent="0.3">
      <c r="A384" s="9" t="str">
        <f>equipo16!A72</f>
        <v>Enrique Rodriguez</v>
      </c>
      <c r="B384" s="9" t="str">
        <f>equipo16!$A$6</f>
        <v>Equipo 16</v>
      </c>
      <c r="C384" s="9">
        <f>equipo16!CP72</f>
        <v>1</v>
      </c>
      <c r="D384" s="9">
        <f>equipo16!CQ72</f>
        <v>1</v>
      </c>
      <c r="E384" s="9">
        <f>equipo16!CR72</f>
        <v>0</v>
      </c>
      <c r="F384" s="15">
        <f>equipo16!CT72</f>
        <v>2</v>
      </c>
      <c r="G384" s="9">
        <f>equipo16!CU72</f>
        <v>4</v>
      </c>
      <c r="H384" s="9">
        <f>equipo16!CV72</f>
        <v>3</v>
      </c>
      <c r="I384" s="9">
        <f>equipo16!CW72</f>
        <v>4</v>
      </c>
      <c r="J384" s="14">
        <f>equipo16!CX72</f>
        <v>18</v>
      </c>
      <c r="K384" s="14">
        <f>equipo16!CY72</f>
        <v>0</v>
      </c>
      <c r="L384" t="str">
        <f t="shared" si="120"/>
        <v>Enrique Rodriguez</v>
      </c>
      <c r="M384">
        <f t="shared" si="121"/>
        <v>18</v>
      </c>
      <c r="N384">
        <f t="shared" si="122"/>
        <v>18</v>
      </c>
      <c r="O384">
        <f t="shared" si="123"/>
        <v>180384</v>
      </c>
      <c r="P384" t="str">
        <f t="shared" si="124"/>
        <v>Enrique Rodriguez</v>
      </c>
      <c r="Q384">
        <f t="shared" si="125"/>
        <v>1</v>
      </c>
      <c r="R384">
        <f t="shared" si="126"/>
        <v>1</v>
      </c>
      <c r="S384">
        <f t="shared" si="127"/>
        <v>9616</v>
      </c>
      <c r="T384" t="str">
        <f t="shared" si="128"/>
        <v>Enrique Rodriguez</v>
      </c>
      <c r="U384">
        <f t="shared" si="129"/>
        <v>3</v>
      </c>
      <c r="V384">
        <f t="shared" si="130"/>
        <v>3</v>
      </c>
      <c r="W384">
        <f t="shared" si="131"/>
        <v>29616</v>
      </c>
      <c r="X384" t="str">
        <f t="shared" si="132"/>
        <v>Enrique Rodriguez</v>
      </c>
      <c r="Y384">
        <f t="shared" si="133"/>
        <v>2</v>
      </c>
      <c r="Z384">
        <f t="shared" si="134"/>
        <v>2</v>
      </c>
      <c r="AA384">
        <f t="shared" si="135"/>
        <v>19616</v>
      </c>
      <c r="AB384" t="str">
        <f t="shared" si="136"/>
        <v>Enrique Rodriguez</v>
      </c>
      <c r="AC384">
        <f t="shared" si="137"/>
        <v>4</v>
      </c>
      <c r="AD384">
        <f t="shared" si="138"/>
        <v>4</v>
      </c>
      <c r="AE384">
        <f t="shared" si="139"/>
        <v>40384</v>
      </c>
      <c r="AF384" t="str">
        <f t="shared" si="140"/>
        <v>Enrique Rodriguez</v>
      </c>
      <c r="AG384" s="2">
        <f t="shared" si="141"/>
        <v>0</v>
      </c>
      <c r="AH384" s="2">
        <f t="shared" si="142"/>
        <v>0</v>
      </c>
      <c r="AI384">
        <f t="shared" si="143"/>
        <v>-384</v>
      </c>
    </row>
    <row r="385" spans="1:35" x14ac:dyDescent="0.3">
      <c r="A385" s="9" t="str">
        <f>equipo16!A73</f>
        <v>Enrique Martinez</v>
      </c>
      <c r="B385" s="9" t="str">
        <f>equipo16!$A$6</f>
        <v>Equipo 16</v>
      </c>
      <c r="C385" s="9">
        <f>equipo16!CP73</f>
        <v>0</v>
      </c>
      <c r="D385" s="9">
        <f>equipo16!CQ73</f>
        <v>0</v>
      </c>
      <c r="E385" s="9">
        <f>equipo16!CR73</f>
        <v>0</v>
      </c>
      <c r="F385" s="15">
        <f>equipo16!CT73</f>
        <v>0</v>
      </c>
      <c r="G385" s="9">
        <f>equipo16!CU73</f>
        <v>0</v>
      </c>
      <c r="H385" s="9">
        <f>equipo16!CV73</f>
        <v>0</v>
      </c>
      <c r="I385" s="9">
        <f>equipo16!CW73</f>
        <v>0</v>
      </c>
      <c r="J385" s="14">
        <f>equipo16!CX73</f>
        <v>0</v>
      </c>
      <c r="K385" s="14">
        <f>equipo16!CY73</f>
        <v>0</v>
      </c>
      <c r="L385" t="str">
        <f t="shared" si="120"/>
        <v>Enrique Martinez</v>
      </c>
      <c r="M385">
        <f t="shared" si="121"/>
        <v>0</v>
      </c>
      <c r="N385">
        <f t="shared" si="122"/>
        <v>999999</v>
      </c>
      <c r="O385">
        <f t="shared" si="123"/>
        <v>9999990385</v>
      </c>
      <c r="P385" t="str">
        <f t="shared" si="124"/>
        <v>Enrique Martinez</v>
      </c>
      <c r="Q385">
        <f t="shared" si="125"/>
        <v>0</v>
      </c>
      <c r="R385">
        <f t="shared" si="126"/>
        <v>0</v>
      </c>
      <c r="S385">
        <f t="shared" si="127"/>
        <v>-385</v>
      </c>
      <c r="T385" t="str">
        <f t="shared" si="128"/>
        <v>Enrique Martinez</v>
      </c>
      <c r="U385">
        <f t="shared" si="129"/>
        <v>0</v>
      </c>
      <c r="V385">
        <f t="shared" si="130"/>
        <v>0</v>
      </c>
      <c r="W385">
        <f t="shared" si="131"/>
        <v>-385</v>
      </c>
      <c r="X385" t="str">
        <f t="shared" si="132"/>
        <v>Enrique Martinez</v>
      </c>
      <c r="Y385">
        <f t="shared" si="133"/>
        <v>0</v>
      </c>
      <c r="Z385">
        <f t="shared" si="134"/>
        <v>0</v>
      </c>
      <c r="AA385">
        <f t="shared" si="135"/>
        <v>-385</v>
      </c>
      <c r="AB385" t="str">
        <f t="shared" si="136"/>
        <v>Enrique Martinez</v>
      </c>
      <c r="AC385">
        <f t="shared" si="137"/>
        <v>0</v>
      </c>
      <c r="AD385">
        <f t="shared" si="138"/>
        <v>999999</v>
      </c>
      <c r="AE385">
        <f t="shared" si="139"/>
        <v>9999990385</v>
      </c>
      <c r="AF385" t="str">
        <f t="shared" si="140"/>
        <v>Enrique Martinez</v>
      </c>
      <c r="AG385" s="2">
        <f t="shared" si="141"/>
        <v>0</v>
      </c>
      <c r="AH385" s="2">
        <f t="shared" si="142"/>
        <v>0</v>
      </c>
      <c r="AI385">
        <f t="shared" si="143"/>
        <v>-385</v>
      </c>
    </row>
    <row r="386" spans="1:35" x14ac:dyDescent="0.3">
      <c r="A386" s="9" t="str">
        <f>equipo16!A74</f>
        <v>Enrique Hernandez</v>
      </c>
      <c r="B386" s="9" t="str">
        <f>equipo16!$A$6</f>
        <v>Equipo 16</v>
      </c>
      <c r="C386" s="9">
        <f>equipo16!CP74</f>
        <v>1</v>
      </c>
      <c r="D386" s="9">
        <f>equipo16!CQ74</f>
        <v>1</v>
      </c>
      <c r="E386" s="9">
        <f>equipo16!CR74</f>
        <v>0</v>
      </c>
      <c r="F386" s="15">
        <f>equipo16!CT74</f>
        <v>2.2000000000000002</v>
      </c>
      <c r="G386" s="9">
        <f>equipo16!CU74</f>
        <v>0</v>
      </c>
      <c r="H386" s="9">
        <f>equipo16!CV74</f>
        <v>6</v>
      </c>
      <c r="I386" s="9">
        <f>equipo16!CW74</f>
        <v>3</v>
      </c>
      <c r="J386" s="14">
        <f>equipo16!CX74</f>
        <v>0</v>
      </c>
      <c r="K386" s="14">
        <f>equipo16!CY74</f>
        <v>0</v>
      </c>
      <c r="L386" t="str">
        <f t="shared" si="120"/>
        <v>Enrique Hernandez</v>
      </c>
      <c r="M386">
        <f t="shared" si="121"/>
        <v>0</v>
      </c>
      <c r="N386">
        <f t="shared" si="122"/>
        <v>999999</v>
      </c>
      <c r="O386">
        <f t="shared" si="123"/>
        <v>9999990386</v>
      </c>
      <c r="P386" t="str">
        <f t="shared" si="124"/>
        <v>Enrique Hernandez</v>
      </c>
      <c r="Q386">
        <f t="shared" si="125"/>
        <v>1</v>
      </c>
      <c r="R386">
        <f t="shared" si="126"/>
        <v>1</v>
      </c>
      <c r="S386">
        <f t="shared" si="127"/>
        <v>9614</v>
      </c>
      <c r="T386" t="str">
        <f t="shared" si="128"/>
        <v>Enrique Hernandez</v>
      </c>
      <c r="U386">
        <f t="shared" si="129"/>
        <v>6</v>
      </c>
      <c r="V386">
        <f t="shared" si="130"/>
        <v>6</v>
      </c>
      <c r="W386">
        <f t="shared" si="131"/>
        <v>59614</v>
      </c>
      <c r="X386" t="str">
        <f t="shared" si="132"/>
        <v>Enrique Hernandez</v>
      </c>
      <c r="Y386">
        <f t="shared" si="133"/>
        <v>2.2000000000000002</v>
      </c>
      <c r="Z386">
        <f t="shared" si="134"/>
        <v>2.2000000000000002</v>
      </c>
      <c r="AA386">
        <f t="shared" si="135"/>
        <v>21614</v>
      </c>
      <c r="AB386" t="str">
        <f t="shared" si="136"/>
        <v>Enrique Hernandez</v>
      </c>
      <c r="AC386">
        <f t="shared" si="137"/>
        <v>3</v>
      </c>
      <c r="AD386">
        <f t="shared" si="138"/>
        <v>3</v>
      </c>
      <c r="AE386">
        <f t="shared" si="139"/>
        <v>30386</v>
      </c>
      <c r="AF386" t="str">
        <f t="shared" si="140"/>
        <v>Enrique Hernandez</v>
      </c>
      <c r="AG386" s="2">
        <f t="shared" si="141"/>
        <v>0</v>
      </c>
      <c r="AH386" s="2">
        <f t="shared" si="142"/>
        <v>0</v>
      </c>
      <c r="AI386">
        <f t="shared" si="143"/>
        <v>-386</v>
      </c>
    </row>
    <row r="387" spans="1:35" x14ac:dyDescent="0.3">
      <c r="A387" s="9" t="str">
        <f>equipo16!A75</f>
        <v>Enrique Lopez</v>
      </c>
      <c r="B387" s="9" t="str">
        <f>equipo16!$A$6</f>
        <v>Equipo 16</v>
      </c>
      <c r="C387" s="9">
        <f>equipo16!CP75</f>
        <v>1</v>
      </c>
      <c r="D387" s="9">
        <f>equipo16!CQ75</f>
        <v>0</v>
      </c>
      <c r="E387" s="9">
        <f>equipo16!CR75</f>
        <v>1</v>
      </c>
      <c r="F387" s="15">
        <f>equipo16!CT75</f>
        <v>2.1</v>
      </c>
      <c r="G387" s="9">
        <f>equipo16!CU75</f>
        <v>2</v>
      </c>
      <c r="H387" s="9">
        <f>equipo16!CV75</f>
        <v>6</v>
      </c>
      <c r="I387" s="9">
        <f>equipo16!CW75</f>
        <v>2</v>
      </c>
      <c r="J387" s="14">
        <f>equipo16!CX75</f>
        <v>7.7142857142857135</v>
      </c>
      <c r="K387" s="14">
        <f>equipo16!CY75</f>
        <v>0</v>
      </c>
      <c r="L387" t="str">
        <f t="shared" ref="L387:L450" si="144">A387</f>
        <v>Enrique Lopez</v>
      </c>
      <c r="M387">
        <f t="shared" ref="M387:M450" si="145">J387</f>
        <v>7.7142857142857135</v>
      </c>
      <c r="N387">
        <f t="shared" ref="N387:N450" si="146">IF(M387&gt;0,M387,999999)</f>
        <v>7.7142857142857135</v>
      </c>
      <c r="O387">
        <f t="shared" ref="O387:O450" si="147">N387*10000+ROW()</f>
        <v>77529.85714285713</v>
      </c>
      <c r="P387" t="str">
        <f t="shared" ref="P387:P450" si="148">A387</f>
        <v>Enrique Lopez</v>
      </c>
      <c r="Q387">
        <f t="shared" ref="Q387:Q450" si="149">D387</f>
        <v>0</v>
      </c>
      <c r="R387">
        <f t="shared" ref="R387:R450" si="150">Q387</f>
        <v>0</v>
      </c>
      <c r="S387">
        <f t="shared" ref="S387:S450" si="151">R387*10000-ROW()</f>
        <v>-387</v>
      </c>
      <c r="T387" t="str">
        <f t="shared" ref="T387:T450" si="152">A387</f>
        <v>Enrique Lopez</v>
      </c>
      <c r="U387">
        <f t="shared" ref="U387:U450" si="153">H387</f>
        <v>6</v>
      </c>
      <c r="V387">
        <f t="shared" ref="V387:V450" si="154">U387</f>
        <v>6</v>
      </c>
      <c r="W387">
        <f t="shared" ref="W387:W450" si="155">V387*10000-ROW()</f>
        <v>59613</v>
      </c>
      <c r="X387" t="str">
        <f t="shared" ref="X387:X450" si="156">A387</f>
        <v>Enrique Lopez</v>
      </c>
      <c r="Y387">
        <f t="shared" ref="Y387:Y450" si="157">F387</f>
        <v>2.1</v>
      </c>
      <c r="Z387">
        <f t="shared" ref="Z387:Z450" si="158">Y387</f>
        <v>2.1</v>
      </c>
      <c r="AA387">
        <f t="shared" ref="AA387:AA450" si="159">Z387*10000-ROW()</f>
        <v>20613</v>
      </c>
      <c r="AB387" t="str">
        <f t="shared" ref="AB387:AB450" si="160">A387</f>
        <v>Enrique Lopez</v>
      </c>
      <c r="AC387">
        <f t="shared" ref="AC387:AC450" si="161">I387</f>
        <v>2</v>
      </c>
      <c r="AD387">
        <f t="shared" ref="AD387:AD450" si="162">IF(AC387&gt;0,AC387,999999)</f>
        <v>2</v>
      </c>
      <c r="AE387">
        <f t="shared" ref="AE387:AE450" si="163">AD387*10000+ROW()</f>
        <v>20387</v>
      </c>
      <c r="AF387" t="str">
        <f t="shared" ref="AF387:AF450" si="164">A387</f>
        <v>Enrique Lopez</v>
      </c>
      <c r="AG387" s="2">
        <f t="shared" ref="AG387:AG450" si="165">K387</f>
        <v>0</v>
      </c>
      <c r="AH387" s="2">
        <f t="shared" ref="AH387:AH450" si="166">AG387</f>
        <v>0</v>
      </c>
      <c r="AI387">
        <f t="shared" ref="AI387:AI450" si="167">AH387*10000-ROW()</f>
        <v>-387</v>
      </c>
    </row>
    <row r="388" spans="1:35" x14ac:dyDescent="0.3">
      <c r="A388" s="9" t="str">
        <f>equipo16!A76</f>
        <v>Enrique Gonzalez</v>
      </c>
      <c r="B388" s="9" t="str">
        <f>equipo16!$A$6</f>
        <v>Equipo 16</v>
      </c>
      <c r="C388" s="9">
        <f>equipo16!CP76</f>
        <v>1</v>
      </c>
      <c r="D388" s="9">
        <f>equipo16!CQ76</f>
        <v>0</v>
      </c>
      <c r="E388" s="9">
        <f>equipo16!CR76</f>
        <v>1</v>
      </c>
      <c r="F388" s="15">
        <f>equipo16!CT76</f>
        <v>1.2</v>
      </c>
      <c r="G388" s="9">
        <f>equipo16!CU76</f>
        <v>0</v>
      </c>
      <c r="H388" s="9">
        <f>equipo16!CV76</f>
        <v>3</v>
      </c>
      <c r="I388" s="9">
        <f>equipo16!CW76</f>
        <v>0</v>
      </c>
      <c r="J388" s="14">
        <f>equipo16!CX76</f>
        <v>0</v>
      </c>
      <c r="K388" s="14">
        <f>equipo16!CY76</f>
        <v>0</v>
      </c>
      <c r="L388" t="str">
        <f t="shared" si="144"/>
        <v>Enrique Gonzalez</v>
      </c>
      <c r="M388">
        <f t="shared" si="145"/>
        <v>0</v>
      </c>
      <c r="N388">
        <f t="shared" si="146"/>
        <v>999999</v>
      </c>
      <c r="O388">
        <f t="shared" si="147"/>
        <v>9999990388</v>
      </c>
      <c r="P388" t="str">
        <f t="shared" si="148"/>
        <v>Enrique Gonzalez</v>
      </c>
      <c r="Q388">
        <f t="shared" si="149"/>
        <v>0</v>
      </c>
      <c r="R388">
        <f t="shared" si="150"/>
        <v>0</v>
      </c>
      <c r="S388">
        <f t="shared" si="151"/>
        <v>-388</v>
      </c>
      <c r="T388" t="str">
        <f t="shared" si="152"/>
        <v>Enrique Gonzalez</v>
      </c>
      <c r="U388">
        <f t="shared" si="153"/>
        <v>3</v>
      </c>
      <c r="V388">
        <f t="shared" si="154"/>
        <v>3</v>
      </c>
      <c r="W388">
        <f t="shared" si="155"/>
        <v>29612</v>
      </c>
      <c r="X388" t="str">
        <f t="shared" si="156"/>
        <v>Enrique Gonzalez</v>
      </c>
      <c r="Y388">
        <f t="shared" si="157"/>
        <v>1.2</v>
      </c>
      <c r="Z388">
        <f t="shared" si="158"/>
        <v>1.2</v>
      </c>
      <c r="AA388">
        <f t="shared" si="159"/>
        <v>11612</v>
      </c>
      <c r="AB388" t="str">
        <f t="shared" si="160"/>
        <v>Enrique Gonzalez</v>
      </c>
      <c r="AC388">
        <f t="shared" si="161"/>
        <v>0</v>
      </c>
      <c r="AD388">
        <f t="shared" si="162"/>
        <v>999999</v>
      </c>
      <c r="AE388">
        <f t="shared" si="163"/>
        <v>9999990388</v>
      </c>
      <c r="AF388" t="str">
        <f t="shared" si="164"/>
        <v>Enrique Gonzalez</v>
      </c>
      <c r="AG388" s="2">
        <f t="shared" si="165"/>
        <v>0</v>
      </c>
      <c r="AH388" s="2">
        <f t="shared" si="166"/>
        <v>0</v>
      </c>
      <c r="AI388">
        <f t="shared" si="167"/>
        <v>-388</v>
      </c>
    </row>
    <row r="389" spans="1:35" x14ac:dyDescent="0.3">
      <c r="A389" s="9" t="str">
        <f>equipo16!A77</f>
        <v>Enrique Perez</v>
      </c>
      <c r="B389" s="9" t="str">
        <f>equipo16!$A$6</f>
        <v>Equipo 16</v>
      </c>
      <c r="C389" s="9">
        <f>equipo16!CP77</f>
        <v>0</v>
      </c>
      <c r="D389" s="9">
        <f>equipo16!CQ77</f>
        <v>0</v>
      </c>
      <c r="E389" s="9">
        <f>equipo16!CR77</f>
        <v>0</v>
      </c>
      <c r="F389" s="15">
        <f>equipo16!CT77</f>
        <v>0</v>
      </c>
      <c r="G389" s="9">
        <f>equipo16!CU77</f>
        <v>0</v>
      </c>
      <c r="H389" s="9">
        <f>equipo16!CV77</f>
        <v>0</v>
      </c>
      <c r="I389" s="9">
        <f>equipo16!CW77</f>
        <v>0</v>
      </c>
      <c r="J389" s="14">
        <f>equipo16!CX77</f>
        <v>0</v>
      </c>
      <c r="K389" s="14">
        <f>equipo16!CY77</f>
        <v>0</v>
      </c>
      <c r="L389" t="str">
        <f t="shared" si="144"/>
        <v>Enrique Perez</v>
      </c>
      <c r="M389">
        <f t="shared" si="145"/>
        <v>0</v>
      </c>
      <c r="N389">
        <f t="shared" si="146"/>
        <v>999999</v>
      </c>
      <c r="O389">
        <f t="shared" si="147"/>
        <v>9999990389</v>
      </c>
      <c r="P389" t="str">
        <f t="shared" si="148"/>
        <v>Enrique Perez</v>
      </c>
      <c r="Q389">
        <f t="shared" si="149"/>
        <v>0</v>
      </c>
      <c r="R389">
        <f t="shared" si="150"/>
        <v>0</v>
      </c>
      <c r="S389">
        <f t="shared" si="151"/>
        <v>-389</v>
      </c>
      <c r="T389" t="str">
        <f t="shared" si="152"/>
        <v>Enrique Perez</v>
      </c>
      <c r="U389">
        <f t="shared" si="153"/>
        <v>0</v>
      </c>
      <c r="V389">
        <f t="shared" si="154"/>
        <v>0</v>
      </c>
      <c r="W389">
        <f t="shared" si="155"/>
        <v>-389</v>
      </c>
      <c r="X389" t="str">
        <f t="shared" si="156"/>
        <v>Enrique Perez</v>
      </c>
      <c r="Y389">
        <f t="shared" si="157"/>
        <v>0</v>
      </c>
      <c r="Z389">
        <f t="shared" si="158"/>
        <v>0</v>
      </c>
      <c r="AA389">
        <f t="shared" si="159"/>
        <v>-389</v>
      </c>
      <c r="AB389" t="str">
        <f t="shared" si="160"/>
        <v>Enrique Perez</v>
      </c>
      <c r="AC389">
        <f t="shared" si="161"/>
        <v>0</v>
      </c>
      <c r="AD389">
        <f t="shared" si="162"/>
        <v>999999</v>
      </c>
      <c r="AE389">
        <f t="shared" si="163"/>
        <v>9999990389</v>
      </c>
      <c r="AF389" t="str">
        <f t="shared" si="164"/>
        <v>Enrique Perez</v>
      </c>
      <c r="AG389" s="2">
        <f t="shared" si="165"/>
        <v>0</v>
      </c>
      <c r="AH389" s="2">
        <f t="shared" si="166"/>
        <v>0</v>
      </c>
      <c r="AI389">
        <f t="shared" si="167"/>
        <v>-389</v>
      </c>
    </row>
    <row r="390" spans="1:35" x14ac:dyDescent="0.3">
      <c r="A390" s="9" t="str">
        <f>equipo16!A78</f>
        <v>Enrique Sanchez</v>
      </c>
      <c r="B390" s="9" t="str">
        <f>equipo16!$A$6</f>
        <v>Equipo 16</v>
      </c>
      <c r="C390" s="9">
        <f>equipo16!CP78</f>
        <v>1</v>
      </c>
      <c r="D390" s="9">
        <f>equipo16!CQ78</f>
        <v>1</v>
      </c>
      <c r="E390" s="9">
        <f>equipo16!CR78</f>
        <v>0</v>
      </c>
      <c r="F390" s="15">
        <f>equipo16!CT78</f>
        <v>2.2000000000000002</v>
      </c>
      <c r="G390" s="9">
        <f>equipo16!CU78</f>
        <v>3</v>
      </c>
      <c r="H390" s="9">
        <f>equipo16!CV78</f>
        <v>1</v>
      </c>
      <c r="I390" s="9">
        <f>equipo16!CW78</f>
        <v>5</v>
      </c>
      <c r="J390" s="14">
        <f>equipo16!CX78</f>
        <v>10.124999999999998</v>
      </c>
      <c r="K390" s="14">
        <f>equipo16!CY78</f>
        <v>0</v>
      </c>
      <c r="L390" t="str">
        <f t="shared" si="144"/>
        <v>Enrique Sanchez</v>
      </c>
      <c r="M390">
        <f t="shared" si="145"/>
        <v>10.124999999999998</v>
      </c>
      <c r="N390">
        <f t="shared" si="146"/>
        <v>10.124999999999998</v>
      </c>
      <c r="O390">
        <f t="shared" si="147"/>
        <v>101639.99999999999</v>
      </c>
      <c r="P390" t="str">
        <f t="shared" si="148"/>
        <v>Enrique Sanchez</v>
      </c>
      <c r="Q390">
        <f t="shared" si="149"/>
        <v>1</v>
      </c>
      <c r="R390">
        <f t="shared" si="150"/>
        <v>1</v>
      </c>
      <c r="S390">
        <f t="shared" si="151"/>
        <v>9610</v>
      </c>
      <c r="T390" t="str">
        <f t="shared" si="152"/>
        <v>Enrique Sanchez</v>
      </c>
      <c r="U390">
        <f t="shared" si="153"/>
        <v>1</v>
      </c>
      <c r="V390">
        <f t="shared" si="154"/>
        <v>1</v>
      </c>
      <c r="W390">
        <f t="shared" si="155"/>
        <v>9610</v>
      </c>
      <c r="X390" t="str">
        <f t="shared" si="156"/>
        <v>Enrique Sanchez</v>
      </c>
      <c r="Y390">
        <f t="shared" si="157"/>
        <v>2.2000000000000002</v>
      </c>
      <c r="Z390">
        <f t="shared" si="158"/>
        <v>2.2000000000000002</v>
      </c>
      <c r="AA390">
        <f t="shared" si="159"/>
        <v>21610</v>
      </c>
      <c r="AB390" t="str">
        <f t="shared" si="160"/>
        <v>Enrique Sanchez</v>
      </c>
      <c r="AC390">
        <f t="shared" si="161"/>
        <v>5</v>
      </c>
      <c r="AD390">
        <f t="shared" si="162"/>
        <v>5</v>
      </c>
      <c r="AE390">
        <f t="shared" si="163"/>
        <v>50390</v>
      </c>
      <c r="AF390" t="str">
        <f t="shared" si="164"/>
        <v>Enrique Sanchez</v>
      </c>
      <c r="AG390" s="2">
        <f t="shared" si="165"/>
        <v>0</v>
      </c>
      <c r="AH390" s="2">
        <f t="shared" si="166"/>
        <v>0</v>
      </c>
      <c r="AI390">
        <f t="shared" si="167"/>
        <v>-390</v>
      </c>
    </row>
    <row r="391" spans="1:35" x14ac:dyDescent="0.3">
      <c r="A391" s="9" t="str">
        <f>equipo16!A79</f>
        <v>Enrique Ramirez</v>
      </c>
      <c r="B391" s="9" t="str">
        <f>equipo16!$A$6</f>
        <v>Equipo 16</v>
      </c>
      <c r="C391" s="9">
        <f>equipo16!CP79</f>
        <v>2</v>
      </c>
      <c r="D391" s="9">
        <f>equipo16!CQ79</f>
        <v>0</v>
      </c>
      <c r="E391" s="9">
        <f>equipo16!CR79</f>
        <v>2</v>
      </c>
      <c r="F391" s="15">
        <f>equipo16!CT79</f>
        <v>3.1</v>
      </c>
      <c r="G391" s="9">
        <f>equipo16!CU79</f>
        <v>5</v>
      </c>
      <c r="H391" s="9">
        <f>equipo16!CV79</f>
        <v>8</v>
      </c>
      <c r="I391" s="9">
        <f>equipo16!CW79</f>
        <v>8</v>
      </c>
      <c r="J391" s="14">
        <f>equipo16!CX79</f>
        <v>13.5</v>
      </c>
      <c r="K391" s="14">
        <f>equipo16!CY79</f>
        <v>0</v>
      </c>
      <c r="L391" t="str">
        <f t="shared" si="144"/>
        <v>Enrique Ramirez</v>
      </c>
      <c r="M391">
        <f t="shared" si="145"/>
        <v>13.5</v>
      </c>
      <c r="N391">
        <f t="shared" si="146"/>
        <v>13.5</v>
      </c>
      <c r="O391">
        <f t="shared" si="147"/>
        <v>135391</v>
      </c>
      <c r="P391" t="str">
        <f t="shared" si="148"/>
        <v>Enrique Ramirez</v>
      </c>
      <c r="Q391">
        <f t="shared" si="149"/>
        <v>0</v>
      </c>
      <c r="R391">
        <f t="shared" si="150"/>
        <v>0</v>
      </c>
      <c r="S391">
        <f t="shared" si="151"/>
        <v>-391</v>
      </c>
      <c r="T391" t="str">
        <f t="shared" si="152"/>
        <v>Enrique Ramirez</v>
      </c>
      <c r="U391">
        <f t="shared" si="153"/>
        <v>8</v>
      </c>
      <c r="V391">
        <f t="shared" si="154"/>
        <v>8</v>
      </c>
      <c r="W391">
        <f t="shared" si="155"/>
        <v>79609</v>
      </c>
      <c r="X391" t="str">
        <f t="shared" si="156"/>
        <v>Enrique Ramirez</v>
      </c>
      <c r="Y391">
        <f t="shared" si="157"/>
        <v>3.1</v>
      </c>
      <c r="Z391">
        <f t="shared" si="158"/>
        <v>3.1</v>
      </c>
      <c r="AA391">
        <f t="shared" si="159"/>
        <v>30609</v>
      </c>
      <c r="AB391" t="str">
        <f t="shared" si="160"/>
        <v>Enrique Ramirez</v>
      </c>
      <c r="AC391">
        <f t="shared" si="161"/>
        <v>8</v>
      </c>
      <c r="AD391">
        <f t="shared" si="162"/>
        <v>8</v>
      </c>
      <c r="AE391">
        <f t="shared" si="163"/>
        <v>80391</v>
      </c>
      <c r="AF391" t="str">
        <f t="shared" si="164"/>
        <v>Enrique Ramirez</v>
      </c>
      <c r="AG391" s="2">
        <f t="shared" si="165"/>
        <v>0</v>
      </c>
      <c r="AH391" s="2">
        <f t="shared" si="166"/>
        <v>0</v>
      </c>
      <c r="AI391">
        <f t="shared" si="167"/>
        <v>-391</v>
      </c>
    </row>
    <row r="392" spans="1:35" x14ac:dyDescent="0.3">
      <c r="A392" s="9" t="str">
        <f>equipo16!A80</f>
        <v>Enrique Torres</v>
      </c>
      <c r="B392" s="9" t="str">
        <f>equipo16!$A$6</f>
        <v>Equipo 16</v>
      </c>
      <c r="C392" s="9">
        <f>equipo16!CP80</f>
        <v>0</v>
      </c>
      <c r="D392" s="9">
        <f>equipo16!CQ80</f>
        <v>0</v>
      </c>
      <c r="E392" s="9">
        <f>equipo16!CR80</f>
        <v>0</v>
      </c>
      <c r="F392" s="15">
        <f>equipo16!CT80</f>
        <v>0</v>
      </c>
      <c r="G392" s="9">
        <f>equipo16!CU80</f>
        <v>0</v>
      </c>
      <c r="H392" s="9">
        <f>equipo16!CV80</f>
        <v>0</v>
      </c>
      <c r="I392" s="9">
        <f>equipo16!CW80</f>
        <v>0</v>
      </c>
      <c r="J392" s="14">
        <f>equipo16!CX80</f>
        <v>0</v>
      </c>
      <c r="K392" s="14">
        <f>equipo16!CY80</f>
        <v>0</v>
      </c>
      <c r="L392" t="str">
        <f t="shared" si="144"/>
        <v>Enrique Torres</v>
      </c>
      <c r="M392">
        <f t="shared" si="145"/>
        <v>0</v>
      </c>
      <c r="N392">
        <f t="shared" si="146"/>
        <v>999999</v>
      </c>
      <c r="O392">
        <f t="shared" si="147"/>
        <v>9999990392</v>
      </c>
      <c r="P392" t="str">
        <f t="shared" si="148"/>
        <v>Enrique Torres</v>
      </c>
      <c r="Q392">
        <f t="shared" si="149"/>
        <v>0</v>
      </c>
      <c r="R392">
        <f t="shared" si="150"/>
        <v>0</v>
      </c>
      <c r="S392">
        <f t="shared" si="151"/>
        <v>-392</v>
      </c>
      <c r="T392" t="str">
        <f t="shared" si="152"/>
        <v>Enrique Torres</v>
      </c>
      <c r="U392">
        <f t="shared" si="153"/>
        <v>0</v>
      </c>
      <c r="V392">
        <f t="shared" si="154"/>
        <v>0</v>
      </c>
      <c r="W392">
        <f t="shared" si="155"/>
        <v>-392</v>
      </c>
      <c r="X392" t="str">
        <f t="shared" si="156"/>
        <v>Enrique Torres</v>
      </c>
      <c r="Y392">
        <f t="shared" si="157"/>
        <v>0</v>
      </c>
      <c r="Z392">
        <f t="shared" si="158"/>
        <v>0</v>
      </c>
      <c r="AA392">
        <f t="shared" si="159"/>
        <v>-392</v>
      </c>
      <c r="AB392" t="str">
        <f t="shared" si="160"/>
        <v>Enrique Torres</v>
      </c>
      <c r="AC392">
        <f t="shared" si="161"/>
        <v>0</v>
      </c>
      <c r="AD392">
        <f t="shared" si="162"/>
        <v>999999</v>
      </c>
      <c r="AE392">
        <f t="shared" si="163"/>
        <v>9999990392</v>
      </c>
      <c r="AF392" t="str">
        <f t="shared" si="164"/>
        <v>Enrique Torres</v>
      </c>
      <c r="AG392" s="2">
        <f t="shared" si="165"/>
        <v>0</v>
      </c>
      <c r="AH392" s="2">
        <f t="shared" si="166"/>
        <v>0</v>
      </c>
      <c r="AI392">
        <f t="shared" si="167"/>
        <v>-392</v>
      </c>
    </row>
    <row r="393" spans="1:35" x14ac:dyDescent="0.3">
      <c r="A393" s="9" t="str">
        <f>equipo16!A81</f>
        <v>Enrique Flores</v>
      </c>
      <c r="B393" s="9" t="str">
        <f>equipo16!$A$6</f>
        <v>Equipo 16</v>
      </c>
      <c r="C393" s="9">
        <f>equipo16!CP81</f>
        <v>1</v>
      </c>
      <c r="D393" s="9">
        <f>equipo16!CQ81</f>
        <v>0</v>
      </c>
      <c r="E393" s="9">
        <f>equipo16!CR81</f>
        <v>1</v>
      </c>
      <c r="F393" s="15">
        <f>equipo16!CT81</f>
        <v>2.2000000000000002</v>
      </c>
      <c r="G393" s="9">
        <f>equipo16!CU81</f>
        <v>3</v>
      </c>
      <c r="H393" s="9">
        <f>equipo16!CV81</f>
        <v>1</v>
      </c>
      <c r="I393" s="9">
        <f>equipo16!CW81</f>
        <v>2</v>
      </c>
      <c r="J393" s="14">
        <f>equipo16!CX81</f>
        <v>10.124999999999998</v>
      </c>
      <c r="K393" s="14">
        <f>equipo16!CY81</f>
        <v>0</v>
      </c>
      <c r="L393" t="str">
        <f t="shared" si="144"/>
        <v>Enrique Flores</v>
      </c>
      <c r="M393">
        <f t="shared" si="145"/>
        <v>10.124999999999998</v>
      </c>
      <c r="N393">
        <f t="shared" si="146"/>
        <v>10.124999999999998</v>
      </c>
      <c r="O393">
        <f t="shared" si="147"/>
        <v>101642.99999999999</v>
      </c>
      <c r="P393" t="str">
        <f t="shared" si="148"/>
        <v>Enrique Flores</v>
      </c>
      <c r="Q393">
        <f t="shared" si="149"/>
        <v>0</v>
      </c>
      <c r="R393">
        <f t="shared" si="150"/>
        <v>0</v>
      </c>
      <c r="S393">
        <f t="shared" si="151"/>
        <v>-393</v>
      </c>
      <c r="T393" t="str">
        <f t="shared" si="152"/>
        <v>Enrique Flores</v>
      </c>
      <c r="U393">
        <f t="shared" si="153"/>
        <v>1</v>
      </c>
      <c r="V393">
        <f t="shared" si="154"/>
        <v>1</v>
      </c>
      <c r="W393">
        <f t="shared" si="155"/>
        <v>9607</v>
      </c>
      <c r="X393" t="str">
        <f t="shared" si="156"/>
        <v>Enrique Flores</v>
      </c>
      <c r="Y393">
        <f t="shared" si="157"/>
        <v>2.2000000000000002</v>
      </c>
      <c r="Z393">
        <f t="shared" si="158"/>
        <v>2.2000000000000002</v>
      </c>
      <c r="AA393">
        <f t="shared" si="159"/>
        <v>21607</v>
      </c>
      <c r="AB393" t="str">
        <f t="shared" si="160"/>
        <v>Enrique Flores</v>
      </c>
      <c r="AC393">
        <f t="shared" si="161"/>
        <v>2</v>
      </c>
      <c r="AD393">
        <f t="shared" si="162"/>
        <v>2</v>
      </c>
      <c r="AE393">
        <f t="shared" si="163"/>
        <v>20393</v>
      </c>
      <c r="AF393" t="str">
        <f t="shared" si="164"/>
        <v>Enrique Flores</v>
      </c>
      <c r="AG393" s="2">
        <f t="shared" si="165"/>
        <v>0</v>
      </c>
      <c r="AH393" s="2">
        <f t="shared" si="166"/>
        <v>0</v>
      </c>
      <c r="AI393">
        <f t="shared" si="167"/>
        <v>-393</v>
      </c>
    </row>
    <row r="394" spans="1:35" x14ac:dyDescent="0.3">
      <c r="A394" s="9" t="str">
        <f>equipo16!A82</f>
        <v>Enrique Rivera</v>
      </c>
      <c r="B394" s="9" t="str">
        <f>equipo16!$A$6</f>
        <v>Equipo 16</v>
      </c>
      <c r="C394" s="9">
        <f>equipo16!CP82</f>
        <v>2</v>
      </c>
      <c r="D394" s="9">
        <f>equipo16!CQ82</f>
        <v>0</v>
      </c>
      <c r="E394" s="9">
        <f>equipo16!CR82</f>
        <v>2</v>
      </c>
      <c r="F394" s="15">
        <f>equipo16!CT82</f>
        <v>2</v>
      </c>
      <c r="G394" s="9">
        <f>equipo16!CU82</f>
        <v>7</v>
      </c>
      <c r="H394" s="9">
        <f>equipo16!CV82</f>
        <v>12</v>
      </c>
      <c r="I394" s="9">
        <f>equipo16!CW82</f>
        <v>4</v>
      </c>
      <c r="J394" s="14">
        <f>equipo16!CX82</f>
        <v>31.5</v>
      </c>
      <c r="K394" s="14">
        <f>equipo16!CY82</f>
        <v>0</v>
      </c>
      <c r="L394" t="str">
        <f t="shared" si="144"/>
        <v>Enrique Rivera</v>
      </c>
      <c r="M394">
        <f t="shared" si="145"/>
        <v>31.5</v>
      </c>
      <c r="N394">
        <f t="shared" si="146"/>
        <v>31.5</v>
      </c>
      <c r="O394">
        <f t="shared" si="147"/>
        <v>315394</v>
      </c>
      <c r="P394" t="str">
        <f t="shared" si="148"/>
        <v>Enrique Rivera</v>
      </c>
      <c r="Q394">
        <f t="shared" si="149"/>
        <v>0</v>
      </c>
      <c r="R394">
        <f t="shared" si="150"/>
        <v>0</v>
      </c>
      <c r="S394">
        <f t="shared" si="151"/>
        <v>-394</v>
      </c>
      <c r="T394" t="str">
        <f t="shared" si="152"/>
        <v>Enrique Rivera</v>
      </c>
      <c r="U394">
        <f t="shared" si="153"/>
        <v>12</v>
      </c>
      <c r="V394">
        <f t="shared" si="154"/>
        <v>12</v>
      </c>
      <c r="W394">
        <f t="shared" si="155"/>
        <v>119606</v>
      </c>
      <c r="X394" t="str">
        <f t="shared" si="156"/>
        <v>Enrique Rivera</v>
      </c>
      <c r="Y394">
        <f t="shared" si="157"/>
        <v>2</v>
      </c>
      <c r="Z394">
        <f t="shared" si="158"/>
        <v>2</v>
      </c>
      <c r="AA394">
        <f t="shared" si="159"/>
        <v>19606</v>
      </c>
      <c r="AB394" t="str">
        <f t="shared" si="160"/>
        <v>Enrique Rivera</v>
      </c>
      <c r="AC394">
        <f t="shared" si="161"/>
        <v>4</v>
      </c>
      <c r="AD394">
        <f t="shared" si="162"/>
        <v>4</v>
      </c>
      <c r="AE394">
        <f t="shared" si="163"/>
        <v>40394</v>
      </c>
      <c r="AF394" t="str">
        <f t="shared" si="164"/>
        <v>Enrique Rivera</v>
      </c>
      <c r="AG394" s="2">
        <f t="shared" si="165"/>
        <v>0</v>
      </c>
      <c r="AH394" s="2">
        <f t="shared" si="166"/>
        <v>0</v>
      </c>
      <c r="AI394">
        <f t="shared" si="167"/>
        <v>-394</v>
      </c>
    </row>
    <row r="395" spans="1:35" x14ac:dyDescent="0.3">
      <c r="A395" s="9" t="str">
        <f>equipo16!A83</f>
        <v>Enrique Gomez</v>
      </c>
      <c r="B395" s="9" t="str">
        <f>equipo16!$A$6</f>
        <v>Equipo 16</v>
      </c>
      <c r="C395" s="9">
        <f>equipo16!CP83</f>
        <v>1</v>
      </c>
      <c r="D395" s="9">
        <f>equipo16!CQ83</f>
        <v>1</v>
      </c>
      <c r="E395" s="9">
        <f>equipo16!CR83</f>
        <v>0</v>
      </c>
      <c r="F395" s="15">
        <f>equipo16!CT83</f>
        <v>1.1000000000000001</v>
      </c>
      <c r="G395" s="9">
        <f>equipo16!CU83</f>
        <v>3</v>
      </c>
      <c r="H395" s="9">
        <f>equipo16!CV83</f>
        <v>6</v>
      </c>
      <c r="I395" s="9">
        <f>equipo16!CW83</f>
        <v>4</v>
      </c>
      <c r="J395" s="14">
        <f>equipo16!CX83</f>
        <v>20.249999999999996</v>
      </c>
      <c r="K395" s="14">
        <f>equipo16!CY83</f>
        <v>0</v>
      </c>
      <c r="L395" t="str">
        <f t="shared" si="144"/>
        <v>Enrique Gomez</v>
      </c>
      <c r="M395">
        <f t="shared" si="145"/>
        <v>20.249999999999996</v>
      </c>
      <c r="N395">
        <f t="shared" si="146"/>
        <v>20.249999999999996</v>
      </c>
      <c r="O395">
        <f t="shared" si="147"/>
        <v>202894.99999999997</v>
      </c>
      <c r="P395" t="str">
        <f t="shared" si="148"/>
        <v>Enrique Gomez</v>
      </c>
      <c r="Q395">
        <f t="shared" si="149"/>
        <v>1</v>
      </c>
      <c r="R395">
        <f t="shared" si="150"/>
        <v>1</v>
      </c>
      <c r="S395">
        <f t="shared" si="151"/>
        <v>9605</v>
      </c>
      <c r="T395" t="str">
        <f t="shared" si="152"/>
        <v>Enrique Gomez</v>
      </c>
      <c r="U395">
        <f t="shared" si="153"/>
        <v>6</v>
      </c>
      <c r="V395">
        <f t="shared" si="154"/>
        <v>6</v>
      </c>
      <c r="W395">
        <f t="shared" si="155"/>
        <v>59605</v>
      </c>
      <c r="X395" t="str">
        <f t="shared" si="156"/>
        <v>Enrique Gomez</v>
      </c>
      <c r="Y395">
        <f t="shared" si="157"/>
        <v>1.1000000000000001</v>
      </c>
      <c r="Z395">
        <f t="shared" si="158"/>
        <v>1.1000000000000001</v>
      </c>
      <c r="AA395">
        <f t="shared" si="159"/>
        <v>10605</v>
      </c>
      <c r="AB395" t="str">
        <f t="shared" si="160"/>
        <v>Enrique Gomez</v>
      </c>
      <c r="AC395">
        <f t="shared" si="161"/>
        <v>4</v>
      </c>
      <c r="AD395">
        <f t="shared" si="162"/>
        <v>4</v>
      </c>
      <c r="AE395">
        <f t="shared" si="163"/>
        <v>40395</v>
      </c>
      <c r="AF395" t="str">
        <f t="shared" si="164"/>
        <v>Enrique Gomez</v>
      </c>
      <c r="AG395" s="2">
        <f t="shared" si="165"/>
        <v>0</v>
      </c>
      <c r="AH395" s="2">
        <f t="shared" si="166"/>
        <v>0</v>
      </c>
      <c r="AI395">
        <f t="shared" si="167"/>
        <v>-395</v>
      </c>
    </row>
    <row r="396" spans="1:35" x14ac:dyDescent="0.3">
      <c r="A396" s="9" t="str">
        <f>equipo16!A84</f>
        <v>Enrique Diaz</v>
      </c>
      <c r="B396" s="9" t="str">
        <f>equipo16!$A$6</f>
        <v>Equipo 16</v>
      </c>
      <c r="C396" s="9">
        <f>equipo16!CP84</f>
        <v>0</v>
      </c>
      <c r="D396" s="9">
        <f>equipo16!CQ84</f>
        <v>0</v>
      </c>
      <c r="E396" s="9">
        <f>equipo16!CR84</f>
        <v>0</v>
      </c>
      <c r="F396" s="15">
        <f>equipo16!CT84</f>
        <v>0</v>
      </c>
      <c r="G396" s="9">
        <f>equipo16!CU84</f>
        <v>0</v>
      </c>
      <c r="H396" s="9">
        <f>equipo16!CV84</f>
        <v>0</v>
      </c>
      <c r="I396" s="9">
        <f>equipo16!CW84</f>
        <v>0</v>
      </c>
      <c r="J396" s="14">
        <f>equipo16!CX84</f>
        <v>0</v>
      </c>
      <c r="K396" s="14">
        <f>equipo16!CY84</f>
        <v>0</v>
      </c>
      <c r="L396" t="str">
        <f t="shared" si="144"/>
        <v>Enrique Diaz</v>
      </c>
      <c r="M396">
        <f t="shared" si="145"/>
        <v>0</v>
      </c>
      <c r="N396">
        <f t="shared" si="146"/>
        <v>999999</v>
      </c>
      <c r="O396">
        <f t="shared" si="147"/>
        <v>9999990396</v>
      </c>
      <c r="P396" t="str">
        <f t="shared" si="148"/>
        <v>Enrique Diaz</v>
      </c>
      <c r="Q396">
        <f t="shared" si="149"/>
        <v>0</v>
      </c>
      <c r="R396">
        <f t="shared" si="150"/>
        <v>0</v>
      </c>
      <c r="S396">
        <f t="shared" si="151"/>
        <v>-396</v>
      </c>
      <c r="T396" t="str">
        <f t="shared" si="152"/>
        <v>Enrique Diaz</v>
      </c>
      <c r="U396">
        <f t="shared" si="153"/>
        <v>0</v>
      </c>
      <c r="V396">
        <f t="shared" si="154"/>
        <v>0</v>
      </c>
      <c r="W396">
        <f t="shared" si="155"/>
        <v>-396</v>
      </c>
      <c r="X396" t="str">
        <f t="shared" si="156"/>
        <v>Enrique Diaz</v>
      </c>
      <c r="Y396">
        <f t="shared" si="157"/>
        <v>0</v>
      </c>
      <c r="Z396">
        <f t="shared" si="158"/>
        <v>0</v>
      </c>
      <c r="AA396">
        <f t="shared" si="159"/>
        <v>-396</v>
      </c>
      <c r="AB396" t="str">
        <f t="shared" si="160"/>
        <v>Enrique Diaz</v>
      </c>
      <c r="AC396">
        <f t="shared" si="161"/>
        <v>0</v>
      </c>
      <c r="AD396">
        <f t="shared" si="162"/>
        <v>999999</v>
      </c>
      <c r="AE396">
        <f t="shared" si="163"/>
        <v>9999990396</v>
      </c>
      <c r="AF396" t="str">
        <f t="shared" si="164"/>
        <v>Enrique Diaz</v>
      </c>
      <c r="AG396" s="2">
        <f t="shared" si="165"/>
        <v>0</v>
      </c>
      <c r="AH396" s="2">
        <f t="shared" si="166"/>
        <v>0</v>
      </c>
      <c r="AI396">
        <f t="shared" si="167"/>
        <v>-396</v>
      </c>
    </row>
    <row r="397" spans="1:35" x14ac:dyDescent="0.3">
      <c r="A397" s="9" t="str">
        <f>equipo16!A85</f>
        <v>Enrique Reyes</v>
      </c>
      <c r="B397" s="9" t="str">
        <f>equipo16!$A$6</f>
        <v>Equipo 16</v>
      </c>
      <c r="C397" s="9">
        <f>equipo16!CP85</f>
        <v>2</v>
      </c>
      <c r="D397" s="9">
        <f>equipo16!CQ85</f>
        <v>1</v>
      </c>
      <c r="E397" s="9">
        <f>equipo16!CR85</f>
        <v>1</v>
      </c>
      <c r="F397" s="15">
        <f>equipo16!CT85</f>
        <v>2.1</v>
      </c>
      <c r="G397" s="9">
        <f>equipo16!CU85</f>
        <v>2</v>
      </c>
      <c r="H397" s="9">
        <f>equipo16!CV85</f>
        <v>9</v>
      </c>
      <c r="I397" s="9">
        <f>equipo16!CW85</f>
        <v>3</v>
      </c>
      <c r="J397" s="14">
        <f>equipo16!CX85</f>
        <v>7.7142857142857135</v>
      </c>
      <c r="K397" s="14">
        <f>equipo16!CY85</f>
        <v>0</v>
      </c>
      <c r="L397" t="str">
        <f t="shared" si="144"/>
        <v>Enrique Reyes</v>
      </c>
      <c r="M397">
        <f t="shared" si="145"/>
        <v>7.7142857142857135</v>
      </c>
      <c r="N397">
        <f t="shared" si="146"/>
        <v>7.7142857142857135</v>
      </c>
      <c r="O397">
        <f t="shared" si="147"/>
        <v>77539.85714285713</v>
      </c>
      <c r="P397" t="str">
        <f t="shared" si="148"/>
        <v>Enrique Reyes</v>
      </c>
      <c r="Q397">
        <f t="shared" si="149"/>
        <v>1</v>
      </c>
      <c r="R397">
        <f t="shared" si="150"/>
        <v>1</v>
      </c>
      <c r="S397">
        <f t="shared" si="151"/>
        <v>9603</v>
      </c>
      <c r="T397" t="str">
        <f t="shared" si="152"/>
        <v>Enrique Reyes</v>
      </c>
      <c r="U397">
        <f t="shared" si="153"/>
        <v>9</v>
      </c>
      <c r="V397">
        <f t="shared" si="154"/>
        <v>9</v>
      </c>
      <c r="W397">
        <f t="shared" si="155"/>
        <v>89603</v>
      </c>
      <c r="X397" t="str">
        <f t="shared" si="156"/>
        <v>Enrique Reyes</v>
      </c>
      <c r="Y397">
        <f t="shared" si="157"/>
        <v>2.1</v>
      </c>
      <c r="Z397">
        <f t="shared" si="158"/>
        <v>2.1</v>
      </c>
      <c r="AA397">
        <f t="shared" si="159"/>
        <v>20603</v>
      </c>
      <c r="AB397" t="str">
        <f t="shared" si="160"/>
        <v>Enrique Reyes</v>
      </c>
      <c r="AC397">
        <f t="shared" si="161"/>
        <v>3</v>
      </c>
      <c r="AD397">
        <f t="shared" si="162"/>
        <v>3</v>
      </c>
      <c r="AE397">
        <f t="shared" si="163"/>
        <v>30397</v>
      </c>
      <c r="AF397" t="str">
        <f t="shared" si="164"/>
        <v>Enrique Reyes</v>
      </c>
      <c r="AG397" s="2">
        <f t="shared" si="165"/>
        <v>0</v>
      </c>
      <c r="AH397" s="2">
        <f t="shared" si="166"/>
        <v>0</v>
      </c>
      <c r="AI397">
        <f t="shared" si="167"/>
        <v>-397</v>
      </c>
    </row>
    <row r="398" spans="1:35" x14ac:dyDescent="0.3">
      <c r="A398" s="9" t="str">
        <f>equipo16!A86</f>
        <v>Enrique Morales</v>
      </c>
      <c r="B398" s="9" t="str">
        <f>equipo16!$A$6</f>
        <v>Equipo 16</v>
      </c>
      <c r="C398" s="9">
        <f>equipo16!CP86</f>
        <v>2</v>
      </c>
      <c r="D398" s="9">
        <f>equipo16!CQ86</f>
        <v>0</v>
      </c>
      <c r="E398" s="9">
        <f>equipo16!CR86</f>
        <v>2</v>
      </c>
      <c r="F398" s="15">
        <f>equipo16!CT86</f>
        <v>5</v>
      </c>
      <c r="G398" s="9">
        <f>equipo16!CU86</f>
        <v>1</v>
      </c>
      <c r="H398" s="9">
        <f>equipo16!CV86</f>
        <v>8</v>
      </c>
      <c r="I398" s="9">
        <f>equipo16!CW86</f>
        <v>3</v>
      </c>
      <c r="J398" s="14">
        <f>equipo16!CX86</f>
        <v>1.7999999999999996</v>
      </c>
      <c r="K398" s="14">
        <f>equipo16!CY86</f>
        <v>0</v>
      </c>
      <c r="L398" t="str">
        <f t="shared" si="144"/>
        <v>Enrique Morales</v>
      </c>
      <c r="M398">
        <f t="shared" si="145"/>
        <v>1.7999999999999996</v>
      </c>
      <c r="N398">
        <f t="shared" si="146"/>
        <v>1.7999999999999996</v>
      </c>
      <c r="O398">
        <f t="shared" si="147"/>
        <v>18397.999999999996</v>
      </c>
      <c r="P398" t="str">
        <f t="shared" si="148"/>
        <v>Enrique Morales</v>
      </c>
      <c r="Q398">
        <f t="shared" si="149"/>
        <v>0</v>
      </c>
      <c r="R398">
        <f t="shared" si="150"/>
        <v>0</v>
      </c>
      <c r="S398">
        <f t="shared" si="151"/>
        <v>-398</v>
      </c>
      <c r="T398" t="str">
        <f t="shared" si="152"/>
        <v>Enrique Morales</v>
      </c>
      <c r="U398">
        <f t="shared" si="153"/>
        <v>8</v>
      </c>
      <c r="V398">
        <f t="shared" si="154"/>
        <v>8</v>
      </c>
      <c r="W398">
        <f t="shared" si="155"/>
        <v>79602</v>
      </c>
      <c r="X398" t="str">
        <f t="shared" si="156"/>
        <v>Enrique Morales</v>
      </c>
      <c r="Y398">
        <f t="shared" si="157"/>
        <v>5</v>
      </c>
      <c r="Z398">
        <f t="shared" si="158"/>
        <v>5</v>
      </c>
      <c r="AA398">
        <f t="shared" si="159"/>
        <v>49602</v>
      </c>
      <c r="AB398" t="str">
        <f t="shared" si="160"/>
        <v>Enrique Morales</v>
      </c>
      <c r="AC398">
        <f t="shared" si="161"/>
        <v>3</v>
      </c>
      <c r="AD398">
        <f t="shared" si="162"/>
        <v>3</v>
      </c>
      <c r="AE398">
        <f t="shared" si="163"/>
        <v>30398</v>
      </c>
      <c r="AF398" t="str">
        <f t="shared" si="164"/>
        <v>Enrique Morales</v>
      </c>
      <c r="AG398" s="2">
        <f t="shared" si="165"/>
        <v>0</v>
      </c>
      <c r="AH398" s="2">
        <f t="shared" si="166"/>
        <v>0</v>
      </c>
      <c r="AI398">
        <f t="shared" si="167"/>
        <v>-398</v>
      </c>
    </row>
    <row r="399" spans="1:35" x14ac:dyDescent="0.3">
      <c r="A399" s="9" t="str">
        <f>equipo16!A87</f>
        <v>Enrique Cruz</v>
      </c>
      <c r="B399" s="9" t="str">
        <f>equipo16!$A$6</f>
        <v>Equipo 16</v>
      </c>
      <c r="C399" s="9">
        <f>equipo16!CP87</f>
        <v>1</v>
      </c>
      <c r="D399" s="9">
        <f>equipo16!CQ87</f>
        <v>1</v>
      </c>
      <c r="E399" s="9">
        <f>equipo16!CR87</f>
        <v>0</v>
      </c>
      <c r="F399" s="15">
        <f>equipo16!CT87</f>
        <v>1.2</v>
      </c>
      <c r="G399" s="9">
        <f>equipo16!CU87</f>
        <v>0</v>
      </c>
      <c r="H399" s="9">
        <f>equipo16!CV87</f>
        <v>4</v>
      </c>
      <c r="I399" s="9">
        <f>equipo16!CW87</f>
        <v>0</v>
      </c>
      <c r="J399" s="14">
        <f>equipo16!CX87</f>
        <v>0</v>
      </c>
      <c r="K399" s="14">
        <f>equipo16!CY87</f>
        <v>0</v>
      </c>
      <c r="L399" t="str">
        <f t="shared" si="144"/>
        <v>Enrique Cruz</v>
      </c>
      <c r="M399">
        <f t="shared" si="145"/>
        <v>0</v>
      </c>
      <c r="N399">
        <f t="shared" si="146"/>
        <v>999999</v>
      </c>
      <c r="O399">
        <f t="shared" si="147"/>
        <v>9999990399</v>
      </c>
      <c r="P399" t="str">
        <f t="shared" si="148"/>
        <v>Enrique Cruz</v>
      </c>
      <c r="Q399">
        <f t="shared" si="149"/>
        <v>1</v>
      </c>
      <c r="R399">
        <f t="shared" si="150"/>
        <v>1</v>
      </c>
      <c r="S399">
        <f t="shared" si="151"/>
        <v>9601</v>
      </c>
      <c r="T399" t="str">
        <f t="shared" si="152"/>
        <v>Enrique Cruz</v>
      </c>
      <c r="U399">
        <f t="shared" si="153"/>
        <v>4</v>
      </c>
      <c r="V399">
        <f t="shared" si="154"/>
        <v>4</v>
      </c>
      <c r="W399">
        <f t="shared" si="155"/>
        <v>39601</v>
      </c>
      <c r="X399" t="str">
        <f t="shared" si="156"/>
        <v>Enrique Cruz</v>
      </c>
      <c r="Y399">
        <f t="shared" si="157"/>
        <v>1.2</v>
      </c>
      <c r="Z399">
        <f t="shared" si="158"/>
        <v>1.2</v>
      </c>
      <c r="AA399">
        <f t="shared" si="159"/>
        <v>11601</v>
      </c>
      <c r="AB399" t="str">
        <f t="shared" si="160"/>
        <v>Enrique Cruz</v>
      </c>
      <c r="AC399">
        <f t="shared" si="161"/>
        <v>0</v>
      </c>
      <c r="AD399">
        <f t="shared" si="162"/>
        <v>999999</v>
      </c>
      <c r="AE399">
        <f t="shared" si="163"/>
        <v>9999990399</v>
      </c>
      <c r="AF399" t="str">
        <f t="shared" si="164"/>
        <v>Enrique Cruz</v>
      </c>
      <c r="AG399" s="2">
        <f t="shared" si="165"/>
        <v>0</v>
      </c>
      <c r="AH399" s="2">
        <f t="shared" si="166"/>
        <v>0</v>
      </c>
      <c r="AI399">
        <f t="shared" si="167"/>
        <v>-399</v>
      </c>
    </row>
    <row r="400" spans="1:35" x14ac:dyDescent="0.3">
      <c r="A400" s="9" t="str">
        <f>equipo16!A88</f>
        <v>Enrique Ortiz</v>
      </c>
      <c r="B400" s="9" t="str">
        <f>equipo16!$A$6</f>
        <v>Equipo 16</v>
      </c>
      <c r="C400" s="9">
        <f>equipo16!CP88</f>
        <v>2</v>
      </c>
      <c r="D400" s="9">
        <f>equipo16!CQ88</f>
        <v>1</v>
      </c>
      <c r="E400" s="9">
        <f>equipo16!CR88</f>
        <v>1</v>
      </c>
      <c r="F400" s="15">
        <f>equipo16!CT88</f>
        <v>4</v>
      </c>
      <c r="G400" s="9">
        <f>equipo16!CU88</f>
        <v>4</v>
      </c>
      <c r="H400" s="9">
        <f>equipo16!CV88</f>
        <v>7</v>
      </c>
      <c r="I400" s="9">
        <f>equipo16!CW88</f>
        <v>5</v>
      </c>
      <c r="J400" s="14">
        <f>equipo16!CX88</f>
        <v>9</v>
      </c>
      <c r="K400" s="14">
        <f>equipo16!CY88</f>
        <v>0</v>
      </c>
      <c r="L400" t="str">
        <f t="shared" si="144"/>
        <v>Enrique Ortiz</v>
      </c>
      <c r="M400">
        <f t="shared" si="145"/>
        <v>9</v>
      </c>
      <c r="N400">
        <f t="shared" si="146"/>
        <v>9</v>
      </c>
      <c r="O400">
        <f t="shared" si="147"/>
        <v>90400</v>
      </c>
      <c r="P400" t="str">
        <f t="shared" si="148"/>
        <v>Enrique Ortiz</v>
      </c>
      <c r="Q400">
        <f t="shared" si="149"/>
        <v>1</v>
      </c>
      <c r="R400">
        <f t="shared" si="150"/>
        <v>1</v>
      </c>
      <c r="S400">
        <f t="shared" si="151"/>
        <v>9600</v>
      </c>
      <c r="T400" t="str">
        <f t="shared" si="152"/>
        <v>Enrique Ortiz</v>
      </c>
      <c r="U400">
        <f t="shared" si="153"/>
        <v>7</v>
      </c>
      <c r="V400">
        <f t="shared" si="154"/>
        <v>7</v>
      </c>
      <c r="W400">
        <f t="shared" si="155"/>
        <v>69600</v>
      </c>
      <c r="X400" t="str">
        <f t="shared" si="156"/>
        <v>Enrique Ortiz</v>
      </c>
      <c r="Y400">
        <f t="shared" si="157"/>
        <v>4</v>
      </c>
      <c r="Z400">
        <f t="shared" si="158"/>
        <v>4</v>
      </c>
      <c r="AA400">
        <f t="shared" si="159"/>
        <v>39600</v>
      </c>
      <c r="AB400" t="str">
        <f t="shared" si="160"/>
        <v>Enrique Ortiz</v>
      </c>
      <c r="AC400">
        <f t="shared" si="161"/>
        <v>5</v>
      </c>
      <c r="AD400">
        <f t="shared" si="162"/>
        <v>5</v>
      </c>
      <c r="AE400">
        <f t="shared" si="163"/>
        <v>50400</v>
      </c>
      <c r="AF400" t="str">
        <f t="shared" si="164"/>
        <v>Enrique Ortiz</v>
      </c>
      <c r="AG400" s="2">
        <f t="shared" si="165"/>
        <v>0</v>
      </c>
      <c r="AH400" s="2">
        <f t="shared" si="166"/>
        <v>0</v>
      </c>
      <c r="AI400">
        <f t="shared" si="167"/>
        <v>-400</v>
      </c>
    </row>
    <row r="401" spans="1:35" x14ac:dyDescent="0.3">
      <c r="A401" s="9" t="str">
        <f>equipo16!A89</f>
        <v>Enrique Gutierrez</v>
      </c>
      <c r="B401" s="9" t="str">
        <f>equipo16!$A$6</f>
        <v>Equipo 16</v>
      </c>
      <c r="C401" s="9">
        <f>equipo16!CP89</f>
        <v>1</v>
      </c>
      <c r="D401" s="9">
        <f>equipo16!CQ89</f>
        <v>0</v>
      </c>
      <c r="E401" s="9">
        <f>equipo16!CR89</f>
        <v>1</v>
      </c>
      <c r="F401" s="15">
        <f>equipo16!CT89</f>
        <v>2</v>
      </c>
      <c r="G401" s="9">
        <f>equipo16!CU89</f>
        <v>2</v>
      </c>
      <c r="H401" s="9">
        <f>equipo16!CV89</f>
        <v>1</v>
      </c>
      <c r="I401" s="9">
        <f>equipo16!CW89</f>
        <v>1</v>
      </c>
      <c r="J401" s="14">
        <f>equipo16!CX89</f>
        <v>9</v>
      </c>
      <c r="K401" s="14">
        <f>equipo16!CY89</f>
        <v>0</v>
      </c>
      <c r="L401" t="str">
        <f t="shared" si="144"/>
        <v>Enrique Gutierrez</v>
      </c>
      <c r="M401">
        <f t="shared" si="145"/>
        <v>9</v>
      </c>
      <c r="N401">
        <f t="shared" si="146"/>
        <v>9</v>
      </c>
      <c r="O401">
        <f t="shared" si="147"/>
        <v>90401</v>
      </c>
      <c r="P401" t="str">
        <f t="shared" si="148"/>
        <v>Enrique Gutierrez</v>
      </c>
      <c r="Q401">
        <f t="shared" si="149"/>
        <v>0</v>
      </c>
      <c r="R401">
        <f t="shared" si="150"/>
        <v>0</v>
      </c>
      <c r="S401">
        <f t="shared" si="151"/>
        <v>-401</v>
      </c>
      <c r="T401" t="str">
        <f t="shared" si="152"/>
        <v>Enrique Gutierrez</v>
      </c>
      <c r="U401">
        <f t="shared" si="153"/>
        <v>1</v>
      </c>
      <c r="V401">
        <f t="shared" si="154"/>
        <v>1</v>
      </c>
      <c r="W401">
        <f t="shared" si="155"/>
        <v>9599</v>
      </c>
      <c r="X401" t="str">
        <f t="shared" si="156"/>
        <v>Enrique Gutierrez</v>
      </c>
      <c r="Y401">
        <f t="shared" si="157"/>
        <v>2</v>
      </c>
      <c r="Z401">
        <f t="shared" si="158"/>
        <v>2</v>
      </c>
      <c r="AA401">
        <f t="shared" si="159"/>
        <v>19599</v>
      </c>
      <c r="AB401" t="str">
        <f t="shared" si="160"/>
        <v>Enrique Gutierrez</v>
      </c>
      <c r="AC401">
        <f t="shared" si="161"/>
        <v>1</v>
      </c>
      <c r="AD401">
        <f t="shared" si="162"/>
        <v>1</v>
      </c>
      <c r="AE401">
        <f t="shared" si="163"/>
        <v>10401</v>
      </c>
      <c r="AF401" t="str">
        <f t="shared" si="164"/>
        <v>Enrique Gutierrez</v>
      </c>
      <c r="AG401" s="2">
        <f t="shared" si="165"/>
        <v>0</v>
      </c>
      <c r="AH401" s="2">
        <f t="shared" si="166"/>
        <v>0</v>
      </c>
      <c r="AI401">
        <f t="shared" si="167"/>
        <v>-401</v>
      </c>
    </row>
    <row r="402" spans="1:35" x14ac:dyDescent="0.3">
      <c r="A402" s="9" t="str">
        <f>equipo16!A90</f>
        <v>Enrique Castillo</v>
      </c>
      <c r="B402" s="9" t="str">
        <f>equipo16!$A$6</f>
        <v>Equipo 16</v>
      </c>
      <c r="C402" s="9">
        <f>equipo16!CP90</f>
        <v>1</v>
      </c>
      <c r="D402" s="9">
        <f>equipo16!CQ90</f>
        <v>0</v>
      </c>
      <c r="E402" s="9">
        <f>equipo16!CR90</f>
        <v>1</v>
      </c>
      <c r="F402" s="15">
        <f>equipo16!CT90</f>
        <v>1</v>
      </c>
      <c r="G402" s="9">
        <f>equipo16!CU90</f>
        <v>4</v>
      </c>
      <c r="H402" s="9">
        <f>equipo16!CV90</f>
        <v>4</v>
      </c>
      <c r="I402" s="9">
        <f>equipo16!CW90</f>
        <v>0</v>
      </c>
      <c r="J402" s="14">
        <f>equipo16!CX90</f>
        <v>36</v>
      </c>
      <c r="K402" s="14">
        <f>equipo16!CY90</f>
        <v>0</v>
      </c>
      <c r="L402" t="str">
        <f t="shared" si="144"/>
        <v>Enrique Castillo</v>
      </c>
      <c r="M402">
        <f t="shared" si="145"/>
        <v>36</v>
      </c>
      <c r="N402">
        <f t="shared" si="146"/>
        <v>36</v>
      </c>
      <c r="O402">
        <f t="shared" si="147"/>
        <v>360402</v>
      </c>
      <c r="P402" t="str">
        <f t="shared" si="148"/>
        <v>Enrique Castillo</v>
      </c>
      <c r="Q402">
        <f t="shared" si="149"/>
        <v>0</v>
      </c>
      <c r="R402">
        <f t="shared" si="150"/>
        <v>0</v>
      </c>
      <c r="S402">
        <f t="shared" si="151"/>
        <v>-402</v>
      </c>
      <c r="T402" t="str">
        <f t="shared" si="152"/>
        <v>Enrique Castillo</v>
      </c>
      <c r="U402">
        <f t="shared" si="153"/>
        <v>4</v>
      </c>
      <c r="V402">
        <f t="shared" si="154"/>
        <v>4</v>
      </c>
      <c r="W402">
        <f t="shared" si="155"/>
        <v>39598</v>
      </c>
      <c r="X402" t="str">
        <f t="shared" si="156"/>
        <v>Enrique Castillo</v>
      </c>
      <c r="Y402">
        <f t="shared" si="157"/>
        <v>1</v>
      </c>
      <c r="Z402">
        <f t="shared" si="158"/>
        <v>1</v>
      </c>
      <c r="AA402">
        <f t="shared" si="159"/>
        <v>9598</v>
      </c>
      <c r="AB402" t="str">
        <f t="shared" si="160"/>
        <v>Enrique Castillo</v>
      </c>
      <c r="AC402">
        <f t="shared" si="161"/>
        <v>0</v>
      </c>
      <c r="AD402">
        <f t="shared" si="162"/>
        <v>999999</v>
      </c>
      <c r="AE402">
        <f t="shared" si="163"/>
        <v>9999990402</v>
      </c>
      <c r="AF402" t="str">
        <f t="shared" si="164"/>
        <v>Enrique Castillo</v>
      </c>
      <c r="AG402" s="2">
        <f t="shared" si="165"/>
        <v>0</v>
      </c>
      <c r="AH402" s="2">
        <f t="shared" si="166"/>
        <v>0</v>
      </c>
      <c r="AI402">
        <f t="shared" si="167"/>
        <v>-402</v>
      </c>
    </row>
    <row r="403" spans="1:35" x14ac:dyDescent="0.3">
      <c r="A403" s="9" t="str">
        <f>equipo17!A66</f>
        <v>Ruben Garcia</v>
      </c>
      <c r="B403" s="9" t="str">
        <f>equipo17!$A$6</f>
        <v>Equipo 17</v>
      </c>
      <c r="C403" s="9">
        <f>equipo17!CP66</f>
        <v>2</v>
      </c>
      <c r="D403" s="9">
        <f>equipo17!CQ66</f>
        <v>2</v>
      </c>
      <c r="E403" s="9">
        <f>equipo17!CR66</f>
        <v>0</v>
      </c>
      <c r="F403" s="15">
        <f>equipo17!CT66</f>
        <v>2.1</v>
      </c>
      <c r="G403" s="9">
        <f>equipo17!CU66</f>
        <v>4</v>
      </c>
      <c r="H403" s="9">
        <f>equipo17!CV66</f>
        <v>4</v>
      </c>
      <c r="I403" s="9">
        <f>equipo17!CW66</f>
        <v>5</v>
      </c>
      <c r="J403" s="14">
        <f>equipo17!CX66</f>
        <v>15.428571428571427</v>
      </c>
      <c r="K403" s="14">
        <f>equipo17!CY66</f>
        <v>0</v>
      </c>
      <c r="L403" t="str">
        <f t="shared" si="144"/>
        <v>Ruben Garcia</v>
      </c>
      <c r="M403">
        <f t="shared" si="145"/>
        <v>15.428571428571427</v>
      </c>
      <c r="N403">
        <f t="shared" si="146"/>
        <v>15.428571428571427</v>
      </c>
      <c r="O403">
        <f t="shared" si="147"/>
        <v>154688.71428571426</v>
      </c>
      <c r="P403" t="str">
        <f t="shared" si="148"/>
        <v>Ruben Garcia</v>
      </c>
      <c r="Q403">
        <f t="shared" si="149"/>
        <v>2</v>
      </c>
      <c r="R403">
        <f t="shared" si="150"/>
        <v>2</v>
      </c>
      <c r="S403">
        <f t="shared" si="151"/>
        <v>19597</v>
      </c>
      <c r="T403" t="str">
        <f t="shared" si="152"/>
        <v>Ruben Garcia</v>
      </c>
      <c r="U403">
        <f t="shared" si="153"/>
        <v>4</v>
      </c>
      <c r="V403">
        <f t="shared" si="154"/>
        <v>4</v>
      </c>
      <c r="W403">
        <f t="shared" si="155"/>
        <v>39597</v>
      </c>
      <c r="X403" t="str">
        <f t="shared" si="156"/>
        <v>Ruben Garcia</v>
      </c>
      <c r="Y403">
        <f t="shared" si="157"/>
        <v>2.1</v>
      </c>
      <c r="Z403">
        <f t="shared" si="158"/>
        <v>2.1</v>
      </c>
      <c r="AA403">
        <f t="shared" si="159"/>
        <v>20597</v>
      </c>
      <c r="AB403" t="str">
        <f t="shared" si="160"/>
        <v>Ruben Garcia</v>
      </c>
      <c r="AC403">
        <f t="shared" si="161"/>
        <v>5</v>
      </c>
      <c r="AD403">
        <f t="shared" si="162"/>
        <v>5</v>
      </c>
      <c r="AE403">
        <f t="shared" si="163"/>
        <v>50403</v>
      </c>
      <c r="AF403" t="str">
        <f t="shared" si="164"/>
        <v>Ruben Garcia</v>
      </c>
      <c r="AG403" s="2">
        <f t="shared" si="165"/>
        <v>0</v>
      </c>
      <c r="AH403" s="2">
        <f t="shared" si="166"/>
        <v>0</v>
      </c>
      <c r="AI403">
        <f t="shared" si="167"/>
        <v>-403</v>
      </c>
    </row>
    <row r="404" spans="1:35" x14ac:dyDescent="0.3">
      <c r="A404" s="9" t="str">
        <f>equipo17!A67</f>
        <v>Ruben Rodriguez</v>
      </c>
      <c r="B404" s="9" t="str">
        <f>equipo17!$A$6</f>
        <v>Equipo 17</v>
      </c>
      <c r="C404" s="9">
        <f>equipo17!CP67</f>
        <v>0</v>
      </c>
      <c r="D404" s="9">
        <f>equipo17!CQ67</f>
        <v>0</v>
      </c>
      <c r="E404" s="9">
        <f>equipo17!CR67</f>
        <v>0</v>
      </c>
      <c r="F404" s="15">
        <f>equipo17!CT67</f>
        <v>0</v>
      </c>
      <c r="G404" s="9">
        <f>equipo17!CU67</f>
        <v>0</v>
      </c>
      <c r="H404" s="9">
        <f>equipo17!CV67</f>
        <v>0</v>
      </c>
      <c r="I404" s="9">
        <f>equipo17!CW67</f>
        <v>0</v>
      </c>
      <c r="J404" s="14">
        <f>equipo17!CX67</f>
        <v>0</v>
      </c>
      <c r="K404" s="14">
        <f>equipo17!CY67</f>
        <v>0</v>
      </c>
      <c r="L404" t="str">
        <f t="shared" si="144"/>
        <v>Ruben Rodriguez</v>
      </c>
      <c r="M404">
        <f t="shared" si="145"/>
        <v>0</v>
      </c>
      <c r="N404">
        <f t="shared" si="146"/>
        <v>999999</v>
      </c>
      <c r="O404">
        <f t="shared" si="147"/>
        <v>9999990404</v>
      </c>
      <c r="P404" t="str">
        <f t="shared" si="148"/>
        <v>Ruben Rodriguez</v>
      </c>
      <c r="Q404">
        <f t="shared" si="149"/>
        <v>0</v>
      </c>
      <c r="R404">
        <f t="shared" si="150"/>
        <v>0</v>
      </c>
      <c r="S404">
        <f t="shared" si="151"/>
        <v>-404</v>
      </c>
      <c r="T404" t="str">
        <f t="shared" si="152"/>
        <v>Ruben Rodriguez</v>
      </c>
      <c r="U404">
        <f t="shared" si="153"/>
        <v>0</v>
      </c>
      <c r="V404">
        <f t="shared" si="154"/>
        <v>0</v>
      </c>
      <c r="W404">
        <f t="shared" si="155"/>
        <v>-404</v>
      </c>
      <c r="X404" t="str">
        <f t="shared" si="156"/>
        <v>Ruben Rodriguez</v>
      </c>
      <c r="Y404">
        <f t="shared" si="157"/>
        <v>0</v>
      </c>
      <c r="Z404">
        <f t="shared" si="158"/>
        <v>0</v>
      </c>
      <c r="AA404">
        <f t="shared" si="159"/>
        <v>-404</v>
      </c>
      <c r="AB404" t="str">
        <f t="shared" si="160"/>
        <v>Ruben Rodriguez</v>
      </c>
      <c r="AC404">
        <f t="shared" si="161"/>
        <v>0</v>
      </c>
      <c r="AD404">
        <f t="shared" si="162"/>
        <v>999999</v>
      </c>
      <c r="AE404">
        <f t="shared" si="163"/>
        <v>9999990404</v>
      </c>
      <c r="AF404" t="str">
        <f t="shared" si="164"/>
        <v>Ruben Rodriguez</v>
      </c>
      <c r="AG404" s="2">
        <f t="shared" si="165"/>
        <v>0</v>
      </c>
      <c r="AH404" s="2">
        <f t="shared" si="166"/>
        <v>0</v>
      </c>
      <c r="AI404">
        <f t="shared" si="167"/>
        <v>-404</v>
      </c>
    </row>
    <row r="405" spans="1:35" x14ac:dyDescent="0.3">
      <c r="A405" s="9" t="str">
        <f>equipo17!A68</f>
        <v>Ruben Martinez</v>
      </c>
      <c r="B405" s="9" t="str">
        <f>equipo17!$A$6</f>
        <v>Equipo 17</v>
      </c>
      <c r="C405" s="9">
        <f>equipo17!CP68</f>
        <v>1</v>
      </c>
      <c r="D405" s="9">
        <f>equipo17!CQ68</f>
        <v>1</v>
      </c>
      <c r="E405" s="9">
        <f>equipo17!CR68</f>
        <v>0</v>
      </c>
      <c r="F405" s="15">
        <f>equipo17!CT68</f>
        <v>1</v>
      </c>
      <c r="G405" s="9">
        <f>equipo17!CU68</f>
        <v>3</v>
      </c>
      <c r="H405" s="9">
        <f>equipo17!CV68</f>
        <v>1</v>
      </c>
      <c r="I405" s="9">
        <f>equipo17!CW68</f>
        <v>2</v>
      </c>
      <c r="J405" s="14">
        <f>equipo17!CX68</f>
        <v>27</v>
      </c>
      <c r="K405" s="14">
        <f>equipo17!CY68</f>
        <v>0</v>
      </c>
      <c r="L405" t="str">
        <f t="shared" si="144"/>
        <v>Ruben Martinez</v>
      </c>
      <c r="M405">
        <f t="shared" si="145"/>
        <v>27</v>
      </c>
      <c r="N405">
        <f t="shared" si="146"/>
        <v>27</v>
      </c>
      <c r="O405">
        <f t="shared" si="147"/>
        <v>270405</v>
      </c>
      <c r="P405" t="str">
        <f t="shared" si="148"/>
        <v>Ruben Martinez</v>
      </c>
      <c r="Q405">
        <f t="shared" si="149"/>
        <v>1</v>
      </c>
      <c r="R405">
        <f t="shared" si="150"/>
        <v>1</v>
      </c>
      <c r="S405">
        <f t="shared" si="151"/>
        <v>9595</v>
      </c>
      <c r="T405" t="str">
        <f t="shared" si="152"/>
        <v>Ruben Martinez</v>
      </c>
      <c r="U405">
        <f t="shared" si="153"/>
        <v>1</v>
      </c>
      <c r="V405">
        <f t="shared" si="154"/>
        <v>1</v>
      </c>
      <c r="W405">
        <f t="shared" si="155"/>
        <v>9595</v>
      </c>
      <c r="X405" t="str">
        <f t="shared" si="156"/>
        <v>Ruben Martinez</v>
      </c>
      <c r="Y405">
        <f t="shared" si="157"/>
        <v>1</v>
      </c>
      <c r="Z405">
        <f t="shared" si="158"/>
        <v>1</v>
      </c>
      <c r="AA405">
        <f t="shared" si="159"/>
        <v>9595</v>
      </c>
      <c r="AB405" t="str">
        <f t="shared" si="160"/>
        <v>Ruben Martinez</v>
      </c>
      <c r="AC405">
        <f t="shared" si="161"/>
        <v>2</v>
      </c>
      <c r="AD405">
        <f t="shared" si="162"/>
        <v>2</v>
      </c>
      <c r="AE405">
        <f t="shared" si="163"/>
        <v>20405</v>
      </c>
      <c r="AF405" t="str">
        <f t="shared" si="164"/>
        <v>Ruben Martinez</v>
      </c>
      <c r="AG405" s="2">
        <f t="shared" si="165"/>
        <v>0</v>
      </c>
      <c r="AH405" s="2">
        <f t="shared" si="166"/>
        <v>0</v>
      </c>
      <c r="AI405">
        <f t="shared" si="167"/>
        <v>-405</v>
      </c>
    </row>
    <row r="406" spans="1:35" x14ac:dyDescent="0.3">
      <c r="A406" s="9" t="str">
        <f>equipo17!A69</f>
        <v>Ruben Hernandez</v>
      </c>
      <c r="B406" s="9" t="str">
        <f>equipo17!$A$6</f>
        <v>Equipo 17</v>
      </c>
      <c r="C406" s="9">
        <f>equipo17!CP69</f>
        <v>1</v>
      </c>
      <c r="D406" s="9">
        <f>equipo17!CQ69</f>
        <v>1</v>
      </c>
      <c r="E406" s="9">
        <f>equipo17!CR69</f>
        <v>0</v>
      </c>
      <c r="F406" s="15">
        <f>equipo17!CT69</f>
        <v>3</v>
      </c>
      <c r="G406" s="9">
        <f>equipo17!CU69</f>
        <v>3</v>
      </c>
      <c r="H406" s="9">
        <f>equipo17!CV69</f>
        <v>4</v>
      </c>
      <c r="I406" s="9">
        <f>equipo17!CW69</f>
        <v>0</v>
      </c>
      <c r="J406" s="14">
        <f>equipo17!CX69</f>
        <v>9</v>
      </c>
      <c r="K406" s="14">
        <f>equipo17!CY69</f>
        <v>0</v>
      </c>
      <c r="L406" t="str">
        <f t="shared" si="144"/>
        <v>Ruben Hernandez</v>
      </c>
      <c r="M406">
        <f t="shared" si="145"/>
        <v>9</v>
      </c>
      <c r="N406">
        <f t="shared" si="146"/>
        <v>9</v>
      </c>
      <c r="O406">
        <f t="shared" si="147"/>
        <v>90406</v>
      </c>
      <c r="P406" t="str">
        <f t="shared" si="148"/>
        <v>Ruben Hernandez</v>
      </c>
      <c r="Q406">
        <f t="shared" si="149"/>
        <v>1</v>
      </c>
      <c r="R406">
        <f t="shared" si="150"/>
        <v>1</v>
      </c>
      <c r="S406">
        <f t="shared" si="151"/>
        <v>9594</v>
      </c>
      <c r="T406" t="str">
        <f t="shared" si="152"/>
        <v>Ruben Hernandez</v>
      </c>
      <c r="U406">
        <f t="shared" si="153"/>
        <v>4</v>
      </c>
      <c r="V406">
        <f t="shared" si="154"/>
        <v>4</v>
      </c>
      <c r="W406">
        <f t="shared" si="155"/>
        <v>39594</v>
      </c>
      <c r="X406" t="str">
        <f t="shared" si="156"/>
        <v>Ruben Hernandez</v>
      </c>
      <c r="Y406">
        <f t="shared" si="157"/>
        <v>3</v>
      </c>
      <c r="Z406">
        <f t="shared" si="158"/>
        <v>3</v>
      </c>
      <c r="AA406">
        <f t="shared" si="159"/>
        <v>29594</v>
      </c>
      <c r="AB406" t="str">
        <f t="shared" si="160"/>
        <v>Ruben Hernandez</v>
      </c>
      <c r="AC406">
        <f t="shared" si="161"/>
        <v>0</v>
      </c>
      <c r="AD406">
        <f t="shared" si="162"/>
        <v>999999</v>
      </c>
      <c r="AE406">
        <f t="shared" si="163"/>
        <v>9999990406</v>
      </c>
      <c r="AF406" t="str">
        <f t="shared" si="164"/>
        <v>Ruben Hernandez</v>
      </c>
      <c r="AG406" s="2">
        <f t="shared" si="165"/>
        <v>0</v>
      </c>
      <c r="AH406" s="2">
        <f t="shared" si="166"/>
        <v>0</v>
      </c>
      <c r="AI406">
        <f t="shared" si="167"/>
        <v>-406</v>
      </c>
    </row>
    <row r="407" spans="1:35" x14ac:dyDescent="0.3">
      <c r="A407" s="9" t="str">
        <f>equipo17!A70</f>
        <v>Ruben Lopez</v>
      </c>
      <c r="B407" s="9" t="str">
        <f>equipo17!$A$6</f>
        <v>Equipo 17</v>
      </c>
      <c r="C407" s="9">
        <f>equipo17!CP70</f>
        <v>1</v>
      </c>
      <c r="D407" s="9">
        <f>equipo17!CQ70</f>
        <v>1</v>
      </c>
      <c r="E407" s="9">
        <f>equipo17!CR70</f>
        <v>0</v>
      </c>
      <c r="F407" s="15">
        <f>equipo17!CT70</f>
        <v>2.1</v>
      </c>
      <c r="G407" s="9">
        <f>equipo17!CU70</f>
        <v>2</v>
      </c>
      <c r="H407" s="9">
        <f>equipo17!CV70</f>
        <v>2</v>
      </c>
      <c r="I407" s="9">
        <f>equipo17!CW70</f>
        <v>0</v>
      </c>
      <c r="J407" s="14">
        <f>equipo17!CX70</f>
        <v>7.7142857142857135</v>
      </c>
      <c r="K407" s="14">
        <f>equipo17!CY70</f>
        <v>0</v>
      </c>
      <c r="L407" t="str">
        <f t="shared" si="144"/>
        <v>Ruben Lopez</v>
      </c>
      <c r="M407">
        <f t="shared" si="145"/>
        <v>7.7142857142857135</v>
      </c>
      <c r="N407">
        <f t="shared" si="146"/>
        <v>7.7142857142857135</v>
      </c>
      <c r="O407">
        <f t="shared" si="147"/>
        <v>77549.85714285713</v>
      </c>
      <c r="P407" t="str">
        <f t="shared" si="148"/>
        <v>Ruben Lopez</v>
      </c>
      <c r="Q407">
        <f t="shared" si="149"/>
        <v>1</v>
      </c>
      <c r="R407">
        <f t="shared" si="150"/>
        <v>1</v>
      </c>
      <c r="S407">
        <f t="shared" si="151"/>
        <v>9593</v>
      </c>
      <c r="T407" t="str">
        <f t="shared" si="152"/>
        <v>Ruben Lopez</v>
      </c>
      <c r="U407">
        <f t="shared" si="153"/>
        <v>2</v>
      </c>
      <c r="V407">
        <f t="shared" si="154"/>
        <v>2</v>
      </c>
      <c r="W407">
        <f t="shared" si="155"/>
        <v>19593</v>
      </c>
      <c r="X407" t="str">
        <f t="shared" si="156"/>
        <v>Ruben Lopez</v>
      </c>
      <c r="Y407">
        <f t="shared" si="157"/>
        <v>2.1</v>
      </c>
      <c r="Z407">
        <f t="shared" si="158"/>
        <v>2.1</v>
      </c>
      <c r="AA407">
        <f t="shared" si="159"/>
        <v>20593</v>
      </c>
      <c r="AB407" t="str">
        <f t="shared" si="160"/>
        <v>Ruben Lopez</v>
      </c>
      <c r="AC407">
        <f t="shared" si="161"/>
        <v>0</v>
      </c>
      <c r="AD407">
        <f t="shared" si="162"/>
        <v>999999</v>
      </c>
      <c r="AE407">
        <f t="shared" si="163"/>
        <v>9999990407</v>
      </c>
      <c r="AF407" t="str">
        <f t="shared" si="164"/>
        <v>Ruben Lopez</v>
      </c>
      <c r="AG407" s="2">
        <f t="shared" si="165"/>
        <v>0</v>
      </c>
      <c r="AH407" s="2">
        <f t="shared" si="166"/>
        <v>0</v>
      </c>
      <c r="AI407">
        <f t="shared" si="167"/>
        <v>-407</v>
      </c>
    </row>
    <row r="408" spans="1:35" x14ac:dyDescent="0.3">
      <c r="A408" s="9" t="str">
        <f>equipo17!A71</f>
        <v>Ruben Gonzalez</v>
      </c>
      <c r="B408" s="9" t="str">
        <f>equipo17!$A$6</f>
        <v>Equipo 17</v>
      </c>
      <c r="C408" s="9">
        <f>equipo17!CP71</f>
        <v>2</v>
      </c>
      <c r="D408" s="9">
        <f>equipo17!CQ71</f>
        <v>1</v>
      </c>
      <c r="E408" s="9">
        <f>equipo17!CR71</f>
        <v>1</v>
      </c>
      <c r="F408" s="15">
        <f>equipo17!CT71</f>
        <v>3.1</v>
      </c>
      <c r="G408" s="9">
        <f>equipo17!CU71</f>
        <v>5</v>
      </c>
      <c r="H408" s="9">
        <f>equipo17!CV71</f>
        <v>2</v>
      </c>
      <c r="I408" s="9">
        <f>equipo17!CW71</f>
        <v>7</v>
      </c>
      <c r="J408" s="14">
        <f>equipo17!CX71</f>
        <v>13.5</v>
      </c>
      <c r="K408" s="14">
        <f>equipo17!CY71</f>
        <v>0</v>
      </c>
      <c r="L408" t="str">
        <f t="shared" si="144"/>
        <v>Ruben Gonzalez</v>
      </c>
      <c r="M408">
        <f t="shared" si="145"/>
        <v>13.5</v>
      </c>
      <c r="N408">
        <f t="shared" si="146"/>
        <v>13.5</v>
      </c>
      <c r="O408">
        <f t="shared" si="147"/>
        <v>135408</v>
      </c>
      <c r="P408" t="str">
        <f t="shared" si="148"/>
        <v>Ruben Gonzalez</v>
      </c>
      <c r="Q408">
        <f t="shared" si="149"/>
        <v>1</v>
      </c>
      <c r="R408">
        <f t="shared" si="150"/>
        <v>1</v>
      </c>
      <c r="S408">
        <f t="shared" si="151"/>
        <v>9592</v>
      </c>
      <c r="T408" t="str">
        <f t="shared" si="152"/>
        <v>Ruben Gonzalez</v>
      </c>
      <c r="U408">
        <f t="shared" si="153"/>
        <v>2</v>
      </c>
      <c r="V408">
        <f t="shared" si="154"/>
        <v>2</v>
      </c>
      <c r="W408">
        <f t="shared" si="155"/>
        <v>19592</v>
      </c>
      <c r="X408" t="str">
        <f t="shared" si="156"/>
        <v>Ruben Gonzalez</v>
      </c>
      <c r="Y408">
        <f t="shared" si="157"/>
        <v>3.1</v>
      </c>
      <c r="Z408">
        <f t="shared" si="158"/>
        <v>3.1</v>
      </c>
      <c r="AA408">
        <f t="shared" si="159"/>
        <v>30592</v>
      </c>
      <c r="AB408" t="str">
        <f t="shared" si="160"/>
        <v>Ruben Gonzalez</v>
      </c>
      <c r="AC408">
        <f t="shared" si="161"/>
        <v>7</v>
      </c>
      <c r="AD408">
        <f t="shared" si="162"/>
        <v>7</v>
      </c>
      <c r="AE408">
        <f t="shared" si="163"/>
        <v>70408</v>
      </c>
      <c r="AF408" t="str">
        <f t="shared" si="164"/>
        <v>Ruben Gonzalez</v>
      </c>
      <c r="AG408" s="2">
        <f t="shared" si="165"/>
        <v>0</v>
      </c>
      <c r="AH408" s="2">
        <f t="shared" si="166"/>
        <v>0</v>
      </c>
      <c r="AI408">
        <f t="shared" si="167"/>
        <v>-408</v>
      </c>
    </row>
    <row r="409" spans="1:35" x14ac:dyDescent="0.3">
      <c r="A409" s="9" t="str">
        <f>equipo17!A72</f>
        <v>Ruben Perez</v>
      </c>
      <c r="B409" s="9" t="str">
        <f>equipo17!$A$6</f>
        <v>Equipo 17</v>
      </c>
      <c r="C409" s="9">
        <f>equipo17!CP72</f>
        <v>1</v>
      </c>
      <c r="D409" s="9">
        <f>equipo17!CQ72</f>
        <v>0</v>
      </c>
      <c r="E409" s="9">
        <f>equipo17!CR72</f>
        <v>1</v>
      </c>
      <c r="F409" s="15">
        <f>equipo17!CT72</f>
        <v>2.1</v>
      </c>
      <c r="G409" s="9">
        <f>equipo17!CU72</f>
        <v>4</v>
      </c>
      <c r="H409" s="9">
        <f>equipo17!CV72</f>
        <v>2</v>
      </c>
      <c r="I409" s="9">
        <f>equipo17!CW72</f>
        <v>0</v>
      </c>
      <c r="J409" s="14">
        <f>equipo17!CX72</f>
        <v>15.428571428571427</v>
      </c>
      <c r="K409" s="14">
        <f>equipo17!CY72</f>
        <v>0</v>
      </c>
      <c r="L409" t="str">
        <f t="shared" si="144"/>
        <v>Ruben Perez</v>
      </c>
      <c r="M409">
        <f t="shared" si="145"/>
        <v>15.428571428571427</v>
      </c>
      <c r="N409">
        <f t="shared" si="146"/>
        <v>15.428571428571427</v>
      </c>
      <c r="O409">
        <f t="shared" si="147"/>
        <v>154694.71428571426</v>
      </c>
      <c r="P409" t="str">
        <f t="shared" si="148"/>
        <v>Ruben Perez</v>
      </c>
      <c r="Q409">
        <f t="shared" si="149"/>
        <v>0</v>
      </c>
      <c r="R409">
        <f t="shared" si="150"/>
        <v>0</v>
      </c>
      <c r="S409">
        <f t="shared" si="151"/>
        <v>-409</v>
      </c>
      <c r="T409" t="str">
        <f t="shared" si="152"/>
        <v>Ruben Perez</v>
      </c>
      <c r="U409">
        <f t="shared" si="153"/>
        <v>2</v>
      </c>
      <c r="V409">
        <f t="shared" si="154"/>
        <v>2</v>
      </c>
      <c r="W409">
        <f t="shared" si="155"/>
        <v>19591</v>
      </c>
      <c r="X409" t="str">
        <f t="shared" si="156"/>
        <v>Ruben Perez</v>
      </c>
      <c r="Y409">
        <f t="shared" si="157"/>
        <v>2.1</v>
      </c>
      <c r="Z409">
        <f t="shared" si="158"/>
        <v>2.1</v>
      </c>
      <c r="AA409">
        <f t="shared" si="159"/>
        <v>20591</v>
      </c>
      <c r="AB409" t="str">
        <f t="shared" si="160"/>
        <v>Ruben Perez</v>
      </c>
      <c r="AC409">
        <f t="shared" si="161"/>
        <v>0</v>
      </c>
      <c r="AD409">
        <f t="shared" si="162"/>
        <v>999999</v>
      </c>
      <c r="AE409">
        <f t="shared" si="163"/>
        <v>9999990409</v>
      </c>
      <c r="AF409" t="str">
        <f t="shared" si="164"/>
        <v>Ruben Perez</v>
      </c>
      <c r="AG409" s="2">
        <f t="shared" si="165"/>
        <v>0</v>
      </c>
      <c r="AH409" s="2">
        <f t="shared" si="166"/>
        <v>0</v>
      </c>
      <c r="AI409">
        <f t="shared" si="167"/>
        <v>-409</v>
      </c>
    </row>
    <row r="410" spans="1:35" x14ac:dyDescent="0.3">
      <c r="A410" s="9" t="str">
        <f>equipo17!A73</f>
        <v>Ruben Sanchez</v>
      </c>
      <c r="B410" s="9" t="str">
        <f>equipo17!$A$6</f>
        <v>Equipo 17</v>
      </c>
      <c r="C410" s="9">
        <f>equipo17!CP73</f>
        <v>1</v>
      </c>
      <c r="D410" s="9">
        <f>equipo17!CQ73</f>
        <v>1</v>
      </c>
      <c r="E410" s="9">
        <f>equipo17!CR73</f>
        <v>0</v>
      </c>
      <c r="F410" s="15">
        <f>equipo17!CT73</f>
        <v>2.2000000000000002</v>
      </c>
      <c r="G410" s="9">
        <f>equipo17!CU73</f>
        <v>2</v>
      </c>
      <c r="H410" s="9">
        <f>equipo17!CV73</f>
        <v>5</v>
      </c>
      <c r="I410" s="9">
        <f>equipo17!CW73</f>
        <v>0</v>
      </c>
      <c r="J410" s="14">
        <f>equipo17!CX73</f>
        <v>6.7499999999999982</v>
      </c>
      <c r="K410" s="14">
        <f>equipo17!CY73</f>
        <v>0</v>
      </c>
      <c r="L410" t="str">
        <f t="shared" si="144"/>
        <v>Ruben Sanchez</v>
      </c>
      <c r="M410">
        <f t="shared" si="145"/>
        <v>6.7499999999999982</v>
      </c>
      <c r="N410">
        <f t="shared" si="146"/>
        <v>6.7499999999999982</v>
      </c>
      <c r="O410">
        <f t="shared" si="147"/>
        <v>67909.999999999985</v>
      </c>
      <c r="P410" t="str">
        <f t="shared" si="148"/>
        <v>Ruben Sanchez</v>
      </c>
      <c r="Q410">
        <f t="shared" si="149"/>
        <v>1</v>
      </c>
      <c r="R410">
        <f t="shared" si="150"/>
        <v>1</v>
      </c>
      <c r="S410">
        <f t="shared" si="151"/>
        <v>9590</v>
      </c>
      <c r="T410" t="str">
        <f t="shared" si="152"/>
        <v>Ruben Sanchez</v>
      </c>
      <c r="U410">
        <f t="shared" si="153"/>
        <v>5</v>
      </c>
      <c r="V410">
        <f t="shared" si="154"/>
        <v>5</v>
      </c>
      <c r="W410">
        <f t="shared" si="155"/>
        <v>49590</v>
      </c>
      <c r="X410" t="str">
        <f t="shared" si="156"/>
        <v>Ruben Sanchez</v>
      </c>
      <c r="Y410">
        <f t="shared" si="157"/>
        <v>2.2000000000000002</v>
      </c>
      <c r="Z410">
        <f t="shared" si="158"/>
        <v>2.2000000000000002</v>
      </c>
      <c r="AA410">
        <f t="shared" si="159"/>
        <v>21590</v>
      </c>
      <c r="AB410" t="str">
        <f t="shared" si="160"/>
        <v>Ruben Sanchez</v>
      </c>
      <c r="AC410">
        <f t="shared" si="161"/>
        <v>0</v>
      </c>
      <c r="AD410">
        <f t="shared" si="162"/>
        <v>999999</v>
      </c>
      <c r="AE410">
        <f t="shared" si="163"/>
        <v>9999990410</v>
      </c>
      <c r="AF410" t="str">
        <f t="shared" si="164"/>
        <v>Ruben Sanchez</v>
      </c>
      <c r="AG410" s="2">
        <f t="shared" si="165"/>
        <v>0</v>
      </c>
      <c r="AH410" s="2">
        <f t="shared" si="166"/>
        <v>0</v>
      </c>
      <c r="AI410">
        <f t="shared" si="167"/>
        <v>-410</v>
      </c>
    </row>
    <row r="411" spans="1:35" x14ac:dyDescent="0.3">
      <c r="A411" s="9" t="str">
        <f>equipo17!A74</f>
        <v>Ruben Ramirez</v>
      </c>
      <c r="B411" s="9" t="str">
        <f>equipo17!$A$6</f>
        <v>Equipo 17</v>
      </c>
      <c r="C411" s="9">
        <f>equipo17!CP74</f>
        <v>2</v>
      </c>
      <c r="D411" s="9">
        <f>equipo17!CQ74</f>
        <v>1</v>
      </c>
      <c r="E411" s="9">
        <f>equipo17!CR74</f>
        <v>1</v>
      </c>
      <c r="F411" s="15">
        <f>equipo17!CT74</f>
        <v>3.1</v>
      </c>
      <c r="G411" s="9">
        <f>equipo17!CU74</f>
        <v>5</v>
      </c>
      <c r="H411" s="9">
        <f>equipo17!CV74</f>
        <v>3</v>
      </c>
      <c r="I411" s="9">
        <f>equipo17!CW74</f>
        <v>9</v>
      </c>
      <c r="J411" s="14">
        <f>equipo17!CX74</f>
        <v>13.5</v>
      </c>
      <c r="K411" s="14">
        <f>equipo17!CY74</f>
        <v>0</v>
      </c>
      <c r="L411" t="str">
        <f t="shared" si="144"/>
        <v>Ruben Ramirez</v>
      </c>
      <c r="M411">
        <f t="shared" si="145"/>
        <v>13.5</v>
      </c>
      <c r="N411">
        <f t="shared" si="146"/>
        <v>13.5</v>
      </c>
      <c r="O411">
        <f t="shared" si="147"/>
        <v>135411</v>
      </c>
      <c r="P411" t="str">
        <f t="shared" si="148"/>
        <v>Ruben Ramirez</v>
      </c>
      <c r="Q411">
        <f t="shared" si="149"/>
        <v>1</v>
      </c>
      <c r="R411">
        <f t="shared" si="150"/>
        <v>1</v>
      </c>
      <c r="S411">
        <f t="shared" si="151"/>
        <v>9589</v>
      </c>
      <c r="T411" t="str">
        <f t="shared" si="152"/>
        <v>Ruben Ramirez</v>
      </c>
      <c r="U411">
        <f t="shared" si="153"/>
        <v>3</v>
      </c>
      <c r="V411">
        <f t="shared" si="154"/>
        <v>3</v>
      </c>
      <c r="W411">
        <f t="shared" si="155"/>
        <v>29589</v>
      </c>
      <c r="X411" t="str">
        <f t="shared" si="156"/>
        <v>Ruben Ramirez</v>
      </c>
      <c r="Y411">
        <f t="shared" si="157"/>
        <v>3.1</v>
      </c>
      <c r="Z411">
        <f t="shared" si="158"/>
        <v>3.1</v>
      </c>
      <c r="AA411">
        <f t="shared" si="159"/>
        <v>30589</v>
      </c>
      <c r="AB411" t="str">
        <f t="shared" si="160"/>
        <v>Ruben Ramirez</v>
      </c>
      <c r="AC411">
        <f t="shared" si="161"/>
        <v>9</v>
      </c>
      <c r="AD411">
        <f t="shared" si="162"/>
        <v>9</v>
      </c>
      <c r="AE411">
        <f t="shared" si="163"/>
        <v>90411</v>
      </c>
      <c r="AF411" t="str">
        <f t="shared" si="164"/>
        <v>Ruben Ramirez</v>
      </c>
      <c r="AG411" s="2">
        <f t="shared" si="165"/>
        <v>0</v>
      </c>
      <c r="AH411" s="2">
        <f t="shared" si="166"/>
        <v>0</v>
      </c>
      <c r="AI411">
        <f t="shared" si="167"/>
        <v>-411</v>
      </c>
    </row>
    <row r="412" spans="1:35" x14ac:dyDescent="0.3">
      <c r="A412" s="9" t="str">
        <f>equipo17!A75</f>
        <v>Ruben Torres</v>
      </c>
      <c r="B412" s="9" t="str">
        <f>equipo17!$A$6</f>
        <v>Equipo 17</v>
      </c>
      <c r="C412" s="9">
        <f>equipo17!CP75</f>
        <v>1</v>
      </c>
      <c r="D412" s="9">
        <f>equipo17!CQ75</f>
        <v>0</v>
      </c>
      <c r="E412" s="9">
        <f>equipo17!CR75</f>
        <v>1</v>
      </c>
      <c r="F412" s="15">
        <f>equipo17!CT75</f>
        <v>2.1</v>
      </c>
      <c r="G412" s="9">
        <f>equipo17!CU75</f>
        <v>4</v>
      </c>
      <c r="H412" s="9">
        <f>equipo17!CV75</f>
        <v>2</v>
      </c>
      <c r="I412" s="9">
        <f>equipo17!CW75</f>
        <v>0</v>
      </c>
      <c r="J412" s="14">
        <f>equipo17!CX75</f>
        <v>15.428571428571427</v>
      </c>
      <c r="K412" s="14">
        <f>equipo17!CY75</f>
        <v>0</v>
      </c>
      <c r="L412" t="str">
        <f t="shared" si="144"/>
        <v>Ruben Torres</v>
      </c>
      <c r="M412">
        <f t="shared" si="145"/>
        <v>15.428571428571427</v>
      </c>
      <c r="N412">
        <f t="shared" si="146"/>
        <v>15.428571428571427</v>
      </c>
      <c r="O412">
        <f t="shared" si="147"/>
        <v>154697.71428571426</v>
      </c>
      <c r="P412" t="str">
        <f t="shared" si="148"/>
        <v>Ruben Torres</v>
      </c>
      <c r="Q412">
        <f t="shared" si="149"/>
        <v>0</v>
      </c>
      <c r="R412">
        <f t="shared" si="150"/>
        <v>0</v>
      </c>
      <c r="S412">
        <f t="shared" si="151"/>
        <v>-412</v>
      </c>
      <c r="T412" t="str">
        <f t="shared" si="152"/>
        <v>Ruben Torres</v>
      </c>
      <c r="U412">
        <f t="shared" si="153"/>
        <v>2</v>
      </c>
      <c r="V412">
        <f t="shared" si="154"/>
        <v>2</v>
      </c>
      <c r="W412">
        <f t="shared" si="155"/>
        <v>19588</v>
      </c>
      <c r="X412" t="str">
        <f t="shared" si="156"/>
        <v>Ruben Torres</v>
      </c>
      <c r="Y412">
        <f t="shared" si="157"/>
        <v>2.1</v>
      </c>
      <c r="Z412">
        <f t="shared" si="158"/>
        <v>2.1</v>
      </c>
      <c r="AA412">
        <f t="shared" si="159"/>
        <v>20588</v>
      </c>
      <c r="AB412" t="str">
        <f t="shared" si="160"/>
        <v>Ruben Torres</v>
      </c>
      <c r="AC412">
        <f t="shared" si="161"/>
        <v>0</v>
      </c>
      <c r="AD412">
        <f t="shared" si="162"/>
        <v>999999</v>
      </c>
      <c r="AE412">
        <f t="shared" si="163"/>
        <v>9999990412</v>
      </c>
      <c r="AF412" t="str">
        <f t="shared" si="164"/>
        <v>Ruben Torres</v>
      </c>
      <c r="AG412" s="2">
        <f t="shared" si="165"/>
        <v>0</v>
      </c>
      <c r="AH412" s="2">
        <f t="shared" si="166"/>
        <v>0</v>
      </c>
      <c r="AI412">
        <f t="shared" si="167"/>
        <v>-412</v>
      </c>
    </row>
    <row r="413" spans="1:35" x14ac:dyDescent="0.3">
      <c r="A413" s="9" t="str">
        <f>equipo17!A76</f>
        <v>Ruben Flores</v>
      </c>
      <c r="B413" s="9" t="str">
        <f>equipo17!$A$6</f>
        <v>Equipo 17</v>
      </c>
      <c r="C413" s="9">
        <f>equipo17!CP76</f>
        <v>1</v>
      </c>
      <c r="D413" s="9">
        <f>equipo17!CQ76</f>
        <v>0</v>
      </c>
      <c r="E413" s="9">
        <f>equipo17!CR76</f>
        <v>1</v>
      </c>
      <c r="F413" s="15">
        <f>equipo17!CT76</f>
        <v>1.2</v>
      </c>
      <c r="G413" s="9">
        <f>equipo17!CU76</f>
        <v>2</v>
      </c>
      <c r="H413" s="9">
        <f>equipo17!CV76</f>
        <v>2</v>
      </c>
      <c r="I413" s="9">
        <f>equipo17!CW76</f>
        <v>0</v>
      </c>
      <c r="J413" s="14">
        <f>equipo17!CX76</f>
        <v>10.8</v>
      </c>
      <c r="K413" s="14">
        <f>equipo17!CY76</f>
        <v>0</v>
      </c>
      <c r="L413" t="str">
        <f t="shared" si="144"/>
        <v>Ruben Flores</v>
      </c>
      <c r="M413">
        <f t="shared" si="145"/>
        <v>10.8</v>
      </c>
      <c r="N413">
        <f t="shared" si="146"/>
        <v>10.8</v>
      </c>
      <c r="O413">
        <f t="shared" si="147"/>
        <v>108413</v>
      </c>
      <c r="P413" t="str">
        <f t="shared" si="148"/>
        <v>Ruben Flores</v>
      </c>
      <c r="Q413">
        <f t="shared" si="149"/>
        <v>0</v>
      </c>
      <c r="R413">
        <f t="shared" si="150"/>
        <v>0</v>
      </c>
      <c r="S413">
        <f t="shared" si="151"/>
        <v>-413</v>
      </c>
      <c r="T413" t="str">
        <f t="shared" si="152"/>
        <v>Ruben Flores</v>
      </c>
      <c r="U413">
        <f t="shared" si="153"/>
        <v>2</v>
      </c>
      <c r="V413">
        <f t="shared" si="154"/>
        <v>2</v>
      </c>
      <c r="W413">
        <f t="shared" si="155"/>
        <v>19587</v>
      </c>
      <c r="X413" t="str">
        <f t="shared" si="156"/>
        <v>Ruben Flores</v>
      </c>
      <c r="Y413">
        <f t="shared" si="157"/>
        <v>1.2</v>
      </c>
      <c r="Z413">
        <f t="shared" si="158"/>
        <v>1.2</v>
      </c>
      <c r="AA413">
        <f t="shared" si="159"/>
        <v>11587</v>
      </c>
      <c r="AB413" t="str">
        <f t="shared" si="160"/>
        <v>Ruben Flores</v>
      </c>
      <c r="AC413">
        <f t="shared" si="161"/>
        <v>0</v>
      </c>
      <c r="AD413">
        <f t="shared" si="162"/>
        <v>999999</v>
      </c>
      <c r="AE413">
        <f t="shared" si="163"/>
        <v>9999990413</v>
      </c>
      <c r="AF413" t="str">
        <f t="shared" si="164"/>
        <v>Ruben Flores</v>
      </c>
      <c r="AG413" s="2">
        <f t="shared" si="165"/>
        <v>0</v>
      </c>
      <c r="AH413" s="2">
        <f t="shared" si="166"/>
        <v>0</v>
      </c>
      <c r="AI413">
        <f t="shared" si="167"/>
        <v>-413</v>
      </c>
    </row>
    <row r="414" spans="1:35" x14ac:dyDescent="0.3">
      <c r="A414" s="9" t="str">
        <f>equipo17!A77</f>
        <v>Ruben Rivera</v>
      </c>
      <c r="B414" s="9" t="str">
        <f>equipo17!$A$6</f>
        <v>Equipo 17</v>
      </c>
      <c r="C414" s="9">
        <f>equipo17!CP77</f>
        <v>2</v>
      </c>
      <c r="D414" s="9">
        <f>equipo17!CQ77</f>
        <v>0</v>
      </c>
      <c r="E414" s="9">
        <f>equipo17!CR77</f>
        <v>2</v>
      </c>
      <c r="F414" s="15">
        <f>equipo17!CT77</f>
        <v>4</v>
      </c>
      <c r="G414" s="9">
        <f>equipo17!CU77</f>
        <v>2</v>
      </c>
      <c r="H414" s="9">
        <f>equipo17!CV77</f>
        <v>7</v>
      </c>
      <c r="I414" s="9">
        <f>equipo17!CW77</f>
        <v>4</v>
      </c>
      <c r="J414" s="14">
        <f>equipo17!CX77</f>
        <v>4.5</v>
      </c>
      <c r="K414" s="14">
        <f>equipo17!CY77</f>
        <v>0</v>
      </c>
      <c r="L414" t="str">
        <f t="shared" si="144"/>
        <v>Ruben Rivera</v>
      </c>
      <c r="M414">
        <f t="shared" si="145"/>
        <v>4.5</v>
      </c>
      <c r="N414">
        <f t="shared" si="146"/>
        <v>4.5</v>
      </c>
      <c r="O414">
        <f t="shared" si="147"/>
        <v>45414</v>
      </c>
      <c r="P414" t="str">
        <f t="shared" si="148"/>
        <v>Ruben Rivera</v>
      </c>
      <c r="Q414">
        <f t="shared" si="149"/>
        <v>0</v>
      </c>
      <c r="R414">
        <f t="shared" si="150"/>
        <v>0</v>
      </c>
      <c r="S414">
        <f t="shared" si="151"/>
        <v>-414</v>
      </c>
      <c r="T414" t="str">
        <f t="shared" si="152"/>
        <v>Ruben Rivera</v>
      </c>
      <c r="U414">
        <f t="shared" si="153"/>
        <v>7</v>
      </c>
      <c r="V414">
        <f t="shared" si="154"/>
        <v>7</v>
      </c>
      <c r="W414">
        <f t="shared" si="155"/>
        <v>69586</v>
      </c>
      <c r="X414" t="str">
        <f t="shared" si="156"/>
        <v>Ruben Rivera</v>
      </c>
      <c r="Y414">
        <f t="shared" si="157"/>
        <v>4</v>
      </c>
      <c r="Z414">
        <f t="shared" si="158"/>
        <v>4</v>
      </c>
      <c r="AA414">
        <f t="shared" si="159"/>
        <v>39586</v>
      </c>
      <c r="AB414" t="str">
        <f t="shared" si="160"/>
        <v>Ruben Rivera</v>
      </c>
      <c r="AC414">
        <f t="shared" si="161"/>
        <v>4</v>
      </c>
      <c r="AD414">
        <f t="shared" si="162"/>
        <v>4</v>
      </c>
      <c r="AE414">
        <f t="shared" si="163"/>
        <v>40414</v>
      </c>
      <c r="AF414" t="str">
        <f t="shared" si="164"/>
        <v>Ruben Rivera</v>
      </c>
      <c r="AG414" s="2">
        <f t="shared" si="165"/>
        <v>0</v>
      </c>
      <c r="AH414" s="2">
        <f t="shared" si="166"/>
        <v>0</v>
      </c>
      <c r="AI414">
        <f t="shared" si="167"/>
        <v>-414</v>
      </c>
    </row>
    <row r="415" spans="1:35" x14ac:dyDescent="0.3">
      <c r="A415" s="9" t="str">
        <f>equipo17!A78</f>
        <v>Ruben Gomez</v>
      </c>
      <c r="B415" s="9" t="str">
        <f>equipo17!$A$6</f>
        <v>Equipo 17</v>
      </c>
      <c r="C415" s="9">
        <f>equipo17!CP78</f>
        <v>2</v>
      </c>
      <c r="D415" s="9">
        <f>equipo17!CQ78</f>
        <v>1</v>
      </c>
      <c r="E415" s="9">
        <f>equipo17!CR78</f>
        <v>1</v>
      </c>
      <c r="F415" s="15">
        <f>equipo17!CT78</f>
        <v>4</v>
      </c>
      <c r="G415" s="9">
        <f>equipo17!CU78</f>
        <v>2</v>
      </c>
      <c r="H415" s="9">
        <f>equipo17!CV78</f>
        <v>4</v>
      </c>
      <c r="I415" s="9">
        <f>equipo17!CW78</f>
        <v>2</v>
      </c>
      <c r="J415" s="14">
        <f>equipo17!CX78</f>
        <v>4.4999999999999982</v>
      </c>
      <c r="K415" s="14">
        <f>equipo17!CY78</f>
        <v>0</v>
      </c>
      <c r="L415" t="str">
        <f t="shared" si="144"/>
        <v>Ruben Gomez</v>
      </c>
      <c r="M415">
        <f t="shared" si="145"/>
        <v>4.4999999999999982</v>
      </c>
      <c r="N415">
        <f t="shared" si="146"/>
        <v>4.4999999999999982</v>
      </c>
      <c r="O415">
        <f t="shared" si="147"/>
        <v>45414.999999999985</v>
      </c>
      <c r="P415" t="str">
        <f t="shared" si="148"/>
        <v>Ruben Gomez</v>
      </c>
      <c r="Q415">
        <f t="shared" si="149"/>
        <v>1</v>
      </c>
      <c r="R415">
        <f t="shared" si="150"/>
        <v>1</v>
      </c>
      <c r="S415">
        <f t="shared" si="151"/>
        <v>9585</v>
      </c>
      <c r="T415" t="str">
        <f t="shared" si="152"/>
        <v>Ruben Gomez</v>
      </c>
      <c r="U415">
        <f t="shared" si="153"/>
        <v>4</v>
      </c>
      <c r="V415">
        <f t="shared" si="154"/>
        <v>4</v>
      </c>
      <c r="W415">
        <f t="shared" si="155"/>
        <v>39585</v>
      </c>
      <c r="X415" t="str">
        <f t="shared" si="156"/>
        <v>Ruben Gomez</v>
      </c>
      <c r="Y415">
        <f t="shared" si="157"/>
        <v>4</v>
      </c>
      <c r="Z415">
        <f t="shared" si="158"/>
        <v>4</v>
      </c>
      <c r="AA415">
        <f t="shared" si="159"/>
        <v>39585</v>
      </c>
      <c r="AB415" t="str">
        <f t="shared" si="160"/>
        <v>Ruben Gomez</v>
      </c>
      <c r="AC415">
        <f t="shared" si="161"/>
        <v>2</v>
      </c>
      <c r="AD415">
        <f t="shared" si="162"/>
        <v>2</v>
      </c>
      <c r="AE415">
        <f t="shared" si="163"/>
        <v>20415</v>
      </c>
      <c r="AF415" t="str">
        <f t="shared" si="164"/>
        <v>Ruben Gomez</v>
      </c>
      <c r="AG415" s="2">
        <f t="shared" si="165"/>
        <v>0</v>
      </c>
      <c r="AH415" s="2">
        <f t="shared" si="166"/>
        <v>0</v>
      </c>
      <c r="AI415">
        <f t="shared" si="167"/>
        <v>-415</v>
      </c>
    </row>
    <row r="416" spans="1:35" x14ac:dyDescent="0.3">
      <c r="A416" s="9" t="str">
        <f>equipo17!A79</f>
        <v>Ruben Diaz</v>
      </c>
      <c r="B416" s="9" t="str">
        <f>equipo17!$A$6</f>
        <v>Equipo 17</v>
      </c>
      <c r="C416" s="9">
        <f>equipo17!CP79</f>
        <v>0</v>
      </c>
      <c r="D416" s="9">
        <f>equipo17!CQ79</f>
        <v>0</v>
      </c>
      <c r="E416" s="9">
        <f>equipo17!CR79</f>
        <v>0</v>
      </c>
      <c r="F416" s="15">
        <f>equipo17!CT79</f>
        <v>0</v>
      </c>
      <c r="G416" s="9">
        <f>equipo17!CU79</f>
        <v>0</v>
      </c>
      <c r="H416" s="9">
        <f>equipo17!CV79</f>
        <v>0</v>
      </c>
      <c r="I416" s="9">
        <f>equipo17!CW79</f>
        <v>0</v>
      </c>
      <c r="J416" s="14">
        <f>equipo17!CX79</f>
        <v>0</v>
      </c>
      <c r="K416" s="14">
        <f>equipo17!CY79</f>
        <v>0</v>
      </c>
      <c r="L416" t="str">
        <f t="shared" si="144"/>
        <v>Ruben Diaz</v>
      </c>
      <c r="M416">
        <f t="shared" si="145"/>
        <v>0</v>
      </c>
      <c r="N416">
        <f t="shared" si="146"/>
        <v>999999</v>
      </c>
      <c r="O416">
        <f t="shared" si="147"/>
        <v>9999990416</v>
      </c>
      <c r="P416" t="str">
        <f t="shared" si="148"/>
        <v>Ruben Diaz</v>
      </c>
      <c r="Q416">
        <f t="shared" si="149"/>
        <v>0</v>
      </c>
      <c r="R416">
        <f t="shared" si="150"/>
        <v>0</v>
      </c>
      <c r="S416">
        <f t="shared" si="151"/>
        <v>-416</v>
      </c>
      <c r="T416" t="str">
        <f t="shared" si="152"/>
        <v>Ruben Diaz</v>
      </c>
      <c r="U416">
        <f t="shared" si="153"/>
        <v>0</v>
      </c>
      <c r="V416">
        <f t="shared" si="154"/>
        <v>0</v>
      </c>
      <c r="W416">
        <f t="shared" si="155"/>
        <v>-416</v>
      </c>
      <c r="X416" t="str">
        <f t="shared" si="156"/>
        <v>Ruben Diaz</v>
      </c>
      <c r="Y416">
        <f t="shared" si="157"/>
        <v>0</v>
      </c>
      <c r="Z416">
        <f t="shared" si="158"/>
        <v>0</v>
      </c>
      <c r="AA416">
        <f t="shared" si="159"/>
        <v>-416</v>
      </c>
      <c r="AB416" t="str">
        <f t="shared" si="160"/>
        <v>Ruben Diaz</v>
      </c>
      <c r="AC416">
        <f t="shared" si="161"/>
        <v>0</v>
      </c>
      <c r="AD416">
        <f t="shared" si="162"/>
        <v>999999</v>
      </c>
      <c r="AE416">
        <f t="shared" si="163"/>
        <v>9999990416</v>
      </c>
      <c r="AF416" t="str">
        <f t="shared" si="164"/>
        <v>Ruben Diaz</v>
      </c>
      <c r="AG416" s="2">
        <f t="shared" si="165"/>
        <v>0</v>
      </c>
      <c r="AH416" s="2">
        <f t="shared" si="166"/>
        <v>0</v>
      </c>
      <c r="AI416">
        <f t="shared" si="167"/>
        <v>-416</v>
      </c>
    </row>
    <row r="417" spans="1:35" x14ac:dyDescent="0.3">
      <c r="A417" s="9" t="str">
        <f>equipo17!A80</f>
        <v>Ruben Reyes</v>
      </c>
      <c r="B417" s="9" t="str">
        <f>equipo17!$A$6</f>
        <v>Equipo 17</v>
      </c>
      <c r="C417" s="9">
        <f>equipo17!CP80</f>
        <v>1</v>
      </c>
      <c r="D417" s="9">
        <f>equipo17!CQ80</f>
        <v>0</v>
      </c>
      <c r="E417" s="9">
        <f>equipo17!CR80</f>
        <v>1</v>
      </c>
      <c r="F417" s="15">
        <f>equipo17!CT80</f>
        <v>2</v>
      </c>
      <c r="G417" s="9">
        <f>equipo17!CU80</f>
        <v>0</v>
      </c>
      <c r="H417" s="9">
        <f>equipo17!CV80</f>
        <v>4</v>
      </c>
      <c r="I417" s="9">
        <f>equipo17!CW80</f>
        <v>4</v>
      </c>
      <c r="J417" s="14">
        <f>equipo17!CX80</f>
        <v>0</v>
      </c>
      <c r="K417" s="14">
        <f>equipo17!CY80</f>
        <v>0</v>
      </c>
      <c r="L417" t="str">
        <f t="shared" si="144"/>
        <v>Ruben Reyes</v>
      </c>
      <c r="M417">
        <f t="shared" si="145"/>
        <v>0</v>
      </c>
      <c r="N417">
        <f t="shared" si="146"/>
        <v>999999</v>
      </c>
      <c r="O417">
        <f t="shared" si="147"/>
        <v>9999990417</v>
      </c>
      <c r="P417" t="str">
        <f t="shared" si="148"/>
        <v>Ruben Reyes</v>
      </c>
      <c r="Q417">
        <f t="shared" si="149"/>
        <v>0</v>
      </c>
      <c r="R417">
        <f t="shared" si="150"/>
        <v>0</v>
      </c>
      <c r="S417">
        <f t="shared" si="151"/>
        <v>-417</v>
      </c>
      <c r="T417" t="str">
        <f t="shared" si="152"/>
        <v>Ruben Reyes</v>
      </c>
      <c r="U417">
        <f t="shared" si="153"/>
        <v>4</v>
      </c>
      <c r="V417">
        <f t="shared" si="154"/>
        <v>4</v>
      </c>
      <c r="W417">
        <f t="shared" si="155"/>
        <v>39583</v>
      </c>
      <c r="X417" t="str">
        <f t="shared" si="156"/>
        <v>Ruben Reyes</v>
      </c>
      <c r="Y417">
        <f t="shared" si="157"/>
        <v>2</v>
      </c>
      <c r="Z417">
        <f t="shared" si="158"/>
        <v>2</v>
      </c>
      <c r="AA417">
        <f t="shared" si="159"/>
        <v>19583</v>
      </c>
      <c r="AB417" t="str">
        <f t="shared" si="160"/>
        <v>Ruben Reyes</v>
      </c>
      <c r="AC417">
        <f t="shared" si="161"/>
        <v>4</v>
      </c>
      <c r="AD417">
        <f t="shared" si="162"/>
        <v>4</v>
      </c>
      <c r="AE417">
        <f t="shared" si="163"/>
        <v>40417</v>
      </c>
      <c r="AF417" t="str">
        <f t="shared" si="164"/>
        <v>Ruben Reyes</v>
      </c>
      <c r="AG417" s="2">
        <f t="shared" si="165"/>
        <v>0</v>
      </c>
      <c r="AH417" s="2">
        <f t="shared" si="166"/>
        <v>0</v>
      </c>
      <c r="AI417">
        <f t="shared" si="167"/>
        <v>-417</v>
      </c>
    </row>
    <row r="418" spans="1:35" x14ac:dyDescent="0.3">
      <c r="A418" s="9" t="str">
        <f>equipo17!A81</f>
        <v>Ruben Morales</v>
      </c>
      <c r="B418" s="9" t="str">
        <f>equipo17!$A$6</f>
        <v>Equipo 17</v>
      </c>
      <c r="C418" s="9">
        <f>equipo17!CP81</f>
        <v>2</v>
      </c>
      <c r="D418" s="9">
        <f>equipo17!CQ81</f>
        <v>1</v>
      </c>
      <c r="E418" s="9">
        <f>equipo17!CR81</f>
        <v>1</v>
      </c>
      <c r="F418" s="15">
        <f>equipo17!CT81</f>
        <v>4.0999999999999996</v>
      </c>
      <c r="G418" s="9">
        <f>equipo17!CU81</f>
        <v>1</v>
      </c>
      <c r="H418" s="9">
        <f>equipo17!CV81</f>
        <v>8</v>
      </c>
      <c r="I418" s="9">
        <f>equipo17!CW81</f>
        <v>6</v>
      </c>
      <c r="J418" s="14">
        <f>equipo17!CX81</f>
        <v>2.0769230769230771</v>
      </c>
      <c r="K418" s="14">
        <f>equipo17!CY81</f>
        <v>0</v>
      </c>
      <c r="L418" t="str">
        <f t="shared" si="144"/>
        <v>Ruben Morales</v>
      </c>
      <c r="M418">
        <f t="shared" si="145"/>
        <v>2.0769230769230771</v>
      </c>
      <c r="N418">
        <f t="shared" si="146"/>
        <v>2.0769230769230771</v>
      </c>
      <c r="O418">
        <f t="shared" si="147"/>
        <v>21187.23076923077</v>
      </c>
      <c r="P418" t="str">
        <f t="shared" si="148"/>
        <v>Ruben Morales</v>
      </c>
      <c r="Q418">
        <f t="shared" si="149"/>
        <v>1</v>
      </c>
      <c r="R418">
        <f t="shared" si="150"/>
        <v>1</v>
      </c>
      <c r="S418">
        <f t="shared" si="151"/>
        <v>9582</v>
      </c>
      <c r="T418" t="str">
        <f t="shared" si="152"/>
        <v>Ruben Morales</v>
      </c>
      <c r="U418">
        <f t="shared" si="153"/>
        <v>8</v>
      </c>
      <c r="V418">
        <f t="shared" si="154"/>
        <v>8</v>
      </c>
      <c r="W418">
        <f t="shared" si="155"/>
        <v>79582</v>
      </c>
      <c r="X418" t="str">
        <f t="shared" si="156"/>
        <v>Ruben Morales</v>
      </c>
      <c r="Y418">
        <f t="shared" si="157"/>
        <v>4.0999999999999996</v>
      </c>
      <c r="Z418">
        <f t="shared" si="158"/>
        <v>4.0999999999999996</v>
      </c>
      <c r="AA418">
        <f t="shared" si="159"/>
        <v>40582</v>
      </c>
      <c r="AB418" t="str">
        <f t="shared" si="160"/>
        <v>Ruben Morales</v>
      </c>
      <c r="AC418">
        <f t="shared" si="161"/>
        <v>6</v>
      </c>
      <c r="AD418">
        <f t="shared" si="162"/>
        <v>6</v>
      </c>
      <c r="AE418">
        <f t="shared" si="163"/>
        <v>60418</v>
      </c>
      <c r="AF418" t="str">
        <f t="shared" si="164"/>
        <v>Ruben Morales</v>
      </c>
      <c r="AG418" s="2">
        <f t="shared" si="165"/>
        <v>0</v>
      </c>
      <c r="AH418" s="2">
        <f t="shared" si="166"/>
        <v>0</v>
      </c>
      <c r="AI418">
        <f t="shared" si="167"/>
        <v>-418</v>
      </c>
    </row>
    <row r="419" spans="1:35" x14ac:dyDescent="0.3">
      <c r="A419" s="9" t="str">
        <f>equipo17!A82</f>
        <v>Ruben Cruz</v>
      </c>
      <c r="B419" s="9" t="str">
        <f>equipo17!$A$6</f>
        <v>Equipo 17</v>
      </c>
      <c r="C419" s="9">
        <f>equipo17!CP82</f>
        <v>1</v>
      </c>
      <c r="D419" s="9">
        <f>equipo17!CQ82</f>
        <v>1</v>
      </c>
      <c r="E419" s="9">
        <f>equipo17!CR82</f>
        <v>0</v>
      </c>
      <c r="F419" s="15">
        <f>equipo17!CT82</f>
        <v>3</v>
      </c>
      <c r="G419" s="9">
        <f>equipo17!CU82</f>
        <v>2</v>
      </c>
      <c r="H419" s="9">
        <f>equipo17!CV82</f>
        <v>4</v>
      </c>
      <c r="I419" s="9">
        <f>equipo17!CW82</f>
        <v>3</v>
      </c>
      <c r="J419" s="14">
        <f>equipo17!CX82</f>
        <v>6</v>
      </c>
      <c r="K419" s="14">
        <f>equipo17!CY82</f>
        <v>0</v>
      </c>
      <c r="L419" t="str">
        <f t="shared" si="144"/>
        <v>Ruben Cruz</v>
      </c>
      <c r="M419">
        <f t="shared" si="145"/>
        <v>6</v>
      </c>
      <c r="N419">
        <f t="shared" si="146"/>
        <v>6</v>
      </c>
      <c r="O419">
        <f t="shared" si="147"/>
        <v>60419</v>
      </c>
      <c r="P419" t="str">
        <f t="shared" si="148"/>
        <v>Ruben Cruz</v>
      </c>
      <c r="Q419">
        <f t="shared" si="149"/>
        <v>1</v>
      </c>
      <c r="R419">
        <f t="shared" si="150"/>
        <v>1</v>
      </c>
      <c r="S419">
        <f t="shared" si="151"/>
        <v>9581</v>
      </c>
      <c r="T419" t="str">
        <f t="shared" si="152"/>
        <v>Ruben Cruz</v>
      </c>
      <c r="U419">
        <f t="shared" si="153"/>
        <v>4</v>
      </c>
      <c r="V419">
        <f t="shared" si="154"/>
        <v>4</v>
      </c>
      <c r="W419">
        <f t="shared" si="155"/>
        <v>39581</v>
      </c>
      <c r="X419" t="str">
        <f t="shared" si="156"/>
        <v>Ruben Cruz</v>
      </c>
      <c r="Y419">
        <f t="shared" si="157"/>
        <v>3</v>
      </c>
      <c r="Z419">
        <f t="shared" si="158"/>
        <v>3</v>
      </c>
      <c r="AA419">
        <f t="shared" si="159"/>
        <v>29581</v>
      </c>
      <c r="AB419" t="str">
        <f t="shared" si="160"/>
        <v>Ruben Cruz</v>
      </c>
      <c r="AC419">
        <f t="shared" si="161"/>
        <v>3</v>
      </c>
      <c r="AD419">
        <f t="shared" si="162"/>
        <v>3</v>
      </c>
      <c r="AE419">
        <f t="shared" si="163"/>
        <v>30419</v>
      </c>
      <c r="AF419" t="str">
        <f t="shared" si="164"/>
        <v>Ruben Cruz</v>
      </c>
      <c r="AG419" s="2">
        <f t="shared" si="165"/>
        <v>0</v>
      </c>
      <c r="AH419" s="2">
        <f t="shared" si="166"/>
        <v>0</v>
      </c>
      <c r="AI419">
        <f t="shared" si="167"/>
        <v>-419</v>
      </c>
    </row>
    <row r="420" spans="1:35" x14ac:dyDescent="0.3">
      <c r="A420" s="9" t="str">
        <f>equipo17!A83</f>
        <v>Ruben Ortiz</v>
      </c>
      <c r="B420" s="9" t="str">
        <f>equipo17!$A$6</f>
        <v>Equipo 17</v>
      </c>
      <c r="C420" s="9">
        <f>equipo17!CP83</f>
        <v>1</v>
      </c>
      <c r="D420" s="9">
        <f>equipo17!CQ83</f>
        <v>0</v>
      </c>
      <c r="E420" s="9">
        <f>equipo17!CR83</f>
        <v>1</v>
      </c>
      <c r="F420" s="15">
        <f>equipo17!CT83</f>
        <v>3</v>
      </c>
      <c r="G420" s="9">
        <f>equipo17!CU83</f>
        <v>2</v>
      </c>
      <c r="H420" s="9">
        <f>equipo17!CV83</f>
        <v>5</v>
      </c>
      <c r="I420" s="9">
        <f>equipo17!CW83</f>
        <v>3</v>
      </c>
      <c r="J420" s="14">
        <f>equipo17!CX83</f>
        <v>6</v>
      </c>
      <c r="K420" s="14">
        <f>equipo17!CY83</f>
        <v>0</v>
      </c>
      <c r="L420" t="str">
        <f t="shared" si="144"/>
        <v>Ruben Ortiz</v>
      </c>
      <c r="M420">
        <f t="shared" si="145"/>
        <v>6</v>
      </c>
      <c r="N420">
        <f t="shared" si="146"/>
        <v>6</v>
      </c>
      <c r="O420">
        <f t="shared" si="147"/>
        <v>60420</v>
      </c>
      <c r="P420" t="str">
        <f t="shared" si="148"/>
        <v>Ruben Ortiz</v>
      </c>
      <c r="Q420">
        <f t="shared" si="149"/>
        <v>0</v>
      </c>
      <c r="R420">
        <f t="shared" si="150"/>
        <v>0</v>
      </c>
      <c r="S420">
        <f t="shared" si="151"/>
        <v>-420</v>
      </c>
      <c r="T420" t="str">
        <f t="shared" si="152"/>
        <v>Ruben Ortiz</v>
      </c>
      <c r="U420">
        <f t="shared" si="153"/>
        <v>5</v>
      </c>
      <c r="V420">
        <f t="shared" si="154"/>
        <v>5</v>
      </c>
      <c r="W420">
        <f t="shared" si="155"/>
        <v>49580</v>
      </c>
      <c r="X420" t="str">
        <f t="shared" si="156"/>
        <v>Ruben Ortiz</v>
      </c>
      <c r="Y420">
        <f t="shared" si="157"/>
        <v>3</v>
      </c>
      <c r="Z420">
        <f t="shared" si="158"/>
        <v>3</v>
      </c>
      <c r="AA420">
        <f t="shared" si="159"/>
        <v>29580</v>
      </c>
      <c r="AB420" t="str">
        <f t="shared" si="160"/>
        <v>Ruben Ortiz</v>
      </c>
      <c r="AC420">
        <f t="shared" si="161"/>
        <v>3</v>
      </c>
      <c r="AD420">
        <f t="shared" si="162"/>
        <v>3</v>
      </c>
      <c r="AE420">
        <f t="shared" si="163"/>
        <v>30420</v>
      </c>
      <c r="AF420" t="str">
        <f t="shared" si="164"/>
        <v>Ruben Ortiz</v>
      </c>
      <c r="AG420" s="2">
        <f t="shared" si="165"/>
        <v>0</v>
      </c>
      <c r="AH420" s="2">
        <f t="shared" si="166"/>
        <v>0</v>
      </c>
      <c r="AI420">
        <f t="shared" si="167"/>
        <v>-420</v>
      </c>
    </row>
    <row r="421" spans="1:35" x14ac:dyDescent="0.3">
      <c r="A421" s="9" t="str">
        <f>equipo17!A84</f>
        <v>Ruben Gutierrez</v>
      </c>
      <c r="B421" s="9" t="str">
        <f>equipo17!$A$6</f>
        <v>Equipo 17</v>
      </c>
      <c r="C421" s="9">
        <f>equipo17!CP84</f>
        <v>2</v>
      </c>
      <c r="D421" s="9">
        <f>equipo17!CQ84</f>
        <v>2</v>
      </c>
      <c r="E421" s="9">
        <f>equipo17!CR84</f>
        <v>0</v>
      </c>
      <c r="F421" s="15">
        <f>equipo17!CT84</f>
        <v>4</v>
      </c>
      <c r="G421" s="9">
        <f>equipo17!CU84</f>
        <v>7</v>
      </c>
      <c r="H421" s="9">
        <f>equipo17!CV84</f>
        <v>6</v>
      </c>
      <c r="I421" s="9">
        <f>equipo17!CW84</f>
        <v>3</v>
      </c>
      <c r="J421" s="14">
        <f>equipo17!CX84</f>
        <v>15.749999999999995</v>
      </c>
      <c r="K421" s="14">
        <f>equipo17!CY84</f>
        <v>0</v>
      </c>
      <c r="L421" t="str">
        <f t="shared" si="144"/>
        <v>Ruben Gutierrez</v>
      </c>
      <c r="M421">
        <f t="shared" si="145"/>
        <v>15.749999999999995</v>
      </c>
      <c r="N421">
        <f t="shared" si="146"/>
        <v>15.749999999999995</v>
      </c>
      <c r="O421">
        <f t="shared" si="147"/>
        <v>157920.99999999994</v>
      </c>
      <c r="P421" t="str">
        <f t="shared" si="148"/>
        <v>Ruben Gutierrez</v>
      </c>
      <c r="Q421">
        <f t="shared" si="149"/>
        <v>2</v>
      </c>
      <c r="R421">
        <f t="shared" si="150"/>
        <v>2</v>
      </c>
      <c r="S421">
        <f t="shared" si="151"/>
        <v>19579</v>
      </c>
      <c r="T421" t="str">
        <f t="shared" si="152"/>
        <v>Ruben Gutierrez</v>
      </c>
      <c r="U421">
        <f t="shared" si="153"/>
        <v>6</v>
      </c>
      <c r="V421">
        <f t="shared" si="154"/>
        <v>6</v>
      </c>
      <c r="W421">
        <f t="shared" si="155"/>
        <v>59579</v>
      </c>
      <c r="X421" t="str">
        <f t="shared" si="156"/>
        <v>Ruben Gutierrez</v>
      </c>
      <c r="Y421">
        <f t="shared" si="157"/>
        <v>4</v>
      </c>
      <c r="Z421">
        <f t="shared" si="158"/>
        <v>4</v>
      </c>
      <c r="AA421">
        <f t="shared" si="159"/>
        <v>39579</v>
      </c>
      <c r="AB421" t="str">
        <f t="shared" si="160"/>
        <v>Ruben Gutierrez</v>
      </c>
      <c r="AC421">
        <f t="shared" si="161"/>
        <v>3</v>
      </c>
      <c r="AD421">
        <f t="shared" si="162"/>
        <v>3</v>
      </c>
      <c r="AE421">
        <f t="shared" si="163"/>
        <v>30421</v>
      </c>
      <c r="AF421" t="str">
        <f t="shared" si="164"/>
        <v>Ruben Gutierrez</v>
      </c>
      <c r="AG421" s="2">
        <f t="shared" si="165"/>
        <v>0</v>
      </c>
      <c r="AH421" s="2">
        <f t="shared" si="166"/>
        <v>0</v>
      </c>
      <c r="AI421">
        <f t="shared" si="167"/>
        <v>-421</v>
      </c>
    </row>
    <row r="422" spans="1:35" x14ac:dyDescent="0.3">
      <c r="A422" s="9" t="str">
        <f>equipo17!A85</f>
        <v>Ruben Castillo</v>
      </c>
      <c r="B422" s="9" t="str">
        <f>equipo17!$A$6</f>
        <v>Equipo 17</v>
      </c>
      <c r="C422" s="9">
        <f>equipo17!CP85</f>
        <v>1</v>
      </c>
      <c r="D422" s="9">
        <f>equipo17!CQ85</f>
        <v>1</v>
      </c>
      <c r="E422" s="9">
        <f>equipo17!CR85</f>
        <v>0</v>
      </c>
      <c r="F422" s="15">
        <f>equipo17!CT85</f>
        <v>2.2000000000000002</v>
      </c>
      <c r="G422" s="9">
        <f>equipo17!CU85</f>
        <v>3</v>
      </c>
      <c r="H422" s="9">
        <f>equipo17!CV85</f>
        <v>3</v>
      </c>
      <c r="I422" s="9">
        <f>equipo17!CW85</f>
        <v>2</v>
      </c>
      <c r="J422" s="14">
        <f>equipo17!CX85</f>
        <v>10.124999999999998</v>
      </c>
      <c r="K422" s="14">
        <f>equipo17!CY85</f>
        <v>0</v>
      </c>
      <c r="L422" t="str">
        <f t="shared" si="144"/>
        <v>Ruben Castillo</v>
      </c>
      <c r="M422">
        <f t="shared" si="145"/>
        <v>10.124999999999998</v>
      </c>
      <c r="N422">
        <f t="shared" si="146"/>
        <v>10.124999999999998</v>
      </c>
      <c r="O422">
        <f t="shared" si="147"/>
        <v>101671.99999999999</v>
      </c>
      <c r="P422" t="str">
        <f t="shared" si="148"/>
        <v>Ruben Castillo</v>
      </c>
      <c r="Q422">
        <f t="shared" si="149"/>
        <v>1</v>
      </c>
      <c r="R422">
        <f t="shared" si="150"/>
        <v>1</v>
      </c>
      <c r="S422">
        <f t="shared" si="151"/>
        <v>9578</v>
      </c>
      <c r="T422" t="str">
        <f t="shared" si="152"/>
        <v>Ruben Castillo</v>
      </c>
      <c r="U422">
        <f t="shared" si="153"/>
        <v>3</v>
      </c>
      <c r="V422">
        <f t="shared" si="154"/>
        <v>3</v>
      </c>
      <c r="W422">
        <f t="shared" si="155"/>
        <v>29578</v>
      </c>
      <c r="X422" t="str">
        <f t="shared" si="156"/>
        <v>Ruben Castillo</v>
      </c>
      <c r="Y422">
        <f t="shared" si="157"/>
        <v>2.2000000000000002</v>
      </c>
      <c r="Z422">
        <f t="shared" si="158"/>
        <v>2.2000000000000002</v>
      </c>
      <c r="AA422">
        <f t="shared" si="159"/>
        <v>21578</v>
      </c>
      <c r="AB422" t="str">
        <f t="shared" si="160"/>
        <v>Ruben Castillo</v>
      </c>
      <c r="AC422">
        <f t="shared" si="161"/>
        <v>2</v>
      </c>
      <c r="AD422">
        <f t="shared" si="162"/>
        <v>2</v>
      </c>
      <c r="AE422">
        <f t="shared" si="163"/>
        <v>20422</v>
      </c>
      <c r="AF422" t="str">
        <f t="shared" si="164"/>
        <v>Ruben Castillo</v>
      </c>
      <c r="AG422" s="2">
        <f t="shared" si="165"/>
        <v>0</v>
      </c>
      <c r="AH422" s="2">
        <f t="shared" si="166"/>
        <v>0</v>
      </c>
      <c r="AI422">
        <f t="shared" si="167"/>
        <v>-422</v>
      </c>
    </row>
    <row r="423" spans="1:35" x14ac:dyDescent="0.3">
      <c r="A423" s="9" t="str">
        <f>equipo17!A86</f>
        <v>Cesar Garcia</v>
      </c>
      <c r="B423" s="9" t="str">
        <f>equipo17!$A$6</f>
        <v>Equipo 17</v>
      </c>
      <c r="C423" s="9">
        <f>equipo17!CP86</f>
        <v>2</v>
      </c>
      <c r="D423" s="9">
        <f>equipo17!CQ86</f>
        <v>2</v>
      </c>
      <c r="E423" s="9">
        <f>equipo17!CR86</f>
        <v>0</v>
      </c>
      <c r="F423" s="15">
        <f>equipo17!CT86</f>
        <v>4.1000000000000005</v>
      </c>
      <c r="G423" s="9">
        <f>equipo17!CU86</f>
        <v>4</v>
      </c>
      <c r="H423" s="9">
        <f>equipo17!CV86</f>
        <v>6</v>
      </c>
      <c r="I423" s="9">
        <f>equipo17!CW86</f>
        <v>6</v>
      </c>
      <c r="J423" s="14">
        <f>equipo17!CX86</f>
        <v>8.3076923076923066</v>
      </c>
      <c r="K423" s="14">
        <f>equipo17!CY86</f>
        <v>0</v>
      </c>
      <c r="L423" t="str">
        <f t="shared" si="144"/>
        <v>Cesar Garcia</v>
      </c>
      <c r="M423">
        <f t="shared" si="145"/>
        <v>8.3076923076923066</v>
      </c>
      <c r="N423">
        <f t="shared" si="146"/>
        <v>8.3076923076923066</v>
      </c>
      <c r="O423">
        <f t="shared" si="147"/>
        <v>83499.923076923063</v>
      </c>
      <c r="P423" t="str">
        <f t="shared" si="148"/>
        <v>Cesar Garcia</v>
      </c>
      <c r="Q423">
        <f t="shared" si="149"/>
        <v>2</v>
      </c>
      <c r="R423">
        <f t="shared" si="150"/>
        <v>2</v>
      </c>
      <c r="S423">
        <f t="shared" si="151"/>
        <v>19577</v>
      </c>
      <c r="T423" t="str">
        <f t="shared" si="152"/>
        <v>Cesar Garcia</v>
      </c>
      <c r="U423">
        <f t="shared" si="153"/>
        <v>6</v>
      </c>
      <c r="V423">
        <f t="shared" si="154"/>
        <v>6</v>
      </c>
      <c r="W423">
        <f t="shared" si="155"/>
        <v>59577</v>
      </c>
      <c r="X423" t="str">
        <f t="shared" si="156"/>
        <v>Cesar Garcia</v>
      </c>
      <c r="Y423">
        <f t="shared" si="157"/>
        <v>4.1000000000000005</v>
      </c>
      <c r="Z423">
        <f t="shared" si="158"/>
        <v>4.1000000000000005</v>
      </c>
      <c r="AA423">
        <f t="shared" si="159"/>
        <v>40577.000000000007</v>
      </c>
      <c r="AB423" t="str">
        <f t="shared" si="160"/>
        <v>Cesar Garcia</v>
      </c>
      <c r="AC423">
        <f t="shared" si="161"/>
        <v>6</v>
      </c>
      <c r="AD423">
        <f t="shared" si="162"/>
        <v>6</v>
      </c>
      <c r="AE423">
        <f t="shared" si="163"/>
        <v>60423</v>
      </c>
      <c r="AF423" t="str">
        <f t="shared" si="164"/>
        <v>Cesar Garcia</v>
      </c>
      <c r="AG423" s="2">
        <f t="shared" si="165"/>
        <v>0</v>
      </c>
      <c r="AH423" s="2">
        <f t="shared" si="166"/>
        <v>0</v>
      </c>
      <c r="AI423">
        <f t="shared" si="167"/>
        <v>-423</v>
      </c>
    </row>
    <row r="424" spans="1:35" x14ac:dyDescent="0.3">
      <c r="A424" s="9" t="str">
        <f>equipo17!A87</f>
        <v>Cesar Rodriguez</v>
      </c>
      <c r="B424" s="9" t="str">
        <f>equipo17!$A$6</f>
        <v>Equipo 17</v>
      </c>
      <c r="C424" s="9">
        <f>equipo17!CP87</f>
        <v>2</v>
      </c>
      <c r="D424" s="9">
        <f>equipo17!CQ87</f>
        <v>1</v>
      </c>
      <c r="E424" s="9">
        <f>equipo17!CR87</f>
        <v>1</v>
      </c>
      <c r="F424" s="15">
        <f>equipo17!CT87</f>
        <v>4.2</v>
      </c>
      <c r="G424" s="9">
        <f>equipo17!CU87</f>
        <v>7</v>
      </c>
      <c r="H424" s="9">
        <f>equipo17!CV87</f>
        <v>7</v>
      </c>
      <c r="I424" s="9">
        <f>equipo17!CW87</f>
        <v>4</v>
      </c>
      <c r="J424" s="14">
        <f>equipo17!CX87</f>
        <v>13.499999999999998</v>
      </c>
      <c r="K424" s="14">
        <f>equipo17!CY87</f>
        <v>0</v>
      </c>
      <c r="L424" t="str">
        <f t="shared" si="144"/>
        <v>Cesar Rodriguez</v>
      </c>
      <c r="M424">
        <f t="shared" si="145"/>
        <v>13.499999999999998</v>
      </c>
      <c r="N424">
        <f t="shared" si="146"/>
        <v>13.499999999999998</v>
      </c>
      <c r="O424">
        <f t="shared" si="147"/>
        <v>135423.99999999997</v>
      </c>
      <c r="P424" t="str">
        <f t="shared" si="148"/>
        <v>Cesar Rodriguez</v>
      </c>
      <c r="Q424">
        <f t="shared" si="149"/>
        <v>1</v>
      </c>
      <c r="R424">
        <f t="shared" si="150"/>
        <v>1</v>
      </c>
      <c r="S424">
        <f t="shared" si="151"/>
        <v>9576</v>
      </c>
      <c r="T424" t="str">
        <f t="shared" si="152"/>
        <v>Cesar Rodriguez</v>
      </c>
      <c r="U424">
        <f t="shared" si="153"/>
        <v>7</v>
      </c>
      <c r="V424">
        <f t="shared" si="154"/>
        <v>7</v>
      </c>
      <c r="W424">
        <f t="shared" si="155"/>
        <v>69576</v>
      </c>
      <c r="X424" t="str">
        <f t="shared" si="156"/>
        <v>Cesar Rodriguez</v>
      </c>
      <c r="Y424">
        <f t="shared" si="157"/>
        <v>4.2</v>
      </c>
      <c r="Z424">
        <f t="shared" si="158"/>
        <v>4.2</v>
      </c>
      <c r="AA424">
        <f t="shared" si="159"/>
        <v>41576</v>
      </c>
      <c r="AB424" t="str">
        <f t="shared" si="160"/>
        <v>Cesar Rodriguez</v>
      </c>
      <c r="AC424">
        <f t="shared" si="161"/>
        <v>4</v>
      </c>
      <c r="AD424">
        <f t="shared" si="162"/>
        <v>4</v>
      </c>
      <c r="AE424">
        <f t="shared" si="163"/>
        <v>40424</v>
      </c>
      <c r="AF424" t="str">
        <f t="shared" si="164"/>
        <v>Cesar Rodriguez</v>
      </c>
      <c r="AG424" s="2">
        <f t="shared" si="165"/>
        <v>0</v>
      </c>
      <c r="AH424" s="2">
        <f t="shared" si="166"/>
        <v>0</v>
      </c>
      <c r="AI424">
        <f t="shared" si="167"/>
        <v>-424</v>
      </c>
    </row>
    <row r="425" spans="1:35" x14ac:dyDescent="0.3">
      <c r="A425" s="9" t="str">
        <f>equipo17!A88</f>
        <v>Cesar Martinez</v>
      </c>
      <c r="B425" s="9" t="str">
        <f>equipo17!$A$6</f>
        <v>Equipo 17</v>
      </c>
      <c r="C425" s="9">
        <f>equipo17!CP88</f>
        <v>2</v>
      </c>
      <c r="D425" s="9">
        <f>equipo17!CQ88</f>
        <v>1</v>
      </c>
      <c r="E425" s="9">
        <f>equipo17!CR88</f>
        <v>1</v>
      </c>
      <c r="F425" s="15">
        <f>equipo17!CT88</f>
        <v>3</v>
      </c>
      <c r="G425" s="9">
        <f>equipo17!CU88</f>
        <v>5</v>
      </c>
      <c r="H425" s="9">
        <f>equipo17!CV88</f>
        <v>5</v>
      </c>
      <c r="I425" s="9">
        <f>equipo17!CW88</f>
        <v>7</v>
      </c>
      <c r="J425" s="14">
        <f>equipo17!CX88</f>
        <v>15</v>
      </c>
      <c r="K425" s="14">
        <f>equipo17!CY88</f>
        <v>0</v>
      </c>
      <c r="L425" t="str">
        <f t="shared" si="144"/>
        <v>Cesar Martinez</v>
      </c>
      <c r="M425">
        <f t="shared" si="145"/>
        <v>15</v>
      </c>
      <c r="N425">
        <f t="shared" si="146"/>
        <v>15</v>
      </c>
      <c r="O425">
        <f t="shared" si="147"/>
        <v>150425</v>
      </c>
      <c r="P425" t="str">
        <f t="shared" si="148"/>
        <v>Cesar Martinez</v>
      </c>
      <c r="Q425">
        <f t="shared" si="149"/>
        <v>1</v>
      </c>
      <c r="R425">
        <f t="shared" si="150"/>
        <v>1</v>
      </c>
      <c r="S425">
        <f t="shared" si="151"/>
        <v>9575</v>
      </c>
      <c r="T425" t="str">
        <f t="shared" si="152"/>
        <v>Cesar Martinez</v>
      </c>
      <c r="U425">
        <f t="shared" si="153"/>
        <v>5</v>
      </c>
      <c r="V425">
        <f t="shared" si="154"/>
        <v>5</v>
      </c>
      <c r="W425">
        <f t="shared" si="155"/>
        <v>49575</v>
      </c>
      <c r="X425" t="str">
        <f t="shared" si="156"/>
        <v>Cesar Martinez</v>
      </c>
      <c r="Y425">
        <f t="shared" si="157"/>
        <v>3</v>
      </c>
      <c r="Z425">
        <f t="shared" si="158"/>
        <v>3</v>
      </c>
      <c r="AA425">
        <f t="shared" si="159"/>
        <v>29575</v>
      </c>
      <c r="AB425" t="str">
        <f t="shared" si="160"/>
        <v>Cesar Martinez</v>
      </c>
      <c r="AC425">
        <f t="shared" si="161"/>
        <v>7</v>
      </c>
      <c r="AD425">
        <f t="shared" si="162"/>
        <v>7</v>
      </c>
      <c r="AE425">
        <f t="shared" si="163"/>
        <v>70425</v>
      </c>
      <c r="AF425" t="str">
        <f t="shared" si="164"/>
        <v>Cesar Martinez</v>
      </c>
      <c r="AG425" s="2">
        <f t="shared" si="165"/>
        <v>0</v>
      </c>
      <c r="AH425" s="2">
        <f t="shared" si="166"/>
        <v>0</v>
      </c>
      <c r="AI425">
        <f t="shared" si="167"/>
        <v>-425</v>
      </c>
    </row>
    <row r="426" spans="1:35" x14ac:dyDescent="0.3">
      <c r="A426" s="9" t="str">
        <f>equipo17!A89</f>
        <v>Cesar Hernandez</v>
      </c>
      <c r="B426" s="9" t="str">
        <f>equipo17!$A$6</f>
        <v>Equipo 17</v>
      </c>
      <c r="C426" s="9">
        <f>equipo17!CP89</f>
        <v>0</v>
      </c>
      <c r="D426" s="9">
        <f>equipo17!CQ89</f>
        <v>0</v>
      </c>
      <c r="E426" s="9">
        <f>equipo17!CR89</f>
        <v>0</v>
      </c>
      <c r="F426" s="15">
        <f>equipo17!CT89</f>
        <v>0</v>
      </c>
      <c r="G426" s="9">
        <f>equipo17!CU89</f>
        <v>0</v>
      </c>
      <c r="H426" s="9">
        <f>equipo17!CV89</f>
        <v>0</v>
      </c>
      <c r="I426" s="9">
        <f>equipo17!CW89</f>
        <v>0</v>
      </c>
      <c r="J426" s="14">
        <f>equipo17!CX89</f>
        <v>0</v>
      </c>
      <c r="K426" s="14">
        <f>equipo17!CY89</f>
        <v>0</v>
      </c>
      <c r="L426" t="str">
        <f t="shared" si="144"/>
        <v>Cesar Hernandez</v>
      </c>
      <c r="M426">
        <f t="shared" si="145"/>
        <v>0</v>
      </c>
      <c r="N426">
        <f t="shared" si="146"/>
        <v>999999</v>
      </c>
      <c r="O426">
        <f t="shared" si="147"/>
        <v>9999990426</v>
      </c>
      <c r="P426" t="str">
        <f t="shared" si="148"/>
        <v>Cesar Hernandez</v>
      </c>
      <c r="Q426">
        <f t="shared" si="149"/>
        <v>0</v>
      </c>
      <c r="R426">
        <f t="shared" si="150"/>
        <v>0</v>
      </c>
      <c r="S426">
        <f t="shared" si="151"/>
        <v>-426</v>
      </c>
      <c r="T426" t="str">
        <f t="shared" si="152"/>
        <v>Cesar Hernandez</v>
      </c>
      <c r="U426">
        <f t="shared" si="153"/>
        <v>0</v>
      </c>
      <c r="V426">
        <f t="shared" si="154"/>
        <v>0</v>
      </c>
      <c r="W426">
        <f t="shared" si="155"/>
        <v>-426</v>
      </c>
      <c r="X426" t="str">
        <f t="shared" si="156"/>
        <v>Cesar Hernandez</v>
      </c>
      <c r="Y426">
        <f t="shared" si="157"/>
        <v>0</v>
      </c>
      <c r="Z426">
        <f t="shared" si="158"/>
        <v>0</v>
      </c>
      <c r="AA426">
        <f t="shared" si="159"/>
        <v>-426</v>
      </c>
      <c r="AB426" t="str">
        <f t="shared" si="160"/>
        <v>Cesar Hernandez</v>
      </c>
      <c r="AC426">
        <f t="shared" si="161"/>
        <v>0</v>
      </c>
      <c r="AD426">
        <f t="shared" si="162"/>
        <v>999999</v>
      </c>
      <c r="AE426">
        <f t="shared" si="163"/>
        <v>9999990426</v>
      </c>
      <c r="AF426" t="str">
        <f t="shared" si="164"/>
        <v>Cesar Hernandez</v>
      </c>
      <c r="AG426" s="2">
        <f t="shared" si="165"/>
        <v>0</v>
      </c>
      <c r="AH426" s="2">
        <f t="shared" si="166"/>
        <v>0</v>
      </c>
      <c r="AI426">
        <f t="shared" si="167"/>
        <v>-426</v>
      </c>
    </row>
    <row r="427" spans="1:35" x14ac:dyDescent="0.3">
      <c r="A427" s="9" t="str">
        <f>equipo17!A90</f>
        <v>Cesar Lopez</v>
      </c>
      <c r="B427" s="9" t="str">
        <f>equipo17!$A$6</f>
        <v>Equipo 17</v>
      </c>
      <c r="C427" s="9">
        <f>equipo17!CP90</f>
        <v>1</v>
      </c>
      <c r="D427" s="9">
        <f>equipo17!CQ90</f>
        <v>0</v>
      </c>
      <c r="E427" s="9">
        <f>equipo17!CR90</f>
        <v>1</v>
      </c>
      <c r="F427" s="15">
        <f>equipo17!CT90</f>
        <v>2.1</v>
      </c>
      <c r="G427" s="9">
        <f>equipo17!CU90</f>
        <v>2</v>
      </c>
      <c r="H427" s="9">
        <f>equipo17!CV90</f>
        <v>3</v>
      </c>
      <c r="I427" s="9">
        <f>equipo17!CW90</f>
        <v>1</v>
      </c>
      <c r="J427" s="14">
        <f>equipo17!CX90</f>
        <v>7.7142857142857135</v>
      </c>
      <c r="K427" s="14">
        <f>equipo17!CY90</f>
        <v>0</v>
      </c>
      <c r="L427" t="str">
        <f t="shared" si="144"/>
        <v>Cesar Lopez</v>
      </c>
      <c r="M427">
        <f t="shared" si="145"/>
        <v>7.7142857142857135</v>
      </c>
      <c r="N427">
        <f t="shared" si="146"/>
        <v>7.7142857142857135</v>
      </c>
      <c r="O427">
        <f t="shared" si="147"/>
        <v>77569.85714285713</v>
      </c>
      <c r="P427" t="str">
        <f t="shared" si="148"/>
        <v>Cesar Lopez</v>
      </c>
      <c r="Q427">
        <f t="shared" si="149"/>
        <v>0</v>
      </c>
      <c r="R427">
        <f t="shared" si="150"/>
        <v>0</v>
      </c>
      <c r="S427">
        <f t="shared" si="151"/>
        <v>-427</v>
      </c>
      <c r="T427" t="str">
        <f t="shared" si="152"/>
        <v>Cesar Lopez</v>
      </c>
      <c r="U427">
        <f t="shared" si="153"/>
        <v>3</v>
      </c>
      <c r="V427">
        <f t="shared" si="154"/>
        <v>3</v>
      </c>
      <c r="W427">
        <f t="shared" si="155"/>
        <v>29573</v>
      </c>
      <c r="X427" t="str">
        <f t="shared" si="156"/>
        <v>Cesar Lopez</v>
      </c>
      <c r="Y427">
        <f t="shared" si="157"/>
        <v>2.1</v>
      </c>
      <c r="Z427">
        <f t="shared" si="158"/>
        <v>2.1</v>
      </c>
      <c r="AA427">
        <f t="shared" si="159"/>
        <v>20573</v>
      </c>
      <c r="AB427" t="str">
        <f t="shared" si="160"/>
        <v>Cesar Lopez</v>
      </c>
      <c r="AC427">
        <f t="shared" si="161"/>
        <v>1</v>
      </c>
      <c r="AD427">
        <f t="shared" si="162"/>
        <v>1</v>
      </c>
      <c r="AE427">
        <f t="shared" si="163"/>
        <v>10427</v>
      </c>
      <c r="AF427" t="str">
        <f t="shared" si="164"/>
        <v>Cesar Lopez</v>
      </c>
      <c r="AG427" s="2">
        <f t="shared" si="165"/>
        <v>0</v>
      </c>
      <c r="AH427" s="2">
        <f t="shared" si="166"/>
        <v>0</v>
      </c>
      <c r="AI427">
        <f t="shared" si="167"/>
        <v>-427</v>
      </c>
    </row>
    <row r="428" spans="1:35" x14ac:dyDescent="0.3">
      <c r="A428" s="9" t="str">
        <f>equipo18!A66</f>
        <v>Cesar Gonzalez</v>
      </c>
      <c r="B428" s="9" t="str">
        <f>equipo18!$A$6</f>
        <v>Equipo 18</v>
      </c>
      <c r="C428" s="9">
        <f>equipo18!CP66</f>
        <v>1</v>
      </c>
      <c r="D428" s="9">
        <f>equipo18!CQ66</f>
        <v>1</v>
      </c>
      <c r="E428" s="9">
        <f>equipo18!CR66</f>
        <v>0</v>
      </c>
      <c r="F428" s="15">
        <f>equipo18!CT66</f>
        <v>2.2000000000000002</v>
      </c>
      <c r="G428" s="9">
        <f>equipo18!CU66</f>
        <v>3</v>
      </c>
      <c r="H428" s="9">
        <f>equipo18!CV66</f>
        <v>3</v>
      </c>
      <c r="I428" s="9">
        <f>equipo18!CW66</f>
        <v>2</v>
      </c>
      <c r="J428" s="14">
        <f>equipo18!CX66</f>
        <v>10.124999999999998</v>
      </c>
      <c r="K428" s="14">
        <f>equipo18!CY66</f>
        <v>0</v>
      </c>
      <c r="L428" t="str">
        <f t="shared" si="144"/>
        <v>Cesar Gonzalez</v>
      </c>
      <c r="M428">
        <f t="shared" si="145"/>
        <v>10.124999999999998</v>
      </c>
      <c r="N428">
        <f t="shared" si="146"/>
        <v>10.124999999999998</v>
      </c>
      <c r="O428">
        <f t="shared" si="147"/>
        <v>101677.99999999999</v>
      </c>
      <c r="P428" t="str">
        <f t="shared" si="148"/>
        <v>Cesar Gonzalez</v>
      </c>
      <c r="Q428">
        <f t="shared" si="149"/>
        <v>1</v>
      </c>
      <c r="R428">
        <f t="shared" si="150"/>
        <v>1</v>
      </c>
      <c r="S428">
        <f t="shared" si="151"/>
        <v>9572</v>
      </c>
      <c r="T428" t="str">
        <f t="shared" si="152"/>
        <v>Cesar Gonzalez</v>
      </c>
      <c r="U428">
        <f t="shared" si="153"/>
        <v>3</v>
      </c>
      <c r="V428">
        <f t="shared" si="154"/>
        <v>3</v>
      </c>
      <c r="W428">
        <f t="shared" si="155"/>
        <v>29572</v>
      </c>
      <c r="X428" t="str">
        <f t="shared" si="156"/>
        <v>Cesar Gonzalez</v>
      </c>
      <c r="Y428">
        <f t="shared" si="157"/>
        <v>2.2000000000000002</v>
      </c>
      <c r="Z428">
        <f t="shared" si="158"/>
        <v>2.2000000000000002</v>
      </c>
      <c r="AA428">
        <f t="shared" si="159"/>
        <v>21572</v>
      </c>
      <c r="AB428" t="str">
        <f t="shared" si="160"/>
        <v>Cesar Gonzalez</v>
      </c>
      <c r="AC428">
        <f t="shared" si="161"/>
        <v>2</v>
      </c>
      <c r="AD428">
        <f t="shared" si="162"/>
        <v>2</v>
      </c>
      <c r="AE428">
        <f t="shared" si="163"/>
        <v>20428</v>
      </c>
      <c r="AF428" t="str">
        <f t="shared" si="164"/>
        <v>Cesar Gonzalez</v>
      </c>
      <c r="AG428" s="2">
        <f t="shared" si="165"/>
        <v>0</v>
      </c>
      <c r="AH428" s="2">
        <f t="shared" si="166"/>
        <v>0</v>
      </c>
      <c r="AI428">
        <f t="shared" si="167"/>
        <v>-428</v>
      </c>
    </row>
    <row r="429" spans="1:35" x14ac:dyDescent="0.3">
      <c r="A429" s="9" t="str">
        <f>equipo18!A67</f>
        <v>Cesar Perez</v>
      </c>
      <c r="B429" s="9" t="str">
        <f>equipo18!$A$6</f>
        <v>Equipo 18</v>
      </c>
      <c r="C429" s="9">
        <f>equipo18!CP67</f>
        <v>1</v>
      </c>
      <c r="D429" s="9">
        <f>equipo18!CQ67</f>
        <v>0</v>
      </c>
      <c r="E429" s="9">
        <f>equipo18!CR67</f>
        <v>1</v>
      </c>
      <c r="F429" s="15">
        <f>equipo18!CT67</f>
        <v>1</v>
      </c>
      <c r="G429" s="9">
        <f>equipo18!CU67</f>
        <v>0</v>
      </c>
      <c r="H429" s="9">
        <f>equipo18!CV67</f>
        <v>4</v>
      </c>
      <c r="I429" s="9">
        <f>equipo18!CW67</f>
        <v>5</v>
      </c>
      <c r="J429" s="14">
        <f>equipo18!CX67</f>
        <v>0</v>
      </c>
      <c r="K429" s="14">
        <f>equipo18!CY67</f>
        <v>0</v>
      </c>
      <c r="L429" t="str">
        <f t="shared" si="144"/>
        <v>Cesar Perez</v>
      </c>
      <c r="M429">
        <f t="shared" si="145"/>
        <v>0</v>
      </c>
      <c r="N429">
        <f t="shared" si="146"/>
        <v>999999</v>
      </c>
      <c r="O429">
        <f t="shared" si="147"/>
        <v>9999990429</v>
      </c>
      <c r="P429" t="str">
        <f t="shared" si="148"/>
        <v>Cesar Perez</v>
      </c>
      <c r="Q429">
        <f t="shared" si="149"/>
        <v>0</v>
      </c>
      <c r="R429">
        <f t="shared" si="150"/>
        <v>0</v>
      </c>
      <c r="S429">
        <f t="shared" si="151"/>
        <v>-429</v>
      </c>
      <c r="T429" t="str">
        <f t="shared" si="152"/>
        <v>Cesar Perez</v>
      </c>
      <c r="U429">
        <f t="shared" si="153"/>
        <v>4</v>
      </c>
      <c r="V429">
        <f t="shared" si="154"/>
        <v>4</v>
      </c>
      <c r="W429">
        <f t="shared" si="155"/>
        <v>39571</v>
      </c>
      <c r="X429" t="str">
        <f t="shared" si="156"/>
        <v>Cesar Perez</v>
      </c>
      <c r="Y429">
        <f t="shared" si="157"/>
        <v>1</v>
      </c>
      <c r="Z429">
        <f t="shared" si="158"/>
        <v>1</v>
      </c>
      <c r="AA429">
        <f t="shared" si="159"/>
        <v>9571</v>
      </c>
      <c r="AB429" t="str">
        <f t="shared" si="160"/>
        <v>Cesar Perez</v>
      </c>
      <c r="AC429">
        <f t="shared" si="161"/>
        <v>5</v>
      </c>
      <c r="AD429">
        <f t="shared" si="162"/>
        <v>5</v>
      </c>
      <c r="AE429">
        <f t="shared" si="163"/>
        <v>50429</v>
      </c>
      <c r="AF429" t="str">
        <f t="shared" si="164"/>
        <v>Cesar Perez</v>
      </c>
      <c r="AG429" s="2">
        <f t="shared" si="165"/>
        <v>0</v>
      </c>
      <c r="AH429" s="2">
        <f t="shared" si="166"/>
        <v>0</v>
      </c>
      <c r="AI429">
        <f t="shared" si="167"/>
        <v>-429</v>
      </c>
    </row>
    <row r="430" spans="1:35" x14ac:dyDescent="0.3">
      <c r="A430" s="9" t="str">
        <f>equipo18!A68</f>
        <v>Cesar Sanchez</v>
      </c>
      <c r="B430" s="9" t="str">
        <f>equipo18!$A$6</f>
        <v>Equipo 18</v>
      </c>
      <c r="C430" s="9">
        <f>equipo18!CP68</f>
        <v>1</v>
      </c>
      <c r="D430" s="9">
        <f>equipo18!CQ68</f>
        <v>1</v>
      </c>
      <c r="E430" s="9">
        <f>equipo18!CR68</f>
        <v>0</v>
      </c>
      <c r="F430" s="15">
        <f>equipo18!CT68</f>
        <v>2</v>
      </c>
      <c r="G430" s="9">
        <f>equipo18!CU68</f>
        <v>3</v>
      </c>
      <c r="H430" s="9">
        <f>equipo18!CV68</f>
        <v>5</v>
      </c>
      <c r="I430" s="9">
        <f>equipo18!CW68</f>
        <v>1</v>
      </c>
      <c r="J430" s="14">
        <f>equipo18!CX68</f>
        <v>13.5</v>
      </c>
      <c r="K430" s="14">
        <f>equipo18!CY68</f>
        <v>0</v>
      </c>
      <c r="L430" t="str">
        <f t="shared" si="144"/>
        <v>Cesar Sanchez</v>
      </c>
      <c r="M430">
        <f t="shared" si="145"/>
        <v>13.5</v>
      </c>
      <c r="N430">
        <f t="shared" si="146"/>
        <v>13.5</v>
      </c>
      <c r="O430">
        <f t="shared" si="147"/>
        <v>135430</v>
      </c>
      <c r="P430" t="str">
        <f t="shared" si="148"/>
        <v>Cesar Sanchez</v>
      </c>
      <c r="Q430">
        <f t="shared" si="149"/>
        <v>1</v>
      </c>
      <c r="R430">
        <f t="shared" si="150"/>
        <v>1</v>
      </c>
      <c r="S430">
        <f t="shared" si="151"/>
        <v>9570</v>
      </c>
      <c r="T430" t="str">
        <f t="shared" si="152"/>
        <v>Cesar Sanchez</v>
      </c>
      <c r="U430">
        <f t="shared" si="153"/>
        <v>5</v>
      </c>
      <c r="V430">
        <f t="shared" si="154"/>
        <v>5</v>
      </c>
      <c r="W430">
        <f t="shared" si="155"/>
        <v>49570</v>
      </c>
      <c r="X430" t="str">
        <f t="shared" si="156"/>
        <v>Cesar Sanchez</v>
      </c>
      <c r="Y430">
        <f t="shared" si="157"/>
        <v>2</v>
      </c>
      <c r="Z430">
        <f t="shared" si="158"/>
        <v>2</v>
      </c>
      <c r="AA430">
        <f t="shared" si="159"/>
        <v>19570</v>
      </c>
      <c r="AB430" t="str">
        <f t="shared" si="160"/>
        <v>Cesar Sanchez</v>
      </c>
      <c r="AC430">
        <f t="shared" si="161"/>
        <v>1</v>
      </c>
      <c r="AD430">
        <f t="shared" si="162"/>
        <v>1</v>
      </c>
      <c r="AE430">
        <f t="shared" si="163"/>
        <v>10430</v>
      </c>
      <c r="AF430" t="str">
        <f t="shared" si="164"/>
        <v>Cesar Sanchez</v>
      </c>
      <c r="AG430" s="2">
        <f t="shared" si="165"/>
        <v>0</v>
      </c>
      <c r="AH430" s="2">
        <f t="shared" si="166"/>
        <v>0</v>
      </c>
      <c r="AI430">
        <f t="shared" si="167"/>
        <v>-430</v>
      </c>
    </row>
    <row r="431" spans="1:35" x14ac:dyDescent="0.3">
      <c r="A431" s="9" t="str">
        <f>equipo18!A69</f>
        <v>Cesar Ramirez</v>
      </c>
      <c r="B431" s="9" t="str">
        <f>equipo18!$A$6</f>
        <v>Equipo 18</v>
      </c>
      <c r="C431" s="9">
        <f>equipo18!CP69</f>
        <v>1</v>
      </c>
      <c r="D431" s="9">
        <f>equipo18!CQ69</f>
        <v>1</v>
      </c>
      <c r="E431" s="9">
        <f>equipo18!CR69</f>
        <v>0</v>
      </c>
      <c r="F431" s="15">
        <f>equipo18!CT69</f>
        <v>1</v>
      </c>
      <c r="G431" s="9">
        <f>equipo18!CU69</f>
        <v>1</v>
      </c>
      <c r="H431" s="9">
        <f>equipo18!CV69</f>
        <v>6</v>
      </c>
      <c r="I431" s="9">
        <f>equipo18!CW69</f>
        <v>5</v>
      </c>
      <c r="J431" s="14">
        <f>equipo18!CX69</f>
        <v>9</v>
      </c>
      <c r="K431" s="14">
        <f>equipo18!CY69</f>
        <v>0</v>
      </c>
      <c r="L431" t="str">
        <f t="shared" si="144"/>
        <v>Cesar Ramirez</v>
      </c>
      <c r="M431">
        <f t="shared" si="145"/>
        <v>9</v>
      </c>
      <c r="N431">
        <f t="shared" si="146"/>
        <v>9</v>
      </c>
      <c r="O431">
        <f t="shared" si="147"/>
        <v>90431</v>
      </c>
      <c r="P431" t="str">
        <f t="shared" si="148"/>
        <v>Cesar Ramirez</v>
      </c>
      <c r="Q431">
        <f t="shared" si="149"/>
        <v>1</v>
      </c>
      <c r="R431">
        <f t="shared" si="150"/>
        <v>1</v>
      </c>
      <c r="S431">
        <f t="shared" si="151"/>
        <v>9569</v>
      </c>
      <c r="T431" t="str">
        <f t="shared" si="152"/>
        <v>Cesar Ramirez</v>
      </c>
      <c r="U431">
        <f t="shared" si="153"/>
        <v>6</v>
      </c>
      <c r="V431">
        <f t="shared" si="154"/>
        <v>6</v>
      </c>
      <c r="W431">
        <f t="shared" si="155"/>
        <v>59569</v>
      </c>
      <c r="X431" t="str">
        <f t="shared" si="156"/>
        <v>Cesar Ramirez</v>
      </c>
      <c r="Y431">
        <f t="shared" si="157"/>
        <v>1</v>
      </c>
      <c r="Z431">
        <f t="shared" si="158"/>
        <v>1</v>
      </c>
      <c r="AA431">
        <f t="shared" si="159"/>
        <v>9569</v>
      </c>
      <c r="AB431" t="str">
        <f t="shared" si="160"/>
        <v>Cesar Ramirez</v>
      </c>
      <c r="AC431">
        <f t="shared" si="161"/>
        <v>5</v>
      </c>
      <c r="AD431">
        <f t="shared" si="162"/>
        <v>5</v>
      </c>
      <c r="AE431">
        <f t="shared" si="163"/>
        <v>50431</v>
      </c>
      <c r="AF431" t="str">
        <f t="shared" si="164"/>
        <v>Cesar Ramirez</v>
      </c>
      <c r="AG431" s="2">
        <f t="shared" si="165"/>
        <v>0</v>
      </c>
      <c r="AH431" s="2">
        <f t="shared" si="166"/>
        <v>0</v>
      </c>
      <c r="AI431">
        <f t="shared" si="167"/>
        <v>-431</v>
      </c>
    </row>
    <row r="432" spans="1:35" x14ac:dyDescent="0.3">
      <c r="A432" s="9" t="str">
        <f>equipo18!A70</f>
        <v>Cesar Torres</v>
      </c>
      <c r="B432" s="9" t="str">
        <f>equipo18!$A$6</f>
        <v>Equipo 18</v>
      </c>
      <c r="C432" s="9">
        <f>equipo18!CP70</f>
        <v>2</v>
      </c>
      <c r="D432" s="9">
        <f>equipo18!CQ70</f>
        <v>0</v>
      </c>
      <c r="E432" s="9">
        <f>equipo18!CR70</f>
        <v>2</v>
      </c>
      <c r="F432" s="15">
        <f>equipo18!CT70</f>
        <v>3</v>
      </c>
      <c r="G432" s="9">
        <f>equipo18!CU70</f>
        <v>4</v>
      </c>
      <c r="H432" s="9">
        <f>equipo18!CV70</f>
        <v>6</v>
      </c>
      <c r="I432" s="9">
        <f>equipo18!CW70</f>
        <v>6</v>
      </c>
      <c r="J432" s="14">
        <f>equipo18!CX70</f>
        <v>12</v>
      </c>
      <c r="K432" s="14">
        <f>equipo18!CY70</f>
        <v>0</v>
      </c>
      <c r="L432" t="str">
        <f t="shared" si="144"/>
        <v>Cesar Torres</v>
      </c>
      <c r="M432">
        <f t="shared" si="145"/>
        <v>12</v>
      </c>
      <c r="N432">
        <f t="shared" si="146"/>
        <v>12</v>
      </c>
      <c r="O432">
        <f t="shared" si="147"/>
        <v>120432</v>
      </c>
      <c r="P432" t="str">
        <f t="shared" si="148"/>
        <v>Cesar Torres</v>
      </c>
      <c r="Q432">
        <f t="shared" si="149"/>
        <v>0</v>
      </c>
      <c r="R432">
        <f t="shared" si="150"/>
        <v>0</v>
      </c>
      <c r="S432">
        <f t="shared" si="151"/>
        <v>-432</v>
      </c>
      <c r="T432" t="str">
        <f t="shared" si="152"/>
        <v>Cesar Torres</v>
      </c>
      <c r="U432">
        <f t="shared" si="153"/>
        <v>6</v>
      </c>
      <c r="V432">
        <f t="shared" si="154"/>
        <v>6</v>
      </c>
      <c r="W432">
        <f t="shared" si="155"/>
        <v>59568</v>
      </c>
      <c r="X432" t="str">
        <f t="shared" si="156"/>
        <v>Cesar Torres</v>
      </c>
      <c r="Y432">
        <f t="shared" si="157"/>
        <v>3</v>
      </c>
      <c r="Z432">
        <f t="shared" si="158"/>
        <v>3</v>
      </c>
      <c r="AA432">
        <f t="shared" si="159"/>
        <v>29568</v>
      </c>
      <c r="AB432" t="str">
        <f t="shared" si="160"/>
        <v>Cesar Torres</v>
      </c>
      <c r="AC432">
        <f t="shared" si="161"/>
        <v>6</v>
      </c>
      <c r="AD432">
        <f t="shared" si="162"/>
        <v>6</v>
      </c>
      <c r="AE432">
        <f t="shared" si="163"/>
        <v>60432</v>
      </c>
      <c r="AF432" t="str">
        <f t="shared" si="164"/>
        <v>Cesar Torres</v>
      </c>
      <c r="AG432" s="2">
        <f t="shared" si="165"/>
        <v>0</v>
      </c>
      <c r="AH432" s="2">
        <f t="shared" si="166"/>
        <v>0</v>
      </c>
      <c r="AI432">
        <f t="shared" si="167"/>
        <v>-432</v>
      </c>
    </row>
    <row r="433" spans="1:35" x14ac:dyDescent="0.3">
      <c r="A433" s="9" t="str">
        <f>equipo18!A71</f>
        <v>Cesar Flores</v>
      </c>
      <c r="B433" s="9" t="str">
        <f>equipo18!$A$6</f>
        <v>Equipo 18</v>
      </c>
      <c r="C433" s="9">
        <f>equipo18!CP71</f>
        <v>2</v>
      </c>
      <c r="D433" s="9">
        <f>equipo18!CQ71</f>
        <v>2</v>
      </c>
      <c r="E433" s="9">
        <f>equipo18!CR71</f>
        <v>0</v>
      </c>
      <c r="F433" s="15">
        <f>equipo18!CT71</f>
        <v>4.1000000000000005</v>
      </c>
      <c r="G433" s="9">
        <f>equipo18!CU71</f>
        <v>2</v>
      </c>
      <c r="H433" s="9">
        <f>equipo18!CV71</f>
        <v>9</v>
      </c>
      <c r="I433" s="9">
        <f>equipo18!CW71</f>
        <v>3</v>
      </c>
      <c r="J433" s="14">
        <f>equipo18!CX71</f>
        <v>4.1538461538461533</v>
      </c>
      <c r="K433" s="14">
        <f>equipo18!CY71</f>
        <v>0</v>
      </c>
      <c r="L433" t="str">
        <f t="shared" si="144"/>
        <v>Cesar Flores</v>
      </c>
      <c r="M433">
        <f t="shared" si="145"/>
        <v>4.1538461538461533</v>
      </c>
      <c r="N433">
        <f t="shared" si="146"/>
        <v>4.1538461538461533</v>
      </c>
      <c r="O433">
        <f t="shared" si="147"/>
        <v>41971.461538461532</v>
      </c>
      <c r="P433" t="str">
        <f t="shared" si="148"/>
        <v>Cesar Flores</v>
      </c>
      <c r="Q433">
        <f t="shared" si="149"/>
        <v>2</v>
      </c>
      <c r="R433">
        <f t="shared" si="150"/>
        <v>2</v>
      </c>
      <c r="S433">
        <f t="shared" si="151"/>
        <v>19567</v>
      </c>
      <c r="T433" t="str">
        <f t="shared" si="152"/>
        <v>Cesar Flores</v>
      </c>
      <c r="U433">
        <f t="shared" si="153"/>
        <v>9</v>
      </c>
      <c r="V433">
        <f t="shared" si="154"/>
        <v>9</v>
      </c>
      <c r="W433">
        <f t="shared" si="155"/>
        <v>89567</v>
      </c>
      <c r="X433" t="str">
        <f t="shared" si="156"/>
        <v>Cesar Flores</v>
      </c>
      <c r="Y433">
        <f t="shared" si="157"/>
        <v>4.1000000000000005</v>
      </c>
      <c r="Z433">
        <f t="shared" si="158"/>
        <v>4.1000000000000005</v>
      </c>
      <c r="AA433">
        <f t="shared" si="159"/>
        <v>40567.000000000007</v>
      </c>
      <c r="AB433" t="str">
        <f t="shared" si="160"/>
        <v>Cesar Flores</v>
      </c>
      <c r="AC433">
        <f t="shared" si="161"/>
        <v>3</v>
      </c>
      <c r="AD433">
        <f t="shared" si="162"/>
        <v>3</v>
      </c>
      <c r="AE433">
        <f t="shared" si="163"/>
        <v>30433</v>
      </c>
      <c r="AF433" t="str">
        <f t="shared" si="164"/>
        <v>Cesar Flores</v>
      </c>
      <c r="AG433" s="2">
        <f t="shared" si="165"/>
        <v>0</v>
      </c>
      <c r="AH433" s="2">
        <f t="shared" si="166"/>
        <v>0</v>
      </c>
      <c r="AI433">
        <f t="shared" si="167"/>
        <v>-433</v>
      </c>
    </row>
    <row r="434" spans="1:35" x14ac:dyDescent="0.3">
      <c r="A434" s="9" t="str">
        <f>equipo18!A72</f>
        <v>Cesar Rivera</v>
      </c>
      <c r="B434" s="9" t="str">
        <f>equipo18!$A$6</f>
        <v>Equipo 18</v>
      </c>
      <c r="C434" s="9">
        <f>equipo18!CP72</f>
        <v>2</v>
      </c>
      <c r="D434" s="9">
        <f>equipo18!CQ72</f>
        <v>1</v>
      </c>
      <c r="E434" s="9">
        <f>equipo18!CR72</f>
        <v>1</v>
      </c>
      <c r="F434" s="15">
        <f>equipo18!CT72</f>
        <v>3.2</v>
      </c>
      <c r="G434" s="9">
        <f>equipo18!CU72</f>
        <v>5</v>
      </c>
      <c r="H434" s="9">
        <f>equipo18!CV72</f>
        <v>6</v>
      </c>
      <c r="I434" s="9">
        <f>equipo18!CW72</f>
        <v>5</v>
      </c>
      <c r="J434" s="14">
        <f>equipo18!CX72</f>
        <v>12.272727272727272</v>
      </c>
      <c r="K434" s="14">
        <f>equipo18!CY72</f>
        <v>0</v>
      </c>
      <c r="L434" t="str">
        <f t="shared" si="144"/>
        <v>Cesar Rivera</v>
      </c>
      <c r="M434">
        <f t="shared" si="145"/>
        <v>12.272727272727272</v>
      </c>
      <c r="N434">
        <f t="shared" si="146"/>
        <v>12.272727272727272</v>
      </c>
      <c r="O434">
        <f t="shared" si="147"/>
        <v>123161.27272727272</v>
      </c>
      <c r="P434" t="str">
        <f t="shared" si="148"/>
        <v>Cesar Rivera</v>
      </c>
      <c r="Q434">
        <f t="shared" si="149"/>
        <v>1</v>
      </c>
      <c r="R434">
        <f t="shared" si="150"/>
        <v>1</v>
      </c>
      <c r="S434">
        <f t="shared" si="151"/>
        <v>9566</v>
      </c>
      <c r="T434" t="str">
        <f t="shared" si="152"/>
        <v>Cesar Rivera</v>
      </c>
      <c r="U434">
        <f t="shared" si="153"/>
        <v>6</v>
      </c>
      <c r="V434">
        <f t="shared" si="154"/>
        <v>6</v>
      </c>
      <c r="W434">
        <f t="shared" si="155"/>
        <v>59566</v>
      </c>
      <c r="X434" t="str">
        <f t="shared" si="156"/>
        <v>Cesar Rivera</v>
      </c>
      <c r="Y434">
        <f t="shared" si="157"/>
        <v>3.2</v>
      </c>
      <c r="Z434">
        <f t="shared" si="158"/>
        <v>3.2</v>
      </c>
      <c r="AA434">
        <f t="shared" si="159"/>
        <v>31566</v>
      </c>
      <c r="AB434" t="str">
        <f t="shared" si="160"/>
        <v>Cesar Rivera</v>
      </c>
      <c r="AC434">
        <f t="shared" si="161"/>
        <v>5</v>
      </c>
      <c r="AD434">
        <f t="shared" si="162"/>
        <v>5</v>
      </c>
      <c r="AE434">
        <f t="shared" si="163"/>
        <v>50434</v>
      </c>
      <c r="AF434" t="str">
        <f t="shared" si="164"/>
        <v>Cesar Rivera</v>
      </c>
      <c r="AG434" s="2">
        <f t="shared" si="165"/>
        <v>0</v>
      </c>
      <c r="AH434" s="2">
        <f t="shared" si="166"/>
        <v>0</v>
      </c>
      <c r="AI434">
        <f t="shared" si="167"/>
        <v>-434</v>
      </c>
    </row>
    <row r="435" spans="1:35" x14ac:dyDescent="0.3">
      <c r="A435" s="9" t="str">
        <f>equipo18!A73</f>
        <v>Cesar Gomez</v>
      </c>
      <c r="B435" s="9" t="str">
        <f>equipo18!$A$6</f>
        <v>Equipo 18</v>
      </c>
      <c r="C435" s="9">
        <f>equipo18!CP73</f>
        <v>1</v>
      </c>
      <c r="D435" s="9">
        <f>equipo18!CQ73</f>
        <v>0</v>
      </c>
      <c r="E435" s="9">
        <f>equipo18!CR73</f>
        <v>1</v>
      </c>
      <c r="F435" s="15">
        <f>equipo18!CT73</f>
        <v>2</v>
      </c>
      <c r="G435" s="9">
        <f>equipo18!CU73</f>
        <v>2</v>
      </c>
      <c r="H435" s="9">
        <f>equipo18!CV73</f>
        <v>4</v>
      </c>
      <c r="I435" s="9">
        <f>equipo18!CW73</f>
        <v>4</v>
      </c>
      <c r="J435" s="14">
        <f>equipo18!CX73</f>
        <v>9</v>
      </c>
      <c r="K435" s="14">
        <f>equipo18!CY73</f>
        <v>0</v>
      </c>
      <c r="L435" t="str">
        <f t="shared" si="144"/>
        <v>Cesar Gomez</v>
      </c>
      <c r="M435">
        <f t="shared" si="145"/>
        <v>9</v>
      </c>
      <c r="N435">
        <f t="shared" si="146"/>
        <v>9</v>
      </c>
      <c r="O435">
        <f t="shared" si="147"/>
        <v>90435</v>
      </c>
      <c r="P435" t="str">
        <f t="shared" si="148"/>
        <v>Cesar Gomez</v>
      </c>
      <c r="Q435">
        <f t="shared" si="149"/>
        <v>0</v>
      </c>
      <c r="R435">
        <f t="shared" si="150"/>
        <v>0</v>
      </c>
      <c r="S435">
        <f t="shared" si="151"/>
        <v>-435</v>
      </c>
      <c r="T435" t="str">
        <f t="shared" si="152"/>
        <v>Cesar Gomez</v>
      </c>
      <c r="U435">
        <f t="shared" si="153"/>
        <v>4</v>
      </c>
      <c r="V435">
        <f t="shared" si="154"/>
        <v>4</v>
      </c>
      <c r="W435">
        <f t="shared" si="155"/>
        <v>39565</v>
      </c>
      <c r="X435" t="str">
        <f t="shared" si="156"/>
        <v>Cesar Gomez</v>
      </c>
      <c r="Y435">
        <f t="shared" si="157"/>
        <v>2</v>
      </c>
      <c r="Z435">
        <f t="shared" si="158"/>
        <v>2</v>
      </c>
      <c r="AA435">
        <f t="shared" si="159"/>
        <v>19565</v>
      </c>
      <c r="AB435" t="str">
        <f t="shared" si="160"/>
        <v>Cesar Gomez</v>
      </c>
      <c r="AC435">
        <f t="shared" si="161"/>
        <v>4</v>
      </c>
      <c r="AD435">
        <f t="shared" si="162"/>
        <v>4</v>
      </c>
      <c r="AE435">
        <f t="shared" si="163"/>
        <v>40435</v>
      </c>
      <c r="AF435" t="str">
        <f t="shared" si="164"/>
        <v>Cesar Gomez</v>
      </c>
      <c r="AG435" s="2">
        <f t="shared" si="165"/>
        <v>0</v>
      </c>
      <c r="AH435" s="2">
        <f t="shared" si="166"/>
        <v>0</v>
      </c>
      <c r="AI435">
        <f t="shared" si="167"/>
        <v>-435</v>
      </c>
    </row>
    <row r="436" spans="1:35" x14ac:dyDescent="0.3">
      <c r="A436" s="9" t="str">
        <f>equipo18!A74</f>
        <v>Cesar Diaz</v>
      </c>
      <c r="B436" s="9" t="str">
        <f>equipo18!$A$6</f>
        <v>Equipo 18</v>
      </c>
      <c r="C436" s="9">
        <f>equipo18!CP74</f>
        <v>0</v>
      </c>
      <c r="D436" s="9">
        <f>equipo18!CQ74</f>
        <v>0</v>
      </c>
      <c r="E436" s="9">
        <f>equipo18!CR74</f>
        <v>0</v>
      </c>
      <c r="F436" s="15">
        <f>equipo18!CT74</f>
        <v>0</v>
      </c>
      <c r="G436" s="9">
        <f>equipo18!CU74</f>
        <v>0</v>
      </c>
      <c r="H436" s="9">
        <f>equipo18!CV74</f>
        <v>0</v>
      </c>
      <c r="I436" s="9">
        <f>equipo18!CW74</f>
        <v>0</v>
      </c>
      <c r="J436" s="14">
        <f>equipo18!CX74</f>
        <v>0</v>
      </c>
      <c r="K436" s="14">
        <f>equipo18!CY74</f>
        <v>0</v>
      </c>
      <c r="L436" t="str">
        <f t="shared" si="144"/>
        <v>Cesar Diaz</v>
      </c>
      <c r="M436">
        <f t="shared" si="145"/>
        <v>0</v>
      </c>
      <c r="N436">
        <f t="shared" si="146"/>
        <v>999999</v>
      </c>
      <c r="O436">
        <f t="shared" si="147"/>
        <v>9999990436</v>
      </c>
      <c r="P436" t="str">
        <f t="shared" si="148"/>
        <v>Cesar Diaz</v>
      </c>
      <c r="Q436">
        <f t="shared" si="149"/>
        <v>0</v>
      </c>
      <c r="R436">
        <f t="shared" si="150"/>
        <v>0</v>
      </c>
      <c r="S436">
        <f t="shared" si="151"/>
        <v>-436</v>
      </c>
      <c r="T436" t="str">
        <f t="shared" si="152"/>
        <v>Cesar Diaz</v>
      </c>
      <c r="U436">
        <f t="shared" si="153"/>
        <v>0</v>
      </c>
      <c r="V436">
        <f t="shared" si="154"/>
        <v>0</v>
      </c>
      <c r="W436">
        <f t="shared" si="155"/>
        <v>-436</v>
      </c>
      <c r="X436" t="str">
        <f t="shared" si="156"/>
        <v>Cesar Diaz</v>
      </c>
      <c r="Y436">
        <f t="shared" si="157"/>
        <v>0</v>
      </c>
      <c r="Z436">
        <f t="shared" si="158"/>
        <v>0</v>
      </c>
      <c r="AA436">
        <f t="shared" si="159"/>
        <v>-436</v>
      </c>
      <c r="AB436" t="str">
        <f t="shared" si="160"/>
        <v>Cesar Diaz</v>
      </c>
      <c r="AC436">
        <f t="shared" si="161"/>
        <v>0</v>
      </c>
      <c r="AD436">
        <f t="shared" si="162"/>
        <v>999999</v>
      </c>
      <c r="AE436">
        <f t="shared" si="163"/>
        <v>9999990436</v>
      </c>
      <c r="AF436" t="str">
        <f t="shared" si="164"/>
        <v>Cesar Diaz</v>
      </c>
      <c r="AG436" s="2">
        <f t="shared" si="165"/>
        <v>0</v>
      </c>
      <c r="AH436" s="2">
        <f t="shared" si="166"/>
        <v>0</v>
      </c>
      <c r="AI436">
        <f t="shared" si="167"/>
        <v>-436</v>
      </c>
    </row>
    <row r="437" spans="1:35" x14ac:dyDescent="0.3">
      <c r="A437" s="9" t="str">
        <f>equipo18!A75</f>
        <v>Cesar Reyes</v>
      </c>
      <c r="B437" s="9" t="str">
        <f>equipo18!$A$6</f>
        <v>Equipo 18</v>
      </c>
      <c r="C437" s="9">
        <f>equipo18!CP75</f>
        <v>1</v>
      </c>
      <c r="D437" s="9">
        <f>equipo18!CQ75</f>
        <v>1</v>
      </c>
      <c r="E437" s="9">
        <f>equipo18!CR75</f>
        <v>0</v>
      </c>
      <c r="F437" s="15">
        <f>equipo18!CT75</f>
        <v>2.1</v>
      </c>
      <c r="G437" s="9">
        <f>equipo18!CU75</f>
        <v>0</v>
      </c>
      <c r="H437" s="9">
        <f>equipo18!CV75</f>
        <v>5</v>
      </c>
      <c r="I437" s="9">
        <f>equipo18!CW75</f>
        <v>4</v>
      </c>
      <c r="J437" s="14">
        <f>equipo18!CX75</f>
        <v>0</v>
      </c>
      <c r="K437" s="14">
        <f>equipo18!CY75</f>
        <v>0</v>
      </c>
      <c r="L437" t="str">
        <f t="shared" si="144"/>
        <v>Cesar Reyes</v>
      </c>
      <c r="M437">
        <f t="shared" si="145"/>
        <v>0</v>
      </c>
      <c r="N437">
        <f t="shared" si="146"/>
        <v>999999</v>
      </c>
      <c r="O437">
        <f t="shared" si="147"/>
        <v>9999990437</v>
      </c>
      <c r="P437" t="str">
        <f t="shared" si="148"/>
        <v>Cesar Reyes</v>
      </c>
      <c r="Q437">
        <f t="shared" si="149"/>
        <v>1</v>
      </c>
      <c r="R437">
        <f t="shared" si="150"/>
        <v>1</v>
      </c>
      <c r="S437">
        <f t="shared" si="151"/>
        <v>9563</v>
      </c>
      <c r="T437" t="str">
        <f t="shared" si="152"/>
        <v>Cesar Reyes</v>
      </c>
      <c r="U437">
        <f t="shared" si="153"/>
        <v>5</v>
      </c>
      <c r="V437">
        <f t="shared" si="154"/>
        <v>5</v>
      </c>
      <c r="W437">
        <f t="shared" si="155"/>
        <v>49563</v>
      </c>
      <c r="X437" t="str">
        <f t="shared" si="156"/>
        <v>Cesar Reyes</v>
      </c>
      <c r="Y437">
        <f t="shared" si="157"/>
        <v>2.1</v>
      </c>
      <c r="Z437">
        <f t="shared" si="158"/>
        <v>2.1</v>
      </c>
      <c r="AA437">
        <f t="shared" si="159"/>
        <v>20563</v>
      </c>
      <c r="AB437" t="str">
        <f t="shared" si="160"/>
        <v>Cesar Reyes</v>
      </c>
      <c r="AC437">
        <f t="shared" si="161"/>
        <v>4</v>
      </c>
      <c r="AD437">
        <f t="shared" si="162"/>
        <v>4</v>
      </c>
      <c r="AE437">
        <f t="shared" si="163"/>
        <v>40437</v>
      </c>
      <c r="AF437" t="str">
        <f t="shared" si="164"/>
        <v>Cesar Reyes</v>
      </c>
      <c r="AG437" s="2">
        <f t="shared" si="165"/>
        <v>0</v>
      </c>
      <c r="AH437" s="2">
        <f t="shared" si="166"/>
        <v>0</v>
      </c>
      <c r="AI437">
        <f t="shared" si="167"/>
        <v>-437</v>
      </c>
    </row>
    <row r="438" spans="1:35" x14ac:dyDescent="0.3">
      <c r="A438" s="9" t="str">
        <f>equipo18!A76</f>
        <v>Cesar Morales</v>
      </c>
      <c r="B438" s="9" t="str">
        <f>equipo18!$A$6</f>
        <v>Equipo 18</v>
      </c>
      <c r="C438" s="9">
        <f>equipo18!CP76</f>
        <v>1</v>
      </c>
      <c r="D438" s="9">
        <f>equipo18!CQ76</f>
        <v>0</v>
      </c>
      <c r="E438" s="9">
        <f>equipo18!CR76</f>
        <v>1</v>
      </c>
      <c r="F438" s="15">
        <f>equipo18!CT76</f>
        <v>1.1000000000000001</v>
      </c>
      <c r="G438" s="9">
        <f>equipo18!CU76</f>
        <v>4</v>
      </c>
      <c r="H438" s="9">
        <f>equipo18!CV76</f>
        <v>2</v>
      </c>
      <c r="I438" s="9">
        <f>equipo18!CW76</f>
        <v>5</v>
      </c>
      <c r="J438" s="14">
        <f>equipo18!CX76</f>
        <v>26.999999999999993</v>
      </c>
      <c r="K438" s="14">
        <f>equipo18!CY76</f>
        <v>0</v>
      </c>
      <c r="L438" t="str">
        <f t="shared" si="144"/>
        <v>Cesar Morales</v>
      </c>
      <c r="M438">
        <f t="shared" si="145"/>
        <v>26.999999999999993</v>
      </c>
      <c r="N438">
        <f t="shared" si="146"/>
        <v>26.999999999999993</v>
      </c>
      <c r="O438">
        <f t="shared" si="147"/>
        <v>270437.99999999994</v>
      </c>
      <c r="P438" t="str">
        <f t="shared" si="148"/>
        <v>Cesar Morales</v>
      </c>
      <c r="Q438">
        <f t="shared" si="149"/>
        <v>0</v>
      </c>
      <c r="R438">
        <f t="shared" si="150"/>
        <v>0</v>
      </c>
      <c r="S438">
        <f t="shared" si="151"/>
        <v>-438</v>
      </c>
      <c r="T438" t="str">
        <f t="shared" si="152"/>
        <v>Cesar Morales</v>
      </c>
      <c r="U438">
        <f t="shared" si="153"/>
        <v>2</v>
      </c>
      <c r="V438">
        <f t="shared" si="154"/>
        <v>2</v>
      </c>
      <c r="W438">
        <f t="shared" si="155"/>
        <v>19562</v>
      </c>
      <c r="X438" t="str">
        <f t="shared" si="156"/>
        <v>Cesar Morales</v>
      </c>
      <c r="Y438">
        <f t="shared" si="157"/>
        <v>1.1000000000000001</v>
      </c>
      <c r="Z438">
        <f t="shared" si="158"/>
        <v>1.1000000000000001</v>
      </c>
      <c r="AA438">
        <f t="shared" si="159"/>
        <v>10562</v>
      </c>
      <c r="AB438" t="str">
        <f t="shared" si="160"/>
        <v>Cesar Morales</v>
      </c>
      <c r="AC438">
        <f t="shared" si="161"/>
        <v>5</v>
      </c>
      <c r="AD438">
        <f t="shared" si="162"/>
        <v>5</v>
      </c>
      <c r="AE438">
        <f t="shared" si="163"/>
        <v>50438</v>
      </c>
      <c r="AF438" t="str">
        <f t="shared" si="164"/>
        <v>Cesar Morales</v>
      </c>
      <c r="AG438" s="2">
        <f t="shared" si="165"/>
        <v>0</v>
      </c>
      <c r="AH438" s="2">
        <f t="shared" si="166"/>
        <v>0</v>
      </c>
      <c r="AI438">
        <f t="shared" si="167"/>
        <v>-438</v>
      </c>
    </row>
    <row r="439" spans="1:35" x14ac:dyDescent="0.3">
      <c r="A439" s="9" t="str">
        <f>equipo18!A77</f>
        <v>Cesar Cruz</v>
      </c>
      <c r="B439" s="9" t="str">
        <f>equipo18!$A$6</f>
        <v>Equipo 18</v>
      </c>
      <c r="C439" s="9">
        <f>equipo18!CP77</f>
        <v>1</v>
      </c>
      <c r="D439" s="9">
        <f>equipo18!CQ77</f>
        <v>0</v>
      </c>
      <c r="E439" s="9">
        <f>equipo18!CR77</f>
        <v>1</v>
      </c>
      <c r="F439" s="15">
        <f>equipo18!CT77</f>
        <v>2.2000000000000002</v>
      </c>
      <c r="G439" s="9">
        <f>equipo18!CU77</f>
        <v>1</v>
      </c>
      <c r="H439" s="9">
        <f>equipo18!CV77</f>
        <v>1</v>
      </c>
      <c r="I439" s="9">
        <f>equipo18!CW77</f>
        <v>4</v>
      </c>
      <c r="J439" s="14">
        <f>equipo18!CX77</f>
        <v>3.3749999999999991</v>
      </c>
      <c r="K439" s="14">
        <f>equipo18!CY77</f>
        <v>0</v>
      </c>
      <c r="L439" t="str">
        <f t="shared" si="144"/>
        <v>Cesar Cruz</v>
      </c>
      <c r="M439">
        <f t="shared" si="145"/>
        <v>3.3749999999999991</v>
      </c>
      <c r="N439">
        <f t="shared" si="146"/>
        <v>3.3749999999999991</v>
      </c>
      <c r="O439">
        <f t="shared" si="147"/>
        <v>34188.999999999993</v>
      </c>
      <c r="P439" t="str">
        <f t="shared" si="148"/>
        <v>Cesar Cruz</v>
      </c>
      <c r="Q439">
        <f t="shared" si="149"/>
        <v>0</v>
      </c>
      <c r="R439">
        <f t="shared" si="150"/>
        <v>0</v>
      </c>
      <c r="S439">
        <f t="shared" si="151"/>
        <v>-439</v>
      </c>
      <c r="T439" t="str">
        <f t="shared" si="152"/>
        <v>Cesar Cruz</v>
      </c>
      <c r="U439">
        <f t="shared" si="153"/>
        <v>1</v>
      </c>
      <c r="V439">
        <f t="shared" si="154"/>
        <v>1</v>
      </c>
      <c r="W439">
        <f t="shared" si="155"/>
        <v>9561</v>
      </c>
      <c r="X439" t="str">
        <f t="shared" si="156"/>
        <v>Cesar Cruz</v>
      </c>
      <c r="Y439">
        <f t="shared" si="157"/>
        <v>2.2000000000000002</v>
      </c>
      <c r="Z439">
        <f t="shared" si="158"/>
        <v>2.2000000000000002</v>
      </c>
      <c r="AA439">
        <f t="shared" si="159"/>
        <v>21561</v>
      </c>
      <c r="AB439" t="str">
        <f t="shared" si="160"/>
        <v>Cesar Cruz</v>
      </c>
      <c r="AC439">
        <f t="shared" si="161"/>
        <v>4</v>
      </c>
      <c r="AD439">
        <f t="shared" si="162"/>
        <v>4</v>
      </c>
      <c r="AE439">
        <f t="shared" si="163"/>
        <v>40439</v>
      </c>
      <c r="AF439" t="str">
        <f t="shared" si="164"/>
        <v>Cesar Cruz</v>
      </c>
      <c r="AG439" s="2">
        <f t="shared" si="165"/>
        <v>0</v>
      </c>
      <c r="AH439" s="2">
        <f t="shared" si="166"/>
        <v>0</v>
      </c>
      <c r="AI439">
        <f t="shared" si="167"/>
        <v>-439</v>
      </c>
    </row>
    <row r="440" spans="1:35" x14ac:dyDescent="0.3">
      <c r="A440" s="9" t="str">
        <f>equipo18!A78</f>
        <v>Cesar Ortiz</v>
      </c>
      <c r="B440" s="9" t="str">
        <f>equipo18!$A$6</f>
        <v>Equipo 18</v>
      </c>
      <c r="C440" s="9">
        <f>equipo18!CP78</f>
        <v>0</v>
      </c>
      <c r="D440" s="9">
        <f>equipo18!CQ78</f>
        <v>0</v>
      </c>
      <c r="E440" s="9">
        <f>equipo18!CR78</f>
        <v>0</v>
      </c>
      <c r="F440" s="15">
        <f>equipo18!CT78</f>
        <v>0</v>
      </c>
      <c r="G440" s="9">
        <f>equipo18!CU78</f>
        <v>0</v>
      </c>
      <c r="H440" s="9">
        <f>equipo18!CV78</f>
        <v>0</v>
      </c>
      <c r="I440" s="9">
        <f>equipo18!CW78</f>
        <v>0</v>
      </c>
      <c r="J440" s="14">
        <f>equipo18!CX78</f>
        <v>0</v>
      </c>
      <c r="K440" s="14">
        <f>equipo18!CY78</f>
        <v>0</v>
      </c>
      <c r="L440" t="str">
        <f t="shared" si="144"/>
        <v>Cesar Ortiz</v>
      </c>
      <c r="M440">
        <f t="shared" si="145"/>
        <v>0</v>
      </c>
      <c r="N440">
        <f t="shared" si="146"/>
        <v>999999</v>
      </c>
      <c r="O440">
        <f t="shared" si="147"/>
        <v>9999990440</v>
      </c>
      <c r="P440" t="str">
        <f t="shared" si="148"/>
        <v>Cesar Ortiz</v>
      </c>
      <c r="Q440">
        <f t="shared" si="149"/>
        <v>0</v>
      </c>
      <c r="R440">
        <f t="shared" si="150"/>
        <v>0</v>
      </c>
      <c r="S440">
        <f t="shared" si="151"/>
        <v>-440</v>
      </c>
      <c r="T440" t="str">
        <f t="shared" si="152"/>
        <v>Cesar Ortiz</v>
      </c>
      <c r="U440">
        <f t="shared" si="153"/>
        <v>0</v>
      </c>
      <c r="V440">
        <f t="shared" si="154"/>
        <v>0</v>
      </c>
      <c r="W440">
        <f t="shared" si="155"/>
        <v>-440</v>
      </c>
      <c r="X440" t="str">
        <f t="shared" si="156"/>
        <v>Cesar Ortiz</v>
      </c>
      <c r="Y440">
        <f t="shared" si="157"/>
        <v>0</v>
      </c>
      <c r="Z440">
        <f t="shared" si="158"/>
        <v>0</v>
      </c>
      <c r="AA440">
        <f t="shared" si="159"/>
        <v>-440</v>
      </c>
      <c r="AB440" t="str">
        <f t="shared" si="160"/>
        <v>Cesar Ortiz</v>
      </c>
      <c r="AC440">
        <f t="shared" si="161"/>
        <v>0</v>
      </c>
      <c r="AD440">
        <f t="shared" si="162"/>
        <v>999999</v>
      </c>
      <c r="AE440">
        <f t="shared" si="163"/>
        <v>9999990440</v>
      </c>
      <c r="AF440" t="str">
        <f t="shared" si="164"/>
        <v>Cesar Ortiz</v>
      </c>
      <c r="AG440" s="2">
        <f t="shared" si="165"/>
        <v>0</v>
      </c>
      <c r="AH440" s="2">
        <f t="shared" si="166"/>
        <v>0</v>
      </c>
      <c r="AI440">
        <f t="shared" si="167"/>
        <v>-440</v>
      </c>
    </row>
    <row r="441" spans="1:35" x14ac:dyDescent="0.3">
      <c r="A441" s="9" t="str">
        <f>equipo18!A79</f>
        <v>Cesar Gutierrez</v>
      </c>
      <c r="B441" s="9" t="str">
        <f>equipo18!$A$6</f>
        <v>Equipo 18</v>
      </c>
      <c r="C441" s="9">
        <f>equipo18!CP79</f>
        <v>1</v>
      </c>
      <c r="D441" s="9">
        <f>equipo18!CQ79</f>
        <v>0</v>
      </c>
      <c r="E441" s="9">
        <f>equipo18!CR79</f>
        <v>1</v>
      </c>
      <c r="F441" s="15">
        <f>equipo18!CT79</f>
        <v>3</v>
      </c>
      <c r="G441" s="9">
        <f>equipo18!CU79</f>
        <v>0</v>
      </c>
      <c r="H441" s="9">
        <f>equipo18!CV79</f>
        <v>5</v>
      </c>
      <c r="I441" s="9">
        <f>equipo18!CW79</f>
        <v>5</v>
      </c>
      <c r="J441" s="14">
        <f>equipo18!CX79</f>
        <v>0</v>
      </c>
      <c r="K441" s="14">
        <f>equipo18!CY79</f>
        <v>0</v>
      </c>
      <c r="L441" t="str">
        <f t="shared" si="144"/>
        <v>Cesar Gutierrez</v>
      </c>
      <c r="M441">
        <f t="shared" si="145"/>
        <v>0</v>
      </c>
      <c r="N441">
        <f t="shared" si="146"/>
        <v>999999</v>
      </c>
      <c r="O441">
        <f t="shared" si="147"/>
        <v>9999990441</v>
      </c>
      <c r="P441" t="str">
        <f t="shared" si="148"/>
        <v>Cesar Gutierrez</v>
      </c>
      <c r="Q441">
        <f t="shared" si="149"/>
        <v>0</v>
      </c>
      <c r="R441">
        <f t="shared" si="150"/>
        <v>0</v>
      </c>
      <c r="S441">
        <f t="shared" si="151"/>
        <v>-441</v>
      </c>
      <c r="T441" t="str">
        <f t="shared" si="152"/>
        <v>Cesar Gutierrez</v>
      </c>
      <c r="U441">
        <f t="shared" si="153"/>
        <v>5</v>
      </c>
      <c r="V441">
        <f t="shared" si="154"/>
        <v>5</v>
      </c>
      <c r="W441">
        <f t="shared" si="155"/>
        <v>49559</v>
      </c>
      <c r="X441" t="str">
        <f t="shared" si="156"/>
        <v>Cesar Gutierrez</v>
      </c>
      <c r="Y441">
        <f t="shared" si="157"/>
        <v>3</v>
      </c>
      <c r="Z441">
        <f t="shared" si="158"/>
        <v>3</v>
      </c>
      <c r="AA441">
        <f t="shared" si="159"/>
        <v>29559</v>
      </c>
      <c r="AB441" t="str">
        <f t="shared" si="160"/>
        <v>Cesar Gutierrez</v>
      </c>
      <c r="AC441">
        <f t="shared" si="161"/>
        <v>5</v>
      </c>
      <c r="AD441">
        <f t="shared" si="162"/>
        <v>5</v>
      </c>
      <c r="AE441">
        <f t="shared" si="163"/>
        <v>50441</v>
      </c>
      <c r="AF441" t="str">
        <f t="shared" si="164"/>
        <v>Cesar Gutierrez</v>
      </c>
      <c r="AG441" s="2">
        <f t="shared" si="165"/>
        <v>0</v>
      </c>
      <c r="AH441" s="2">
        <f t="shared" si="166"/>
        <v>0</v>
      </c>
      <c r="AI441">
        <f t="shared" si="167"/>
        <v>-441</v>
      </c>
    </row>
    <row r="442" spans="1:35" x14ac:dyDescent="0.3">
      <c r="A442" s="9" t="str">
        <f>equipo18!A80</f>
        <v>Cesar Castillo</v>
      </c>
      <c r="B442" s="9" t="str">
        <f>equipo18!$A$6</f>
        <v>Equipo 18</v>
      </c>
      <c r="C442" s="9">
        <f>equipo18!CP80</f>
        <v>2</v>
      </c>
      <c r="D442" s="9">
        <f>equipo18!CQ80</f>
        <v>0</v>
      </c>
      <c r="E442" s="9">
        <f>equipo18!CR80</f>
        <v>2</v>
      </c>
      <c r="F442" s="15">
        <f>equipo18!CT80</f>
        <v>5</v>
      </c>
      <c r="G442" s="9">
        <f>equipo18!CU80</f>
        <v>5</v>
      </c>
      <c r="H442" s="9">
        <f>equipo18!CV80</f>
        <v>4</v>
      </c>
      <c r="I442" s="9">
        <f>equipo18!CW80</f>
        <v>6</v>
      </c>
      <c r="J442" s="14">
        <f>equipo18!CX80</f>
        <v>8.9999999999999982</v>
      </c>
      <c r="K442" s="14">
        <f>equipo18!CY80</f>
        <v>0</v>
      </c>
      <c r="L442" t="str">
        <f t="shared" si="144"/>
        <v>Cesar Castillo</v>
      </c>
      <c r="M442">
        <f t="shared" si="145"/>
        <v>8.9999999999999982</v>
      </c>
      <c r="N442">
        <f t="shared" si="146"/>
        <v>8.9999999999999982</v>
      </c>
      <c r="O442">
        <f t="shared" si="147"/>
        <v>90441.999999999985</v>
      </c>
      <c r="P442" t="str">
        <f t="shared" si="148"/>
        <v>Cesar Castillo</v>
      </c>
      <c r="Q442">
        <f t="shared" si="149"/>
        <v>0</v>
      </c>
      <c r="R442">
        <f t="shared" si="150"/>
        <v>0</v>
      </c>
      <c r="S442">
        <f t="shared" si="151"/>
        <v>-442</v>
      </c>
      <c r="T442" t="str">
        <f t="shared" si="152"/>
        <v>Cesar Castillo</v>
      </c>
      <c r="U442">
        <f t="shared" si="153"/>
        <v>4</v>
      </c>
      <c r="V442">
        <f t="shared" si="154"/>
        <v>4</v>
      </c>
      <c r="W442">
        <f t="shared" si="155"/>
        <v>39558</v>
      </c>
      <c r="X442" t="str">
        <f t="shared" si="156"/>
        <v>Cesar Castillo</v>
      </c>
      <c r="Y442">
        <f t="shared" si="157"/>
        <v>5</v>
      </c>
      <c r="Z442">
        <f t="shared" si="158"/>
        <v>5</v>
      </c>
      <c r="AA442">
        <f t="shared" si="159"/>
        <v>49558</v>
      </c>
      <c r="AB442" t="str">
        <f t="shared" si="160"/>
        <v>Cesar Castillo</v>
      </c>
      <c r="AC442">
        <f t="shared" si="161"/>
        <v>6</v>
      </c>
      <c r="AD442">
        <f t="shared" si="162"/>
        <v>6</v>
      </c>
      <c r="AE442">
        <f t="shared" si="163"/>
        <v>60442</v>
      </c>
      <c r="AF442" t="str">
        <f t="shared" si="164"/>
        <v>Cesar Castillo</v>
      </c>
      <c r="AG442" s="2">
        <f t="shared" si="165"/>
        <v>0</v>
      </c>
      <c r="AH442" s="2">
        <f t="shared" si="166"/>
        <v>0</v>
      </c>
      <c r="AI442">
        <f t="shared" si="167"/>
        <v>-442</v>
      </c>
    </row>
    <row r="443" spans="1:35" x14ac:dyDescent="0.3">
      <c r="A443" s="9" t="str">
        <f>equipo18!A81</f>
        <v>Alejandro Garcia</v>
      </c>
      <c r="B443" s="9" t="str">
        <f>equipo18!$A$6</f>
        <v>Equipo 18</v>
      </c>
      <c r="C443" s="9">
        <f>equipo18!CP81</f>
        <v>1</v>
      </c>
      <c r="D443" s="9">
        <f>equipo18!CQ81</f>
        <v>0</v>
      </c>
      <c r="E443" s="9">
        <f>equipo18!CR81</f>
        <v>1</v>
      </c>
      <c r="F443" s="15">
        <f>equipo18!CT81</f>
        <v>2.2000000000000002</v>
      </c>
      <c r="G443" s="9">
        <f>equipo18!CU81</f>
        <v>3</v>
      </c>
      <c r="H443" s="9">
        <f>equipo18!CV81</f>
        <v>4</v>
      </c>
      <c r="I443" s="9">
        <f>equipo18!CW81</f>
        <v>3</v>
      </c>
      <c r="J443" s="14">
        <f>equipo18!CX81</f>
        <v>10.124999999999998</v>
      </c>
      <c r="K443" s="14">
        <f>equipo18!CY81</f>
        <v>0</v>
      </c>
      <c r="L443" t="str">
        <f t="shared" si="144"/>
        <v>Alejandro Garcia</v>
      </c>
      <c r="M443">
        <f t="shared" si="145"/>
        <v>10.124999999999998</v>
      </c>
      <c r="N443">
        <f t="shared" si="146"/>
        <v>10.124999999999998</v>
      </c>
      <c r="O443">
        <f t="shared" si="147"/>
        <v>101692.99999999999</v>
      </c>
      <c r="P443" t="str">
        <f t="shared" si="148"/>
        <v>Alejandro Garcia</v>
      </c>
      <c r="Q443">
        <f t="shared" si="149"/>
        <v>0</v>
      </c>
      <c r="R443">
        <f t="shared" si="150"/>
        <v>0</v>
      </c>
      <c r="S443">
        <f t="shared" si="151"/>
        <v>-443</v>
      </c>
      <c r="T443" t="str">
        <f t="shared" si="152"/>
        <v>Alejandro Garcia</v>
      </c>
      <c r="U443">
        <f t="shared" si="153"/>
        <v>4</v>
      </c>
      <c r="V443">
        <f t="shared" si="154"/>
        <v>4</v>
      </c>
      <c r="W443">
        <f t="shared" si="155"/>
        <v>39557</v>
      </c>
      <c r="X443" t="str">
        <f t="shared" si="156"/>
        <v>Alejandro Garcia</v>
      </c>
      <c r="Y443">
        <f t="shared" si="157"/>
        <v>2.2000000000000002</v>
      </c>
      <c r="Z443">
        <f t="shared" si="158"/>
        <v>2.2000000000000002</v>
      </c>
      <c r="AA443">
        <f t="shared" si="159"/>
        <v>21557</v>
      </c>
      <c r="AB443" t="str">
        <f t="shared" si="160"/>
        <v>Alejandro Garcia</v>
      </c>
      <c r="AC443">
        <f t="shared" si="161"/>
        <v>3</v>
      </c>
      <c r="AD443">
        <f t="shared" si="162"/>
        <v>3</v>
      </c>
      <c r="AE443">
        <f t="shared" si="163"/>
        <v>30443</v>
      </c>
      <c r="AF443" t="str">
        <f t="shared" si="164"/>
        <v>Alejandro Garcia</v>
      </c>
      <c r="AG443" s="2">
        <f t="shared" si="165"/>
        <v>0</v>
      </c>
      <c r="AH443" s="2">
        <f t="shared" si="166"/>
        <v>0</v>
      </c>
      <c r="AI443">
        <f t="shared" si="167"/>
        <v>-443</v>
      </c>
    </row>
    <row r="444" spans="1:35" x14ac:dyDescent="0.3">
      <c r="A444" s="9" t="str">
        <f>equipo18!A82</f>
        <v>Alejandro Rodriguez</v>
      </c>
      <c r="B444" s="9" t="str">
        <f>equipo18!$A$6</f>
        <v>Equipo 18</v>
      </c>
      <c r="C444" s="9">
        <f>equipo18!CP82</f>
        <v>1</v>
      </c>
      <c r="D444" s="9">
        <f>equipo18!CQ82</f>
        <v>1</v>
      </c>
      <c r="E444" s="9">
        <f>equipo18!CR82</f>
        <v>0</v>
      </c>
      <c r="F444" s="15">
        <f>equipo18!CT82</f>
        <v>2.2000000000000002</v>
      </c>
      <c r="G444" s="9">
        <f>equipo18!CU82</f>
        <v>1</v>
      </c>
      <c r="H444" s="9">
        <f>equipo18!CV82</f>
        <v>2</v>
      </c>
      <c r="I444" s="9">
        <f>equipo18!CW82</f>
        <v>3</v>
      </c>
      <c r="J444" s="14">
        <f>equipo18!CX82</f>
        <v>3.3749999999999991</v>
      </c>
      <c r="K444" s="14">
        <f>equipo18!CY82</f>
        <v>0</v>
      </c>
      <c r="L444" t="str">
        <f t="shared" si="144"/>
        <v>Alejandro Rodriguez</v>
      </c>
      <c r="M444">
        <f t="shared" si="145"/>
        <v>3.3749999999999991</v>
      </c>
      <c r="N444">
        <f t="shared" si="146"/>
        <v>3.3749999999999991</v>
      </c>
      <c r="O444">
        <f t="shared" si="147"/>
        <v>34193.999999999993</v>
      </c>
      <c r="P444" t="str">
        <f t="shared" si="148"/>
        <v>Alejandro Rodriguez</v>
      </c>
      <c r="Q444">
        <f t="shared" si="149"/>
        <v>1</v>
      </c>
      <c r="R444">
        <f t="shared" si="150"/>
        <v>1</v>
      </c>
      <c r="S444">
        <f t="shared" si="151"/>
        <v>9556</v>
      </c>
      <c r="T444" t="str">
        <f t="shared" si="152"/>
        <v>Alejandro Rodriguez</v>
      </c>
      <c r="U444">
        <f t="shared" si="153"/>
        <v>2</v>
      </c>
      <c r="V444">
        <f t="shared" si="154"/>
        <v>2</v>
      </c>
      <c r="W444">
        <f t="shared" si="155"/>
        <v>19556</v>
      </c>
      <c r="X444" t="str">
        <f t="shared" si="156"/>
        <v>Alejandro Rodriguez</v>
      </c>
      <c r="Y444">
        <f t="shared" si="157"/>
        <v>2.2000000000000002</v>
      </c>
      <c r="Z444">
        <f t="shared" si="158"/>
        <v>2.2000000000000002</v>
      </c>
      <c r="AA444">
        <f t="shared" si="159"/>
        <v>21556</v>
      </c>
      <c r="AB444" t="str">
        <f t="shared" si="160"/>
        <v>Alejandro Rodriguez</v>
      </c>
      <c r="AC444">
        <f t="shared" si="161"/>
        <v>3</v>
      </c>
      <c r="AD444">
        <f t="shared" si="162"/>
        <v>3</v>
      </c>
      <c r="AE444">
        <f t="shared" si="163"/>
        <v>30444</v>
      </c>
      <c r="AF444" t="str">
        <f t="shared" si="164"/>
        <v>Alejandro Rodriguez</v>
      </c>
      <c r="AG444" s="2">
        <f t="shared" si="165"/>
        <v>0</v>
      </c>
      <c r="AH444" s="2">
        <f t="shared" si="166"/>
        <v>0</v>
      </c>
      <c r="AI444">
        <f t="shared" si="167"/>
        <v>-444</v>
      </c>
    </row>
    <row r="445" spans="1:35" x14ac:dyDescent="0.3">
      <c r="A445" s="9" t="str">
        <f>equipo18!A83</f>
        <v>Alejandro Martinez</v>
      </c>
      <c r="B445" s="9" t="str">
        <f>equipo18!$A$6</f>
        <v>Equipo 18</v>
      </c>
      <c r="C445" s="9">
        <f>equipo18!CP83</f>
        <v>2</v>
      </c>
      <c r="D445" s="9">
        <f>equipo18!CQ83</f>
        <v>1</v>
      </c>
      <c r="E445" s="9">
        <f>equipo18!CR83</f>
        <v>1</v>
      </c>
      <c r="F445" s="15">
        <f>equipo18!CT83</f>
        <v>4.2</v>
      </c>
      <c r="G445" s="9">
        <f>equipo18!CU83</f>
        <v>1</v>
      </c>
      <c r="H445" s="9">
        <f>equipo18!CV83</f>
        <v>6</v>
      </c>
      <c r="I445" s="9">
        <f>equipo18!CW83</f>
        <v>4</v>
      </c>
      <c r="J445" s="14">
        <f>equipo18!CX83</f>
        <v>1.9285714285714284</v>
      </c>
      <c r="K445" s="14">
        <f>equipo18!CY83</f>
        <v>0</v>
      </c>
      <c r="L445" t="str">
        <f t="shared" si="144"/>
        <v>Alejandro Martinez</v>
      </c>
      <c r="M445">
        <f t="shared" si="145"/>
        <v>1.9285714285714284</v>
      </c>
      <c r="N445">
        <f t="shared" si="146"/>
        <v>1.9285714285714284</v>
      </c>
      <c r="O445">
        <f t="shared" si="147"/>
        <v>19730.714285714283</v>
      </c>
      <c r="P445" t="str">
        <f t="shared" si="148"/>
        <v>Alejandro Martinez</v>
      </c>
      <c r="Q445">
        <f t="shared" si="149"/>
        <v>1</v>
      </c>
      <c r="R445">
        <f t="shared" si="150"/>
        <v>1</v>
      </c>
      <c r="S445">
        <f t="shared" si="151"/>
        <v>9555</v>
      </c>
      <c r="T445" t="str">
        <f t="shared" si="152"/>
        <v>Alejandro Martinez</v>
      </c>
      <c r="U445">
        <f t="shared" si="153"/>
        <v>6</v>
      </c>
      <c r="V445">
        <f t="shared" si="154"/>
        <v>6</v>
      </c>
      <c r="W445">
        <f t="shared" si="155"/>
        <v>59555</v>
      </c>
      <c r="X445" t="str">
        <f t="shared" si="156"/>
        <v>Alejandro Martinez</v>
      </c>
      <c r="Y445">
        <f t="shared" si="157"/>
        <v>4.2</v>
      </c>
      <c r="Z445">
        <f t="shared" si="158"/>
        <v>4.2</v>
      </c>
      <c r="AA445">
        <f t="shared" si="159"/>
        <v>41555</v>
      </c>
      <c r="AB445" t="str">
        <f t="shared" si="160"/>
        <v>Alejandro Martinez</v>
      </c>
      <c r="AC445">
        <f t="shared" si="161"/>
        <v>4</v>
      </c>
      <c r="AD445">
        <f t="shared" si="162"/>
        <v>4</v>
      </c>
      <c r="AE445">
        <f t="shared" si="163"/>
        <v>40445</v>
      </c>
      <c r="AF445" t="str">
        <f t="shared" si="164"/>
        <v>Alejandro Martinez</v>
      </c>
      <c r="AG445" s="2">
        <f t="shared" si="165"/>
        <v>0</v>
      </c>
      <c r="AH445" s="2">
        <f t="shared" si="166"/>
        <v>0</v>
      </c>
      <c r="AI445">
        <f t="shared" si="167"/>
        <v>-445</v>
      </c>
    </row>
    <row r="446" spans="1:35" x14ac:dyDescent="0.3">
      <c r="A446" s="9" t="str">
        <f>equipo18!A84</f>
        <v>Alejandro Hernandez</v>
      </c>
      <c r="B446" s="9" t="str">
        <f>equipo18!$A$6</f>
        <v>Equipo 18</v>
      </c>
      <c r="C446" s="9">
        <f>equipo18!CP84</f>
        <v>0</v>
      </c>
      <c r="D446" s="9">
        <f>equipo18!CQ84</f>
        <v>0</v>
      </c>
      <c r="E446" s="9">
        <f>equipo18!CR84</f>
        <v>0</v>
      </c>
      <c r="F446" s="15">
        <f>equipo18!CT84</f>
        <v>0</v>
      </c>
      <c r="G446" s="9">
        <f>equipo18!CU84</f>
        <v>0</v>
      </c>
      <c r="H446" s="9">
        <f>equipo18!CV84</f>
        <v>0</v>
      </c>
      <c r="I446" s="9">
        <f>equipo18!CW84</f>
        <v>0</v>
      </c>
      <c r="J446" s="14">
        <f>equipo18!CX84</f>
        <v>0</v>
      </c>
      <c r="K446" s="14">
        <f>equipo18!CY84</f>
        <v>0</v>
      </c>
      <c r="L446" t="str">
        <f t="shared" si="144"/>
        <v>Alejandro Hernandez</v>
      </c>
      <c r="M446">
        <f t="shared" si="145"/>
        <v>0</v>
      </c>
      <c r="N446">
        <f t="shared" si="146"/>
        <v>999999</v>
      </c>
      <c r="O446">
        <f t="shared" si="147"/>
        <v>9999990446</v>
      </c>
      <c r="P446" t="str">
        <f t="shared" si="148"/>
        <v>Alejandro Hernandez</v>
      </c>
      <c r="Q446">
        <f t="shared" si="149"/>
        <v>0</v>
      </c>
      <c r="R446">
        <f t="shared" si="150"/>
        <v>0</v>
      </c>
      <c r="S446">
        <f t="shared" si="151"/>
        <v>-446</v>
      </c>
      <c r="T446" t="str">
        <f t="shared" si="152"/>
        <v>Alejandro Hernandez</v>
      </c>
      <c r="U446">
        <f t="shared" si="153"/>
        <v>0</v>
      </c>
      <c r="V446">
        <f t="shared" si="154"/>
        <v>0</v>
      </c>
      <c r="W446">
        <f t="shared" si="155"/>
        <v>-446</v>
      </c>
      <c r="X446" t="str">
        <f t="shared" si="156"/>
        <v>Alejandro Hernandez</v>
      </c>
      <c r="Y446">
        <f t="shared" si="157"/>
        <v>0</v>
      </c>
      <c r="Z446">
        <f t="shared" si="158"/>
        <v>0</v>
      </c>
      <c r="AA446">
        <f t="shared" si="159"/>
        <v>-446</v>
      </c>
      <c r="AB446" t="str">
        <f t="shared" si="160"/>
        <v>Alejandro Hernandez</v>
      </c>
      <c r="AC446">
        <f t="shared" si="161"/>
        <v>0</v>
      </c>
      <c r="AD446">
        <f t="shared" si="162"/>
        <v>999999</v>
      </c>
      <c r="AE446">
        <f t="shared" si="163"/>
        <v>9999990446</v>
      </c>
      <c r="AF446" t="str">
        <f t="shared" si="164"/>
        <v>Alejandro Hernandez</v>
      </c>
      <c r="AG446" s="2">
        <f t="shared" si="165"/>
        <v>0</v>
      </c>
      <c r="AH446" s="2">
        <f t="shared" si="166"/>
        <v>0</v>
      </c>
      <c r="AI446">
        <f t="shared" si="167"/>
        <v>-446</v>
      </c>
    </row>
    <row r="447" spans="1:35" x14ac:dyDescent="0.3">
      <c r="A447" s="9" t="str">
        <f>equipo18!A85</f>
        <v>Alejandro Lopez</v>
      </c>
      <c r="B447" s="9" t="str">
        <f>equipo18!$A$6</f>
        <v>Equipo 18</v>
      </c>
      <c r="C447" s="9">
        <f>equipo18!CP85</f>
        <v>1</v>
      </c>
      <c r="D447" s="9">
        <f>equipo18!CQ85</f>
        <v>1</v>
      </c>
      <c r="E447" s="9">
        <f>equipo18!CR85</f>
        <v>0</v>
      </c>
      <c r="F447" s="15">
        <f>equipo18!CT85</f>
        <v>2.1</v>
      </c>
      <c r="G447" s="9">
        <f>equipo18!CU85</f>
        <v>4</v>
      </c>
      <c r="H447" s="9">
        <f>equipo18!CV85</f>
        <v>6</v>
      </c>
      <c r="I447" s="9">
        <f>equipo18!CW85</f>
        <v>4</v>
      </c>
      <c r="J447" s="14">
        <f>equipo18!CX85</f>
        <v>15.428571428571427</v>
      </c>
      <c r="K447" s="14">
        <f>equipo18!CY85</f>
        <v>0</v>
      </c>
      <c r="L447" t="str">
        <f t="shared" si="144"/>
        <v>Alejandro Lopez</v>
      </c>
      <c r="M447">
        <f t="shared" si="145"/>
        <v>15.428571428571427</v>
      </c>
      <c r="N447">
        <f t="shared" si="146"/>
        <v>15.428571428571427</v>
      </c>
      <c r="O447">
        <f t="shared" si="147"/>
        <v>154732.71428571426</v>
      </c>
      <c r="P447" t="str">
        <f t="shared" si="148"/>
        <v>Alejandro Lopez</v>
      </c>
      <c r="Q447">
        <f t="shared" si="149"/>
        <v>1</v>
      </c>
      <c r="R447">
        <f t="shared" si="150"/>
        <v>1</v>
      </c>
      <c r="S447">
        <f t="shared" si="151"/>
        <v>9553</v>
      </c>
      <c r="T447" t="str">
        <f t="shared" si="152"/>
        <v>Alejandro Lopez</v>
      </c>
      <c r="U447">
        <f t="shared" si="153"/>
        <v>6</v>
      </c>
      <c r="V447">
        <f t="shared" si="154"/>
        <v>6</v>
      </c>
      <c r="W447">
        <f t="shared" si="155"/>
        <v>59553</v>
      </c>
      <c r="X447" t="str">
        <f t="shared" si="156"/>
        <v>Alejandro Lopez</v>
      </c>
      <c r="Y447">
        <f t="shared" si="157"/>
        <v>2.1</v>
      </c>
      <c r="Z447">
        <f t="shared" si="158"/>
        <v>2.1</v>
      </c>
      <c r="AA447">
        <f t="shared" si="159"/>
        <v>20553</v>
      </c>
      <c r="AB447" t="str">
        <f t="shared" si="160"/>
        <v>Alejandro Lopez</v>
      </c>
      <c r="AC447">
        <f t="shared" si="161"/>
        <v>4</v>
      </c>
      <c r="AD447">
        <f t="shared" si="162"/>
        <v>4</v>
      </c>
      <c r="AE447">
        <f t="shared" si="163"/>
        <v>40447</v>
      </c>
      <c r="AF447" t="str">
        <f t="shared" si="164"/>
        <v>Alejandro Lopez</v>
      </c>
      <c r="AG447" s="2">
        <f t="shared" si="165"/>
        <v>0</v>
      </c>
      <c r="AH447" s="2">
        <f t="shared" si="166"/>
        <v>0</v>
      </c>
      <c r="AI447">
        <f t="shared" si="167"/>
        <v>-447</v>
      </c>
    </row>
    <row r="448" spans="1:35" x14ac:dyDescent="0.3">
      <c r="A448" s="9" t="str">
        <f>equipo18!A86</f>
        <v>Alejandro Gonzalez</v>
      </c>
      <c r="B448" s="9" t="str">
        <f>equipo18!$A$6</f>
        <v>Equipo 18</v>
      </c>
      <c r="C448" s="9">
        <f>equipo18!CP86</f>
        <v>0</v>
      </c>
      <c r="D448" s="9">
        <f>equipo18!CQ86</f>
        <v>0</v>
      </c>
      <c r="E448" s="9">
        <f>equipo18!CR86</f>
        <v>0</v>
      </c>
      <c r="F448" s="15">
        <f>equipo18!CT86</f>
        <v>0</v>
      </c>
      <c r="G448" s="9">
        <f>equipo18!CU86</f>
        <v>0</v>
      </c>
      <c r="H448" s="9">
        <f>equipo18!CV86</f>
        <v>0</v>
      </c>
      <c r="I448" s="9">
        <f>equipo18!CW86</f>
        <v>0</v>
      </c>
      <c r="J448" s="14">
        <f>equipo18!CX86</f>
        <v>0</v>
      </c>
      <c r="K448" s="14">
        <f>equipo18!CY86</f>
        <v>0</v>
      </c>
      <c r="L448" t="str">
        <f t="shared" si="144"/>
        <v>Alejandro Gonzalez</v>
      </c>
      <c r="M448">
        <f t="shared" si="145"/>
        <v>0</v>
      </c>
      <c r="N448">
        <f t="shared" si="146"/>
        <v>999999</v>
      </c>
      <c r="O448">
        <f t="shared" si="147"/>
        <v>9999990448</v>
      </c>
      <c r="P448" t="str">
        <f t="shared" si="148"/>
        <v>Alejandro Gonzalez</v>
      </c>
      <c r="Q448">
        <f t="shared" si="149"/>
        <v>0</v>
      </c>
      <c r="R448">
        <f t="shared" si="150"/>
        <v>0</v>
      </c>
      <c r="S448">
        <f t="shared" si="151"/>
        <v>-448</v>
      </c>
      <c r="T448" t="str">
        <f t="shared" si="152"/>
        <v>Alejandro Gonzalez</v>
      </c>
      <c r="U448">
        <f t="shared" si="153"/>
        <v>0</v>
      </c>
      <c r="V448">
        <f t="shared" si="154"/>
        <v>0</v>
      </c>
      <c r="W448">
        <f t="shared" si="155"/>
        <v>-448</v>
      </c>
      <c r="X448" t="str">
        <f t="shared" si="156"/>
        <v>Alejandro Gonzalez</v>
      </c>
      <c r="Y448">
        <f t="shared" si="157"/>
        <v>0</v>
      </c>
      <c r="Z448">
        <f t="shared" si="158"/>
        <v>0</v>
      </c>
      <c r="AA448">
        <f t="shared" si="159"/>
        <v>-448</v>
      </c>
      <c r="AB448" t="str">
        <f t="shared" si="160"/>
        <v>Alejandro Gonzalez</v>
      </c>
      <c r="AC448">
        <f t="shared" si="161"/>
        <v>0</v>
      </c>
      <c r="AD448">
        <f t="shared" si="162"/>
        <v>999999</v>
      </c>
      <c r="AE448">
        <f t="shared" si="163"/>
        <v>9999990448</v>
      </c>
      <c r="AF448" t="str">
        <f t="shared" si="164"/>
        <v>Alejandro Gonzalez</v>
      </c>
      <c r="AG448" s="2">
        <f t="shared" si="165"/>
        <v>0</v>
      </c>
      <c r="AH448" s="2">
        <f t="shared" si="166"/>
        <v>0</v>
      </c>
      <c r="AI448">
        <f t="shared" si="167"/>
        <v>-448</v>
      </c>
    </row>
    <row r="449" spans="1:35" x14ac:dyDescent="0.3">
      <c r="A449" s="9" t="str">
        <f>equipo18!A87</f>
        <v>Alejandro Perez</v>
      </c>
      <c r="B449" s="9" t="str">
        <f>equipo18!$A$6</f>
        <v>Equipo 18</v>
      </c>
      <c r="C449" s="9">
        <f>equipo18!CP87</f>
        <v>1</v>
      </c>
      <c r="D449" s="9">
        <f>equipo18!CQ87</f>
        <v>1</v>
      </c>
      <c r="E449" s="9">
        <f>equipo18!CR87</f>
        <v>0</v>
      </c>
      <c r="F449" s="15">
        <f>equipo18!CT87</f>
        <v>2</v>
      </c>
      <c r="G449" s="9">
        <f>equipo18!CU87</f>
        <v>4</v>
      </c>
      <c r="H449" s="9">
        <f>equipo18!CV87</f>
        <v>1</v>
      </c>
      <c r="I449" s="9">
        <f>equipo18!CW87</f>
        <v>5</v>
      </c>
      <c r="J449" s="14">
        <f>equipo18!CX87</f>
        <v>18</v>
      </c>
      <c r="K449" s="14">
        <f>equipo18!CY87</f>
        <v>0</v>
      </c>
      <c r="L449" t="str">
        <f t="shared" si="144"/>
        <v>Alejandro Perez</v>
      </c>
      <c r="M449">
        <f t="shared" si="145"/>
        <v>18</v>
      </c>
      <c r="N449">
        <f t="shared" si="146"/>
        <v>18</v>
      </c>
      <c r="O449">
        <f t="shared" si="147"/>
        <v>180449</v>
      </c>
      <c r="P449" t="str">
        <f t="shared" si="148"/>
        <v>Alejandro Perez</v>
      </c>
      <c r="Q449">
        <f t="shared" si="149"/>
        <v>1</v>
      </c>
      <c r="R449">
        <f t="shared" si="150"/>
        <v>1</v>
      </c>
      <c r="S449">
        <f t="shared" si="151"/>
        <v>9551</v>
      </c>
      <c r="T449" t="str">
        <f t="shared" si="152"/>
        <v>Alejandro Perez</v>
      </c>
      <c r="U449">
        <f t="shared" si="153"/>
        <v>1</v>
      </c>
      <c r="V449">
        <f t="shared" si="154"/>
        <v>1</v>
      </c>
      <c r="W449">
        <f t="shared" si="155"/>
        <v>9551</v>
      </c>
      <c r="X449" t="str">
        <f t="shared" si="156"/>
        <v>Alejandro Perez</v>
      </c>
      <c r="Y449">
        <f t="shared" si="157"/>
        <v>2</v>
      </c>
      <c r="Z449">
        <f t="shared" si="158"/>
        <v>2</v>
      </c>
      <c r="AA449">
        <f t="shared" si="159"/>
        <v>19551</v>
      </c>
      <c r="AB449" t="str">
        <f t="shared" si="160"/>
        <v>Alejandro Perez</v>
      </c>
      <c r="AC449">
        <f t="shared" si="161"/>
        <v>5</v>
      </c>
      <c r="AD449">
        <f t="shared" si="162"/>
        <v>5</v>
      </c>
      <c r="AE449">
        <f t="shared" si="163"/>
        <v>50449</v>
      </c>
      <c r="AF449" t="str">
        <f t="shared" si="164"/>
        <v>Alejandro Perez</v>
      </c>
      <c r="AG449" s="2">
        <f t="shared" si="165"/>
        <v>0</v>
      </c>
      <c r="AH449" s="2">
        <f t="shared" si="166"/>
        <v>0</v>
      </c>
      <c r="AI449">
        <f t="shared" si="167"/>
        <v>-449</v>
      </c>
    </row>
    <row r="450" spans="1:35" x14ac:dyDescent="0.3">
      <c r="A450" s="9" t="str">
        <f>equipo18!A88</f>
        <v>Alejandro Sanchez</v>
      </c>
      <c r="B450" s="9" t="str">
        <f>equipo18!$A$6</f>
        <v>Equipo 18</v>
      </c>
      <c r="C450" s="9">
        <f>equipo18!CP88</f>
        <v>0</v>
      </c>
      <c r="D450" s="9">
        <f>equipo18!CQ88</f>
        <v>0</v>
      </c>
      <c r="E450" s="9">
        <f>equipo18!CR88</f>
        <v>0</v>
      </c>
      <c r="F450" s="15">
        <f>equipo18!CT88</f>
        <v>0</v>
      </c>
      <c r="G450" s="9">
        <f>equipo18!CU88</f>
        <v>0</v>
      </c>
      <c r="H450" s="9">
        <f>equipo18!CV88</f>
        <v>0</v>
      </c>
      <c r="I450" s="9">
        <f>equipo18!CW88</f>
        <v>0</v>
      </c>
      <c r="J450" s="14">
        <f>equipo18!CX88</f>
        <v>0</v>
      </c>
      <c r="K450" s="14">
        <f>equipo18!CY88</f>
        <v>0</v>
      </c>
      <c r="L450" t="str">
        <f t="shared" si="144"/>
        <v>Alejandro Sanchez</v>
      </c>
      <c r="M450">
        <f t="shared" si="145"/>
        <v>0</v>
      </c>
      <c r="N450">
        <f t="shared" si="146"/>
        <v>999999</v>
      </c>
      <c r="O450">
        <f t="shared" si="147"/>
        <v>9999990450</v>
      </c>
      <c r="P450" t="str">
        <f t="shared" si="148"/>
        <v>Alejandro Sanchez</v>
      </c>
      <c r="Q450">
        <f t="shared" si="149"/>
        <v>0</v>
      </c>
      <c r="R450">
        <f t="shared" si="150"/>
        <v>0</v>
      </c>
      <c r="S450">
        <f t="shared" si="151"/>
        <v>-450</v>
      </c>
      <c r="T450" t="str">
        <f t="shared" si="152"/>
        <v>Alejandro Sanchez</v>
      </c>
      <c r="U450">
        <f t="shared" si="153"/>
        <v>0</v>
      </c>
      <c r="V450">
        <f t="shared" si="154"/>
        <v>0</v>
      </c>
      <c r="W450">
        <f t="shared" si="155"/>
        <v>-450</v>
      </c>
      <c r="X450" t="str">
        <f t="shared" si="156"/>
        <v>Alejandro Sanchez</v>
      </c>
      <c r="Y450">
        <f t="shared" si="157"/>
        <v>0</v>
      </c>
      <c r="Z450">
        <f t="shared" si="158"/>
        <v>0</v>
      </c>
      <c r="AA450">
        <f t="shared" si="159"/>
        <v>-450</v>
      </c>
      <c r="AB450" t="str">
        <f t="shared" si="160"/>
        <v>Alejandro Sanchez</v>
      </c>
      <c r="AC450">
        <f t="shared" si="161"/>
        <v>0</v>
      </c>
      <c r="AD450">
        <f t="shared" si="162"/>
        <v>999999</v>
      </c>
      <c r="AE450">
        <f t="shared" si="163"/>
        <v>9999990450</v>
      </c>
      <c r="AF450" t="str">
        <f t="shared" si="164"/>
        <v>Alejandro Sanchez</v>
      </c>
      <c r="AG450" s="2">
        <f t="shared" si="165"/>
        <v>0</v>
      </c>
      <c r="AH450" s="2">
        <f t="shared" si="166"/>
        <v>0</v>
      </c>
      <c r="AI450">
        <f t="shared" si="167"/>
        <v>-450</v>
      </c>
    </row>
    <row r="451" spans="1:35" x14ac:dyDescent="0.3">
      <c r="A451" s="9" t="str">
        <f>equipo18!A89</f>
        <v>Alejandro Ramirez</v>
      </c>
      <c r="B451" s="9" t="str">
        <f>equipo18!$A$6</f>
        <v>Equipo 18</v>
      </c>
      <c r="C451" s="9">
        <f>equipo18!CP89</f>
        <v>2</v>
      </c>
      <c r="D451" s="9">
        <f>equipo18!CQ89</f>
        <v>1</v>
      </c>
      <c r="E451" s="9">
        <f>equipo18!CR89</f>
        <v>1</v>
      </c>
      <c r="F451" s="15">
        <f>equipo18!CT89</f>
        <v>2.1</v>
      </c>
      <c r="G451" s="9">
        <f>equipo18!CU89</f>
        <v>4</v>
      </c>
      <c r="H451" s="9">
        <f>equipo18!CV89</f>
        <v>8</v>
      </c>
      <c r="I451" s="9">
        <f>equipo18!CW89</f>
        <v>4</v>
      </c>
      <c r="J451" s="14">
        <f>equipo18!CX89</f>
        <v>15.428571428571427</v>
      </c>
      <c r="K451" s="14">
        <f>equipo18!CY89</f>
        <v>0</v>
      </c>
      <c r="L451" t="str">
        <f t="shared" ref="L451:L502" si="168">A451</f>
        <v>Alejandro Ramirez</v>
      </c>
      <c r="M451">
        <f t="shared" ref="M451:M502" si="169">J451</f>
        <v>15.428571428571427</v>
      </c>
      <c r="N451">
        <f t="shared" ref="N451:N514" si="170">IF(M451&gt;0,M451,999999)</f>
        <v>15.428571428571427</v>
      </c>
      <c r="O451">
        <f t="shared" ref="O451:O514" si="171">N451*10000+ROW()</f>
        <v>154736.71428571426</v>
      </c>
      <c r="P451" t="str">
        <f t="shared" ref="P451:P502" si="172">A451</f>
        <v>Alejandro Ramirez</v>
      </c>
      <c r="Q451">
        <f t="shared" ref="Q451:Q502" si="173">D451</f>
        <v>1</v>
      </c>
      <c r="R451">
        <f t="shared" ref="R451:R514" si="174">Q451</f>
        <v>1</v>
      </c>
      <c r="S451">
        <f t="shared" ref="S451:S514" si="175">R451*10000-ROW()</f>
        <v>9549</v>
      </c>
      <c r="T451" t="str">
        <f t="shared" ref="T451:T502" si="176">A451</f>
        <v>Alejandro Ramirez</v>
      </c>
      <c r="U451">
        <f t="shared" ref="U451:U502" si="177">H451</f>
        <v>8</v>
      </c>
      <c r="V451">
        <f t="shared" ref="V451:V514" si="178">U451</f>
        <v>8</v>
      </c>
      <c r="W451">
        <f t="shared" ref="W451:W514" si="179">V451*10000-ROW()</f>
        <v>79549</v>
      </c>
      <c r="X451" t="str">
        <f t="shared" ref="X451:X502" si="180">A451</f>
        <v>Alejandro Ramirez</v>
      </c>
      <c r="Y451">
        <f t="shared" ref="Y451:Y502" si="181">F451</f>
        <v>2.1</v>
      </c>
      <c r="Z451">
        <f t="shared" ref="Z451:Z514" si="182">Y451</f>
        <v>2.1</v>
      </c>
      <c r="AA451">
        <f t="shared" ref="AA451:AA514" si="183">Z451*10000-ROW()</f>
        <v>20549</v>
      </c>
      <c r="AB451" t="str">
        <f t="shared" ref="AB451:AB502" si="184">A451</f>
        <v>Alejandro Ramirez</v>
      </c>
      <c r="AC451">
        <f t="shared" ref="AC451:AC502" si="185">I451</f>
        <v>4</v>
      </c>
      <c r="AD451">
        <f t="shared" ref="AD451:AD514" si="186">IF(AC451&gt;0,AC451,999999)</f>
        <v>4</v>
      </c>
      <c r="AE451">
        <f t="shared" ref="AE451:AE514" si="187">AD451*10000+ROW()</f>
        <v>40451</v>
      </c>
      <c r="AF451" t="str">
        <f t="shared" ref="AF451:AF502" si="188">A451</f>
        <v>Alejandro Ramirez</v>
      </c>
      <c r="AG451" s="2">
        <f t="shared" ref="AG451:AG502" si="189">K451</f>
        <v>0</v>
      </c>
      <c r="AH451" s="2">
        <f t="shared" ref="AH451:AH514" si="190">AG451</f>
        <v>0</v>
      </c>
      <c r="AI451">
        <f t="shared" ref="AI451:AI514" si="191">AH451*10000-ROW()</f>
        <v>-451</v>
      </c>
    </row>
    <row r="452" spans="1:35" x14ac:dyDescent="0.3">
      <c r="A452" s="9" t="str">
        <f>equipo18!A90</f>
        <v>Alejandro Torres</v>
      </c>
      <c r="B452" s="9" t="str">
        <f>equipo18!$A$6</f>
        <v>Equipo 18</v>
      </c>
      <c r="C452" s="9">
        <f>equipo18!CP90</f>
        <v>1</v>
      </c>
      <c r="D452" s="9">
        <f>equipo18!CQ90</f>
        <v>0</v>
      </c>
      <c r="E452" s="9">
        <f>equipo18!CR90</f>
        <v>1</v>
      </c>
      <c r="F452" s="15">
        <f>equipo18!CT90</f>
        <v>3</v>
      </c>
      <c r="G452" s="9">
        <f>equipo18!CU90</f>
        <v>4</v>
      </c>
      <c r="H452" s="9">
        <f>equipo18!CV90</f>
        <v>2</v>
      </c>
      <c r="I452" s="9">
        <f>equipo18!CW90</f>
        <v>1</v>
      </c>
      <c r="J452" s="14">
        <f>equipo18!CX90</f>
        <v>12</v>
      </c>
      <c r="K452" s="14">
        <f>equipo18!CY90</f>
        <v>0</v>
      </c>
      <c r="L452" t="str">
        <f t="shared" si="168"/>
        <v>Alejandro Torres</v>
      </c>
      <c r="M452">
        <f t="shared" si="169"/>
        <v>12</v>
      </c>
      <c r="N452">
        <f t="shared" si="170"/>
        <v>12</v>
      </c>
      <c r="O452">
        <f t="shared" si="171"/>
        <v>120452</v>
      </c>
      <c r="P452" t="str">
        <f t="shared" si="172"/>
        <v>Alejandro Torres</v>
      </c>
      <c r="Q452">
        <f t="shared" si="173"/>
        <v>0</v>
      </c>
      <c r="R452">
        <f t="shared" si="174"/>
        <v>0</v>
      </c>
      <c r="S452">
        <f t="shared" si="175"/>
        <v>-452</v>
      </c>
      <c r="T452" t="str">
        <f t="shared" si="176"/>
        <v>Alejandro Torres</v>
      </c>
      <c r="U452">
        <f t="shared" si="177"/>
        <v>2</v>
      </c>
      <c r="V452">
        <f t="shared" si="178"/>
        <v>2</v>
      </c>
      <c r="W452">
        <f t="shared" si="179"/>
        <v>19548</v>
      </c>
      <c r="X452" t="str">
        <f t="shared" si="180"/>
        <v>Alejandro Torres</v>
      </c>
      <c r="Y452">
        <f t="shared" si="181"/>
        <v>3</v>
      </c>
      <c r="Z452">
        <f t="shared" si="182"/>
        <v>3</v>
      </c>
      <c r="AA452">
        <f t="shared" si="183"/>
        <v>29548</v>
      </c>
      <c r="AB452" t="str">
        <f t="shared" si="184"/>
        <v>Alejandro Torres</v>
      </c>
      <c r="AC452">
        <f t="shared" si="185"/>
        <v>1</v>
      </c>
      <c r="AD452">
        <f t="shared" si="186"/>
        <v>1</v>
      </c>
      <c r="AE452">
        <f t="shared" si="187"/>
        <v>10452</v>
      </c>
      <c r="AF452" t="str">
        <f t="shared" si="188"/>
        <v>Alejandro Torres</v>
      </c>
      <c r="AG452" s="2">
        <f t="shared" si="189"/>
        <v>0</v>
      </c>
      <c r="AH452" s="2">
        <f t="shared" si="190"/>
        <v>0</v>
      </c>
      <c r="AI452">
        <f t="shared" si="191"/>
        <v>-452</v>
      </c>
    </row>
    <row r="453" spans="1:35" x14ac:dyDescent="0.3">
      <c r="A453" s="9" t="str">
        <f>equipo19!A66</f>
        <v>Alejandro Flores</v>
      </c>
      <c r="B453" s="9" t="str">
        <f>equipo19!$A$6</f>
        <v>Equipo 19</v>
      </c>
      <c r="C453" s="9">
        <f>equipo19!CP66</f>
        <v>1</v>
      </c>
      <c r="D453" s="9">
        <f>equipo19!CQ66</f>
        <v>1</v>
      </c>
      <c r="E453" s="9">
        <f>equipo19!CR66</f>
        <v>0</v>
      </c>
      <c r="F453" s="15">
        <f>equipo19!CT66</f>
        <v>1.1000000000000001</v>
      </c>
      <c r="G453" s="9">
        <f>equipo19!CU66</f>
        <v>1</v>
      </c>
      <c r="H453" s="9">
        <f>equipo19!CV66</f>
        <v>5</v>
      </c>
      <c r="I453" s="9">
        <f>equipo19!CW66</f>
        <v>4</v>
      </c>
      <c r="J453" s="14">
        <f>equipo19!CX66</f>
        <v>6.7499999999999982</v>
      </c>
      <c r="K453" s="14">
        <f>equipo19!CY66</f>
        <v>0</v>
      </c>
      <c r="L453" t="str">
        <f t="shared" si="168"/>
        <v>Alejandro Flores</v>
      </c>
      <c r="M453">
        <f t="shared" si="169"/>
        <v>6.7499999999999982</v>
      </c>
      <c r="N453">
        <f t="shared" si="170"/>
        <v>6.7499999999999982</v>
      </c>
      <c r="O453">
        <f t="shared" si="171"/>
        <v>67952.999999999985</v>
      </c>
      <c r="P453" t="str">
        <f t="shared" si="172"/>
        <v>Alejandro Flores</v>
      </c>
      <c r="Q453">
        <f t="shared" si="173"/>
        <v>1</v>
      </c>
      <c r="R453">
        <f t="shared" si="174"/>
        <v>1</v>
      </c>
      <c r="S453">
        <f t="shared" si="175"/>
        <v>9547</v>
      </c>
      <c r="T453" t="str">
        <f t="shared" si="176"/>
        <v>Alejandro Flores</v>
      </c>
      <c r="U453">
        <f t="shared" si="177"/>
        <v>5</v>
      </c>
      <c r="V453">
        <f t="shared" si="178"/>
        <v>5</v>
      </c>
      <c r="W453">
        <f t="shared" si="179"/>
        <v>49547</v>
      </c>
      <c r="X453" t="str">
        <f t="shared" si="180"/>
        <v>Alejandro Flores</v>
      </c>
      <c r="Y453">
        <f t="shared" si="181"/>
        <v>1.1000000000000001</v>
      </c>
      <c r="Z453">
        <f t="shared" si="182"/>
        <v>1.1000000000000001</v>
      </c>
      <c r="AA453">
        <f t="shared" si="183"/>
        <v>10547</v>
      </c>
      <c r="AB453" t="str">
        <f t="shared" si="184"/>
        <v>Alejandro Flores</v>
      </c>
      <c r="AC453">
        <f t="shared" si="185"/>
        <v>4</v>
      </c>
      <c r="AD453">
        <f t="shared" si="186"/>
        <v>4</v>
      </c>
      <c r="AE453">
        <f t="shared" si="187"/>
        <v>40453</v>
      </c>
      <c r="AF453" t="str">
        <f t="shared" si="188"/>
        <v>Alejandro Flores</v>
      </c>
      <c r="AG453" s="2">
        <f t="shared" si="189"/>
        <v>0</v>
      </c>
      <c r="AH453" s="2">
        <f t="shared" si="190"/>
        <v>0</v>
      </c>
      <c r="AI453">
        <f t="shared" si="191"/>
        <v>-453</v>
      </c>
    </row>
    <row r="454" spans="1:35" x14ac:dyDescent="0.3">
      <c r="A454" s="9" t="str">
        <f>equipo19!A67</f>
        <v>Alejandro Rivera</v>
      </c>
      <c r="B454" s="9" t="str">
        <f>equipo19!$A$6</f>
        <v>Equipo 19</v>
      </c>
      <c r="C454" s="9">
        <f>equipo19!CP67</f>
        <v>2</v>
      </c>
      <c r="D454" s="9">
        <f>equipo19!CQ67</f>
        <v>1</v>
      </c>
      <c r="E454" s="9">
        <f>equipo19!CR67</f>
        <v>1</v>
      </c>
      <c r="F454" s="15">
        <f>equipo19!CT67</f>
        <v>2.2000000000000002</v>
      </c>
      <c r="G454" s="9">
        <f>equipo19!CU67</f>
        <v>1</v>
      </c>
      <c r="H454" s="9">
        <f>equipo19!CV67</f>
        <v>8</v>
      </c>
      <c r="I454" s="9">
        <f>equipo19!CW67</f>
        <v>3</v>
      </c>
      <c r="J454" s="14">
        <f>equipo19!CX67</f>
        <v>3.375</v>
      </c>
      <c r="K454" s="14">
        <f>equipo19!CY67</f>
        <v>0</v>
      </c>
      <c r="L454" t="str">
        <f t="shared" si="168"/>
        <v>Alejandro Rivera</v>
      </c>
      <c r="M454">
        <f t="shared" si="169"/>
        <v>3.375</v>
      </c>
      <c r="N454">
        <f t="shared" si="170"/>
        <v>3.375</v>
      </c>
      <c r="O454">
        <f t="shared" si="171"/>
        <v>34204</v>
      </c>
      <c r="P454" t="str">
        <f t="shared" si="172"/>
        <v>Alejandro Rivera</v>
      </c>
      <c r="Q454">
        <f t="shared" si="173"/>
        <v>1</v>
      </c>
      <c r="R454">
        <f t="shared" si="174"/>
        <v>1</v>
      </c>
      <c r="S454">
        <f t="shared" si="175"/>
        <v>9546</v>
      </c>
      <c r="T454" t="str">
        <f t="shared" si="176"/>
        <v>Alejandro Rivera</v>
      </c>
      <c r="U454">
        <f t="shared" si="177"/>
        <v>8</v>
      </c>
      <c r="V454">
        <f t="shared" si="178"/>
        <v>8</v>
      </c>
      <c r="W454">
        <f t="shared" si="179"/>
        <v>79546</v>
      </c>
      <c r="X454" t="str">
        <f t="shared" si="180"/>
        <v>Alejandro Rivera</v>
      </c>
      <c r="Y454">
        <f t="shared" si="181"/>
        <v>2.2000000000000002</v>
      </c>
      <c r="Z454">
        <f t="shared" si="182"/>
        <v>2.2000000000000002</v>
      </c>
      <c r="AA454">
        <f t="shared" si="183"/>
        <v>21546</v>
      </c>
      <c r="AB454" t="str">
        <f t="shared" si="184"/>
        <v>Alejandro Rivera</v>
      </c>
      <c r="AC454">
        <f t="shared" si="185"/>
        <v>3</v>
      </c>
      <c r="AD454">
        <f t="shared" si="186"/>
        <v>3</v>
      </c>
      <c r="AE454">
        <f t="shared" si="187"/>
        <v>30454</v>
      </c>
      <c r="AF454" t="str">
        <f t="shared" si="188"/>
        <v>Alejandro Rivera</v>
      </c>
      <c r="AG454" s="2">
        <f t="shared" si="189"/>
        <v>0</v>
      </c>
      <c r="AH454" s="2">
        <f t="shared" si="190"/>
        <v>0</v>
      </c>
      <c r="AI454">
        <f t="shared" si="191"/>
        <v>-454</v>
      </c>
    </row>
    <row r="455" spans="1:35" x14ac:dyDescent="0.3">
      <c r="A455" s="9" t="str">
        <f>equipo19!A68</f>
        <v>Alejandro Gomez</v>
      </c>
      <c r="B455" s="9" t="str">
        <f>equipo19!$A$6</f>
        <v>Equipo 19</v>
      </c>
      <c r="C455" s="9">
        <f>equipo19!CP68</f>
        <v>1</v>
      </c>
      <c r="D455" s="9">
        <f>equipo19!CQ68</f>
        <v>1</v>
      </c>
      <c r="E455" s="9">
        <f>equipo19!CR68</f>
        <v>0</v>
      </c>
      <c r="F455" s="15">
        <f>equipo19!CT68</f>
        <v>2</v>
      </c>
      <c r="G455" s="9">
        <f>equipo19!CU68</f>
        <v>1</v>
      </c>
      <c r="H455" s="9">
        <f>equipo19!CV68</f>
        <v>5</v>
      </c>
      <c r="I455" s="9">
        <f>equipo19!CW68</f>
        <v>4</v>
      </c>
      <c r="J455" s="14">
        <f>equipo19!CX68</f>
        <v>4.5</v>
      </c>
      <c r="K455" s="14">
        <f>equipo19!CY68</f>
        <v>0</v>
      </c>
      <c r="L455" t="str">
        <f t="shared" si="168"/>
        <v>Alejandro Gomez</v>
      </c>
      <c r="M455">
        <f t="shared" si="169"/>
        <v>4.5</v>
      </c>
      <c r="N455">
        <f t="shared" si="170"/>
        <v>4.5</v>
      </c>
      <c r="O455">
        <f t="shared" si="171"/>
        <v>45455</v>
      </c>
      <c r="P455" t="str">
        <f t="shared" si="172"/>
        <v>Alejandro Gomez</v>
      </c>
      <c r="Q455">
        <f t="shared" si="173"/>
        <v>1</v>
      </c>
      <c r="R455">
        <f t="shared" si="174"/>
        <v>1</v>
      </c>
      <c r="S455">
        <f t="shared" si="175"/>
        <v>9545</v>
      </c>
      <c r="T455" t="str">
        <f t="shared" si="176"/>
        <v>Alejandro Gomez</v>
      </c>
      <c r="U455">
        <f t="shared" si="177"/>
        <v>5</v>
      </c>
      <c r="V455">
        <f t="shared" si="178"/>
        <v>5</v>
      </c>
      <c r="W455">
        <f t="shared" si="179"/>
        <v>49545</v>
      </c>
      <c r="X455" t="str">
        <f t="shared" si="180"/>
        <v>Alejandro Gomez</v>
      </c>
      <c r="Y455">
        <f t="shared" si="181"/>
        <v>2</v>
      </c>
      <c r="Z455">
        <f t="shared" si="182"/>
        <v>2</v>
      </c>
      <c r="AA455">
        <f t="shared" si="183"/>
        <v>19545</v>
      </c>
      <c r="AB455" t="str">
        <f t="shared" si="184"/>
        <v>Alejandro Gomez</v>
      </c>
      <c r="AC455">
        <f t="shared" si="185"/>
        <v>4</v>
      </c>
      <c r="AD455">
        <f t="shared" si="186"/>
        <v>4</v>
      </c>
      <c r="AE455">
        <f t="shared" si="187"/>
        <v>40455</v>
      </c>
      <c r="AF455" t="str">
        <f t="shared" si="188"/>
        <v>Alejandro Gomez</v>
      </c>
      <c r="AG455" s="2">
        <f t="shared" si="189"/>
        <v>0</v>
      </c>
      <c r="AH455" s="2">
        <f t="shared" si="190"/>
        <v>0</v>
      </c>
      <c r="AI455">
        <f t="shared" si="191"/>
        <v>-455</v>
      </c>
    </row>
    <row r="456" spans="1:35" x14ac:dyDescent="0.3">
      <c r="A456" s="9" t="str">
        <f>equipo19!A69</f>
        <v>Alejandro Diaz</v>
      </c>
      <c r="B456" s="9" t="str">
        <f>equipo19!$A$6</f>
        <v>Equipo 19</v>
      </c>
      <c r="C456" s="9">
        <f>equipo19!CP69</f>
        <v>2</v>
      </c>
      <c r="D456" s="9">
        <f>equipo19!CQ69</f>
        <v>0</v>
      </c>
      <c r="E456" s="9">
        <f>equipo19!CR69</f>
        <v>2</v>
      </c>
      <c r="F456" s="15">
        <f>equipo19!CT69</f>
        <v>2</v>
      </c>
      <c r="G456" s="9">
        <f>equipo19!CU69</f>
        <v>6</v>
      </c>
      <c r="H456" s="9">
        <f>equipo19!CV69</f>
        <v>8</v>
      </c>
      <c r="I456" s="9">
        <f>equipo19!CW69</f>
        <v>6</v>
      </c>
      <c r="J456" s="14">
        <f>equipo19!CX69</f>
        <v>27</v>
      </c>
      <c r="K456" s="14">
        <f>equipo19!CY69</f>
        <v>0</v>
      </c>
      <c r="L456" t="str">
        <f t="shared" si="168"/>
        <v>Alejandro Diaz</v>
      </c>
      <c r="M456">
        <f t="shared" si="169"/>
        <v>27</v>
      </c>
      <c r="N456">
        <f t="shared" si="170"/>
        <v>27</v>
      </c>
      <c r="O456">
        <f t="shared" si="171"/>
        <v>270456</v>
      </c>
      <c r="P456" t="str">
        <f t="shared" si="172"/>
        <v>Alejandro Diaz</v>
      </c>
      <c r="Q456">
        <f t="shared" si="173"/>
        <v>0</v>
      </c>
      <c r="R456">
        <f t="shared" si="174"/>
        <v>0</v>
      </c>
      <c r="S456">
        <f t="shared" si="175"/>
        <v>-456</v>
      </c>
      <c r="T456" t="str">
        <f t="shared" si="176"/>
        <v>Alejandro Diaz</v>
      </c>
      <c r="U456">
        <f t="shared" si="177"/>
        <v>8</v>
      </c>
      <c r="V456">
        <f t="shared" si="178"/>
        <v>8</v>
      </c>
      <c r="W456">
        <f t="shared" si="179"/>
        <v>79544</v>
      </c>
      <c r="X456" t="str">
        <f t="shared" si="180"/>
        <v>Alejandro Diaz</v>
      </c>
      <c r="Y456">
        <f t="shared" si="181"/>
        <v>2</v>
      </c>
      <c r="Z456">
        <f t="shared" si="182"/>
        <v>2</v>
      </c>
      <c r="AA456">
        <f t="shared" si="183"/>
        <v>19544</v>
      </c>
      <c r="AB456" t="str">
        <f t="shared" si="184"/>
        <v>Alejandro Diaz</v>
      </c>
      <c r="AC456">
        <f t="shared" si="185"/>
        <v>6</v>
      </c>
      <c r="AD456">
        <f t="shared" si="186"/>
        <v>6</v>
      </c>
      <c r="AE456">
        <f t="shared" si="187"/>
        <v>60456</v>
      </c>
      <c r="AF456" t="str">
        <f t="shared" si="188"/>
        <v>Alejandro Diaz</v>
      </c>
      <c r="AG456" s="2">
        <f t="shared" si="189"/>
        <v>0</v>
      </c>
      <c r="AH456" s="2">
        <f t="shared" si="190"/>
        <v>0</v>
      </c>
      <c r="AI456">
        <f t="shared" si="191"/>
        <v>-456</v>
      </c>
    </row>
    <row r="457" spans="1:35" x14ac:dyDescent="0.3">
      <c r="A457" s="9" t="str">
        <f>equipo19!A70</f>
        <v>Alejandro Reyes</v>
      </c>
      <c r="B457" s="9" t="str">
        <f>equipo19!$A$6</f>
        <v>Equipo 19</v>
      </c>
      <c r="C457" s="9">
        <f>equipo19!CP70</f>
        <v>1</v>
      </c>
      <c r="D457" s="9">
        <f>equipo19!CQ70</f>
        <v>1</v>
      </c>
      <c r="E457" s="9">
        <f>equipo19!CR70</f>
        <v>0</v>
      </c>
      <c r="F457" s="15">
        <f>equipo19!CT70</f>
        <v>1</v>
      </c>
      <c r="G457" s="9">
        <f>equipo19!CU70</f>
        <v>1</v>
      </c>
      <c r="H457" s="9">
        <f>equipo19!CV70</f>
        <v>1</v>
      </c>
      <c r="I457" s="9">
        <f>equipo19!CW70</f>
        <v>3</v>
      </c>
      <c r="J457" s="14">
        <f>equipo19!CX70</f>
        <v>9</v>
      </c>
      <c r="K457" s="14">
        <f>equipo19!CY70</f>
        <v>0</v>
      </c>
      <c r="L457" t="str">
        <f t="shared" si="168"/>
        <v>Alejandro Reyes</v>
      </c>
      <c r="M457">
        <f t="shared" si="169"/>
        <v>9</v>
      </c>
      <c r="N457">
        <f t="shared" si="170"/>
        <v>9</v>
      </c>
      <c r="O457">
        <f t="shared" si="171"/>
        <v>90457</v>
      </c>
      <c r="P457" t="str">
        <f t="shared" si="172"/>
        <v>Alejandro Reyes</v>
      </c>
      <c r="Q457">
        <f t="shared" si="173"/>
        <v>1</v>
      </c>
      <c r="R457">
        <f t="shared" si="174"/>
        <v>1</v>
      </c>
      <c r="S457">
        <f t="shared" si="175"/>
        <v>9543</v>
      </c>
      <c r="T457" t="str">
        <f t="shared" si="176"/>
        <v>Alejandro Reyes</v>
      </c>
      <c r="U457">
        <f t="shared" si="177"/>
        <v>1</v>
      </c>
      <c r="V457">
        <f t="shared" si="178"/>
        <v>1</v>
      </c>
      <c r="W457">
        <f t="shared" si="179"/>
        <v>9543</v>
      </c>
      <c r="X457" t="str">
        <f t="shared" si="180"/>
        <v>Alejandro Reyes</v>
      </c>
      <c r="Y457">
        <f t="shared" si="181"/>
        <v>1</v>
      </c>
      <c r="Z457">
        <f t="shared" si="182"/>
        <v>1</v>
      </c>
      <c r="AA457">
        <f t="shared" si="183"/>
        <v>9543</v>
      </c>
      <c r="AB457" t="str">
        <f t="shared" si="184"/>
        <v>Alejandro Reyes</v>
      </c>
      <c r="AC457">
        <f t="shared" si="185"/>
        <v>3</v>
      </c>
      <c r="AD457">
        <f t="shared" si="186"/>
        <v>3</v>
      </c>
      <c r="AE457">
        <f t="shared" si="187"/>
        <v>30457</v>
      </c>
      <c r="AF457" t="str">
        <f t="shared" si="188"/>
        <v>Alejandro Reyes</v>
      </c>
      <c r="AG457" s="2">
        <f t="shared" si="189"/>
        <v>0</v>
      </c>
      <c r="AH457" s="2">
        <f t="shared" si="190"/>
        <v>0</v>
      </c>
      <c r="AI457">
        <f t="shared" si="191"/>
        <v>-457</v>
      </c>
    </row>
    <row r="458" spans="1:35" x14ac:dyDescent="0.3">
      <c r="A458" s="9" t="str">
        <f>equipo19!A71</f>
        <v>Alejandro Morales</v>
      </c>
      <c r="B458" s="9" t="str">
        <f>equipo19!$A$6</f>
        <v>Equipo 19</v>
      </c>
      <c r="C458" s="9">
        <f>equipo19!CP71</f>
        <v>0</v>
      </c>
      <c r="D458" s="9">
        <f>equipo19!CQ71</f>
        <v>0</v>
      </c>
      <c r="E458" s="9">
        <f>equipo19!CR71</f>
        <v>0</v>
      </c>
      <c r="F458" s="15">
        <f>equipo19!CT71</f>
        <v>0</v>
      </c>
      <c r="G458" s="9">
        <f>equipo19!CU71</f>
        <v>0</v>
      </c>
      <c r="H458" s="9">
        <f>equipo19!CV71</f>
        <v>0</v>
      </c>
      <c r="I458" s="9">
        <f>equipo19!CW71</f>
        <v>0</v>
      </c>
      <c r="J458" s="14">
        <f>equipo19!CX71</f>
        <v>0</v>
      </c>
      <c r="K458" s="14">
        <f>equipo19!CY71</f>
        <v>0</v>
      </c>
      <c r="L458" t="str">
        <f t="shared" si="168"/>
        <v>Alejandro Morales</v>
      </c>
      <c r="M458">
        <f t="shared" si="169"/>
        <v>0</v>
      </c>
      <c r="N458">
        <f t="shared" si="170"/>
        <v>999999</v>
      </c>
      <c r="O458">
        <f t="shared" si="171"/>
        <v>9999990458</v>
      </c>
      <c r="P458" t="str">
        <f t="shared" si="172"/>
        <v>Alejandro Morales</v>
      </c>
      <c r="Q458">
        <f t="shared" si="173"/>
        <v>0</v>
      </c>
      <c r="R458">
        <f t="shared" si="174"/>
        <v>0</v>
      </c>
      <c r="S458">
        <f t="shared" si="175"/>
        <v>-458</v>
      </c>
      <c r="T458" t="str">
        <f t="shared" si="176"/>
        <v>Alejandro Morales</v>
      </c>
      <c r="U458">
        <f t="shared" si="177"/>
        <v>0</v>
      </c>
      <c r="V458">
        <f t="shared" si="178"/>
        <v>0</v>
      </c>
      <c r="W458">
        <f t="shared" si="179"/>
        <v>-458</v>
      </c>
      <c r="X458" t="str">
        <f t="shared" si="180"/>
        <v>Alejandro Morales</v>
      </c>
      <c r="Y458">
        <f t="shared" si="181"/>
        <v>0</v>
      </c>
      <c r="Z458">
        <f t="shared" si="182"/>
        <v>0</v>
      </c>
      <c r="AA458">
        <f t="shared" si="183"/>
        <v>-458</v>
      </c>
      <c r="AB458" t="str">
        <f t="shared" si="184"/>
        <v>Alejandro Morales</v>
      </c>
      <c r="AC458">
        <f t="shared" si="185"/>
        <v>0</v>
      </c>
      <c r="AD458">
        <f t="shared" si="186"/>
        <v>999999</v>
      </c>
      <c r="AE458">
        <f t="shared" si="187"/>
        <v>9999990458</v>
      </c>
      <c r="AF458" t="str">
        <f t="shared" si="188"/>
        <v>Alejandro Morales</v>
      </c>
      <c r="AG458" s="2">
        <f t="shared" si="189"/>
        <v>0</v>
      </c>
      <c r="AH458" s="2">
        <f t="shared" si="190"/>
        <v>0</v>
      </c>
      <c r="AI458">
        <f t="shared" si="191"/>
        <v>-458</v>
      </c>
    </row>
    <row r="459" spans="1:35" x14ac:dyDescent="0.3">
      <c r="A459" s="9" t="str">
        <f>equipo19!A72</f>
        <v>Alejandro Cruz</v>
      </c>
      <c r="B459" s="9" t="str">
        <f>equipo19!$A$6</f>
        <v>Equipo 19</v>
      </c>
      <c r="C459" s="9">
        <f>equipo19!CP72</f>
        <v>2</v>
      </c>
      <c r="D459" s="9">
        <f>equipo19!CQ72</f>
        <v>1</v>
      </c>
      <c r="E459" s="9">
        <f>equipo19!CR72</f>
        <v>1</v>
      </c>
      <c r="F459" s="15">
        <f>equipo19!CT72</f>
        <v>5</v>
      </c>
      <c r="G459" s="9">
        <f>equipo19!CU72</f>
        <v>0</v>
      </c>
      <c r="H459" s="9">
        <f>equipo19!CV72</f>
        <v>7</v>
      </c>
      <c r="I459" s="9">
        <f>equipo19!CW72</f>
        <v>10</v>
      </c>
      <c r="J459" s="14">
        <f>equipo19!CX72</f>
        <v>0</v>
      </c>
      <c r="K459" s="14">
        <f>equipo19!CY72</f>
        <v>0</v>
      </c>
      <c r="L459" t="str">
        <f t="shared" si="168"/>
        <v>Alejandro Cruz</v>
      </c>
      <c r="M459">
        <f t="shared" si="169"/>
        <v>0</v>
      </c>
      <c r="N459">
        <f t="shared" si="170"/>
        <v>999999</v>
      </c>
      <c r="O459">
        <f t="shared" si="171"/>
        <v>9999990459</v>
      </c>
      <c r="P459" t="str">
        <f t="shared" si="172"/>
        <v>Alejandro Cruz</v>
      </c>
      <c r="Q459">
        <f t="shared" si="173"/>
        <v>1</v>
      </c>
      <c r="R459">
        <f t="shared" si="174"/>
        <v>1</v>
      </c>
      <c r="S459">
        <f t="shared" si="175"/>
        <v>9541</v>
      </c>
      <c r="T459" t="str">
        <f t="shared" si="176"/>
        <v>Alejandro Cruz</v>
      </c>
      <c r="U459">
        <f t="shared" si="177"/>
        <v>7</v>
      </c>
      <c r="V459">
        <f t="shared" si="178"/>
        <v>7</v>
      </c>
      <c r="W459">
        <f t="shared" si="179"/>
        <v>69541</v>
      </c>
      <c r="X459" t="str">
        <f t="shared" si="180"/>
        <v>Alejandro Cruz</v>
      </c>
      <c r="Y459">
        <f t="shared" si="181"/>
        <v>5</v>
      </c>
      <c r="Z459">
        <f t="shared" si="182"/>
        <v>5</v>
      </c>
      <c r="AA459">
        <f t="shared" si="183"/>
        <v>49541</v>
      </c>
      <c r="AB459" t="str">
        <f t="shared" si="184"/>
        <v>Alejandro Cruz</v>
      </c>
      <c r="AC459">
        <f t="shared" si="185"/>
        <v>10</v>
      </c>
      <c r="AD459">
        <f t="shared" si="186"/>
        <v>10</v>
      </c>
      <c r="AE459">
        <f t="shared" si="187"/>
        <v>100459</v>
      </c>
      <c r="AF459" t="str">
        <f t="shared" si="188"/>
        <v>Alejandro Cruz</v>
      </c>
      <c r="AG459" s="2">
        <f t="shared" si="189"/>
        <v>0</v>
      </c>
      <c r="AH459" s="2">
        <f t="shared" si="190"/>
        <v>0</v>
      </c>
      <c r="AI459">
        <f t="shared" si="191"/>
        <v>-459</v>
      </c>
    </row>
    <row r="460" spans="1:35" x14ac:dyDescent="0.3">
      <c r="A460" s="9" t="str">
        <f>equipo19!A73</f>
        <v>Alejandro Ortiz</v>
      </c>
      <c r="B460" s="9" t="str">
        <f>equipo19!$A$6</f>
        <v>Equipo 19</v>
      </c>
      <c r="C460" s="9">
        <f>equipo19!CP73</f>
        <v>1</v>
      </c>
      <c r="D460" s="9">
        <f>equipo19!CQ73</f>
        <v>1</v>
      </c>
      <c r="E460" s="9">
        <f>equipo19!CR73</f>
        <v>0</v>
      </c>
      <c r="F460" s="15">
        <f>equipo19!CT73</f>
        <v>2</v>
      </c>
      <c r="G460" s="9">
        <f>equipo19!CU73</f>
        <v>3</v>
      </c>
      <c r="H460" s="9">
        <f>equipo19!CV73</f>
        <v>6</v>
      </c>
      <c r="I460" s="9">
        <f>equipo19!CW73</f>
        <v>0</v>
      </c>
      <c r="J460" s="14">
        <f>equipo19!CX73</f>
        <v>13.5</v>
      </c>
      <c r="K460" s="14">
        <f>equipo19!CY73</f>
        <v>0</v>
      </c>
      <c r="L460" t="str">
        <f t="shared" si="168"/>
        <v>Alejandro Ortiz</v>
      </c>
      <c r="M460">
        <f t="shared" si="169"/>
        <v>13.5</v>
      </c>
      <c r="N460">
        <f t="shared" si="170"/>
        <v>13.5</v>
      </c>
      <c r="O460">
        <f t="shared" si="171"/>
        <v>135460</v>
      </c>
      <c r="P460" t="str">
        <f t="shared" si="172"/>
        <v>Alejandro Ortiz</v>
      </c>
      <c r="Q460">
        <f t="shared" si="173"/>
        <v>1</v>
      </c>
      <c r="R460">
        <f t="shared" si="174"/>
        <v>1</v>
      </c>
      <c r="S460">
        <f t="shared" si="175"/>
        <v>9540</v>
      </c>
      <c r="T460" t="str">
        <f t="shared" si="176"/>
        <v>Alejandro Ortiz</v>
      </c>
      <c r="U460">
        <f t="shared" si="177"/>
        <v>6</v>
      </c>
      <c r="V460">
        <f t="shared" si="178"/>
        <v>6</v>
      </c>
      <c r="W460">
        <f t="shared" si="179"/>
        <v>59540</v>
      </c>
      <c r="X460" t="str">
        <f t="shared" si="180"/>
        <v>Alejandro Ortiz</v>
      </c>
      <c r="Y460">
        <f t="shared" si="181"/>
        <v>2</v>
      </c>
      <c r="Z460">
        <f t="shared" si="182"/>
        <v>2</v>
      </c>
      <c r="AA460">
        <f t="shared" si="183"/>
        <v>19540</v>
      </c>
      <c r="AB460" t="str">
        <f t="shared" si="184"/>
        <v>Alejandro Ortiz</v>
      </c>
      <c r="AC460">
        <f t="shared" si="185"/>
        <v>0</v>
      </c>
      <c r="AD460">
        <f t="shared" si="186"/>
        <v>999999</v>
      </c>
      <c r="AE460">
        <f t="shared" si="187"/>
        <v>9999990460</v>
      </c>
      <c r="AF460" t="str">
        <f t="shared" si="188"/>
        <v>Alejandro Ortiz</v>
      </c>
      <c r="AG460" s="2">
        <f t="shared" si="189"/>
        <v>0</v>
      </c>
      <c r="AH460" s="2">
        <f t="shared" si="190"/>
        <v>0</v>
      </c>
      <c r="AI460">
        <f t="shared" si="191"/>
        <v>-460</v>
      </c>
    </row>
    <row r="461" spans="1:35" x14ac:dyDescent="0.3">
      <c r="A461" s="9" t="str">
        <f>equipo19!A74</f>
        <v>Alejandro Gutierrez</v>
      </c>
      <c r="B461" s="9" t="str">
        <f>equipo19!$A$6</f>
        <v>Equipo 19</v>
      </c>
      <c r="C461" s="9">
        <f>equipo19!CP74</f>
        <v>1</v>
      </c>
      <c r="D461" s="9">
        <f>equipo19!CQ74</f>
        <v>0</v>
      </c>
      <c r="E461" s="9">
        <f>equipo19!CR74</f>
        <v>1</v>
      </c>
      <c r="F461" s="15">
        <f>equipo19!CT74</f>
        <v>2.1</v>
      </c>
      <c r="G461" s="9">
        <f>equipo19!CU74</f>
        <v>2</v>
      </c>
      <c r="H461" s="9">
        <f>equipo19!CV74</f>
        <v>6</v>
      </c>
      <c r="I461" s="9">
        <f>equipo19!CW74</f>
        <v>4</v>
      </c>
      <c r="J461" s="14">
        <f>equipo19!CX74</f>
        <v>7.7142857142857135</v>
      </c>
      <c r="K461" s="14">
        <f>equipo19!CY74</f>
        <v>0</v>
      </c>
      <c r="L461" t="str">
        <f t="shared" si="168"/>
        <v>Alejandro Gutierrez</v>
      </c>
      <c r="M461">
        <f t="shared" si="169"/>
        <v>7.7142857142857135</v>
      </c>
      <c r="N461">
        <f t="shared" si="170"/>
        <v>7.7142857142857135</v>
      </c>
      <c r="O461">
        <f t="shared" si="171"/>
        <v>77603.85714285713</v>
      </c>
      <c r="P461" t="str">
        <f t="shared" si="172"/>
        <v>Alejandro Gutierrez</v>
      </c>
      <c r="Q461">
        <f t="shared" si="173"/>
        <v>0</v>
      </c>
      <c r="R461">
        <f t="shared" si="174"/>
        <v>0</v>
      </c>
      <c r="S461">
        <f t="shared" si="175"/>
        <v>-461</v>
      </c>
      <c r="T461" t="str">
        <f t="shared" si="176"/>
        <v>Alejandro Gutierrez</v>
      </c>
      <c r="U461">
        <f t="shared" si="177"/>
        <v>6</v>
      </c>
      <c r="V461">
        <f t="shared" si="178"/>
        <v>6</v>
      </c>
      <c r="W461">
        <f t="shared" si="179"/>
        <v>59539</v>
      </c>
      <c r="X461" t="str">
        <f t="shared" si="180"/>
        <v>Alejandro Gutierrez</v>
      </c>
      <c r="Y461">
        <f t="shared" si="181"/>
        <v>2.1</v>
      </c>
      <c r="Z461">
        <f t="shared" si="182"/>
        <v>2.1</v>
      </c>
      <c r="AA461">
        <f t="shared" si="183"/>
        <v>20539</v>
      </c>
      <c r="AB461" t="str">
        <f t="shared" si="184"/>
        <v>Alejandro Gutierrez</v>
      </c>
      <c r="AC461">
        <f t="shared" si="185"/>
        <v>4</v>
      </c>
      <c r="AD461">
        <f t="shared" si="186"/>
        <v>4</v>
      </c>
      <c r="AE461">
        <f t="shared" si="187"/>
        <v>40461</v>
      </c>
      <c r="AF461" t="str">
        <f t="shared" si="188"/>
        <v>Alejandro Gutierrez</v>
      </c>
      <c r="AG461" s="2">
        <f t="shared" si="189"/>
        <v>0</v>
      </c>
      <c r="AH461" s="2">
        <f t="shared" si="190"/>
        <v>0</v>
      </c>
      <c r="AI461">
        <f t="shared" si="191"/>
        <v>-461</v>
      </c>
    </row>
    <row r="462" spans="1:35" x14ac:dyDescent="0.3">
      <c r="A462" s="9" t="str">
        <f>equipo19!A75</f>
        <v>Alejandro Castillo</v>
      </c>
      <c r="B462" s="9" t="str">
        <f>equipo19!$A$6</f>
        <v>Equipo 19</v>
      </c>
      <c r="C462" s="9">
        <f>equipo19!CP75</f>
        <v>2</v>
      </c>
      <c r="D462" s="9">
        <f>equipo19!CQ75</f>
        <v>1</v>
      </c>
      <c r="E462" s="9">
        <f>equipo19!CR75</f>
        <v>1</v>
      </c>
      <c r="F462" s="15">
        <f>equipo19!CT75</f>
        <v>3.2</v>
      </c>
      <c r="G462" s="9">
        <f>equipo19!CU75</f>
        <v>5</v>
      </c>
      <c r="H462" s="9">
        <f>equipo19!CV75</f>
        <v>11</v>
      </c>
      <c r="I462" s="9">
        <f>equipo19!CW75</f>
        <v>3</v>
      </c>
      <c r="J462" s="14">
        <f>equipo19!CX75</f>
        <v>12.272727272727272</v>
      </c>
      <c r="K462" s="14">
        <f>equipo19!CY75</f>
        <v>0</v>
      </c>
      <c r="L462" t="str">
        <f t="shared" si="168"/>
        <v>Alejandro Castillo</v>
      </c>
      <c r="M462">
        <f t="shared" si="169"/>
        <v>12.272727272727272</v>
      </c>
      <c r="N462">
        <f t="shared" si="170"/>
        <v>12.272727272727272</v>
      </c>
      <c r="O462">
        <f t="shared" si="171"/>
        <v>123189.27272727272</v>
      </c>
      <c r="P462" t="str">
        <f t="shared" si="172"/>
        <v>Alejandro Castillo</v>
      </c>
      <c r="Q462">
        <f t="shared" si="173"/>
        <v>1</v>
      </c>
      <c r="R462">
        <f t="shared" si="174"/>
        <v>1</v>
      </c>
      <c r="S462">
        <f t="shared" si="175"/>
        <v>9538</v>
      </c>
      <c r="T462" t="str">
        <f t="shared" si="176"/>
        <v>Alejandro Castillo</v>
      </c>
      <c r="U462">
        <f t="shared" si="177"/>
        <v>11</v>
      </c>
      <c r="V462">
        <f t="shared" si="178"/>
        <v>11</v>
      </c>
      <c r="W462">
        <f t="shared" si="179"/>
        <v>109538</v>
      </c>
      <c r="X462" t="str">
        <f t="shared" si="180"/>
        <v>Alejandro Castillo</v>
      </c>
      <c r="Y462">
        <f t="shared" si="181"/>
        <v>3.2</v>
      </c>
      <c r="Z462">
        <f t="shared" si="182"/>
        <v>3.2</v>
      </c>
      <c r="AA462">
        <f t="shared" si="183"/>
        <v>31538</v>
      </c>
      <c r="AB462" t="str">
        <f t="shared" si="184"/>
        <v>Alejandro Castillo</v>
      </c>
      <c r="AC462">
        <f t="shared" si="185"/>
        <v>3</v>
      </c>
      <c r="AD462">
        <f t="shared" si="186"/>
        <v>3</v>
      </c>
      <c r="AE462">
        <f t="shared" si="187"/>
        <v>30462</v>
      </c>
      <c r="AF462" t="str">
        <f t="shared" si="188"/>
        <v>Alejandro Castillo</v>
      </c>
      <c r="AG462" s="2">
        <f t="shared" si="189"/>
        <v>0</v>
      </c>
      <c r="AH462" s="2">
        <f t="shared" si="190"/>
        <v>0</v>
      </c>
      <c r="AI462">
        <f t="shared" si="191"/>
        <v>-462</v>
      </c>
    </row>
    <row r="463" spans="1:35" x14ac:dyDescent="0.3">
      <c r="A463" s="9" t="str">
        <f>equipo19!A76</f>
        <v>Rodrigo Garcia</v>
      </c>
      <c r="B463" s="9" t="str">
        <f>equipo19!$A$6</f>
        <v>Equipo 19</v>
      </c>
      <c r="C463" s="9">
        <f>equipo19!CP76</f>
        <v>2</v>
      </c>
      <c r="D463" s="9">
        <f>equipo19!CQ76</f>
        <v>0</v>
      </c>
      <c r="E463" s="9">
        <f>equipo19!CR76</f>
        <v>2</v>
      </c>
      <c r="F463" s="15">
        <f>equipo19!CT76</f>
        <v>4</v>
      </c>
      <c r="G463" s="9">
        <f>equipo19!CU76</f>
        <v>4</v>
      </c>
      <c r="H463" s="9">
        <f>equipo19!CV76</f>
        <v>10</v>
      </c>
      <c r="I463" s="9">
        <f>equipo19!CW76</f>
        <v>6</v>
      </c>
      <c r="J463" s="14">
        <f>equipo19!CX76</f>
        <v>8.9999999999999964</v>
      </c>
      <c r="K463" s="14">
        <f>equipo19!CY76</f>
        <v>0</v>
      </c>
      <c r="L463" t="str">
        <f t="shared" si="168"/>
        <v>Rodrigo Garcia</v>
      </c>
      <c r="M463">
        <f t="shared" si="169"/>
        <v>8.9999999999999964</v>
      </c>
      <c r="N463">
        <f t="shared" si="170"/>
        <v>8.9999999999999964</v>
      </c>
      <c r="O463">
        <f t="shared" si="171"/>
        <v>90462.999999999971</v>
      </c>
      <c r="P463" t="str">
        <f t="shared" si="172"/>
        <v>Rodrigo Garcia</v>
      </c>
      <c r="Q463">
        <f t="shared" si="173"/>
        <v>0</v>
      </c>
      <c r="R463">
        <f t="shared" si="174"/>
        <v>0</v>
      </c>
      <c r="S463">
        <f t="shared" si="175"/>
        <v>-463</v>
      </c>
      <c r="T463" t="str">
        <f t="shared" si="176"/>
        <v>Rodrigo Garcia</v>
      </c>
      <c r="U463">
        <f t="shared" si="177"/>
        <v>10</v>
      </c>
      <c r="V463">
        <f t="shared" si="178"/>
        <v>10</v>
      </c>
      <c r="W463">
        <f t="shared" si="179"/>
        <v>99537</v>
      </c>
      <c r="X463" t="str">
        <f t="shared" si="180"/>
        <v>Rodrigo Garcia</v>
      </c>
      <c r="Y463">
        <f t="shared" si="181"/>
        <v>4</v>
      </c>
      <c r="Z463">
        <f t="shared" si="182"/>
        <v>4</v>
      </c>
      <c r="AA463">
        <f t="shared" si="183"/>
        <v>39537</v>
      </c>
      <c r="AB463" t="str">
        <f t="shared" si="184"/>
        <v>Rodrigo Garcia</v>
      </c>
      <c r="AC463">
        <f t="shared" si="185"/>
        <v>6</v>
      </c>
      <c r="AD463">
        <f t="shared" si="186"/>
        <v>6</v>
      </c>
      <c r="AE463">
        <f t="shared" si="187"/>
        <v>60463</v>
      </c>
      <c r="AF463" t="str">
        <f t="shared" si="188"/>
        <v>Rodrigo Garcia</v>
      </c>
      <c r="AG463" s="2">
        <f t="shared" si="189"/>
        <v>0</v>
      </c>
      <c r="AH463" s="2">
        <f t="shared" si="190"/>
        <v>0</v>
      </c>
      <c r="AI463">
        <f t="shared" si="191"/>
        <v>-463</v>
      </c>
    </row>
    <row r="464" spans="1:35" x14ac:dyDescent="0.3">
      <c r="A464" s="9" t="str">
        <f>equipo19!A77</f>
        <v>Rodrigo Rodriguez</v>
      </c>
      <c r="B464" s="9" t="str">
        <f>equipo19!$A$6</f>
        <v>Equipo 19</v>
      </c>
      <c r="C464" s="9">
        <f>equipo19!CP77</f>
        <v>1</v>
      </c>
      <c r="D464" s="9">
        <f>equipo19!CQ77</f>
        <v>0</v>
      </c>
      <c r="E464" s="9">
        <f>equipo19!CR77</f>
        <v>1</v>
      </c>
      <c r="F464" s="15">
        <f>equipo19!CT77</f>
        <v>2.2000000000000002</v>
      </c>
      <c r="G464" s="9">
        <f>equipo19!CU77</f>
        <v>1</v>
      </c>
      <c r="H464" s="9">
        <f>equipo19!CV77</f>
        <v>3</v>
      </c>
      <c r="I464" s="9">
        <f>equipo19!CW77</f>
        <v>1</v>
      </c>
      <c r="J464" s="14">
        <f>equipo19!CX77</f>
        <v>3.3749999999999991</v>
      </c>
      <c r="K464" s="14">
        <f>equipo19!CY77</f>
        <v>0</v>
      </c>
      <c r="L464" t="str">
        <f t="shared" si="168"/>
        <v>Rodrigo Rodriguez</v>
      </c>
      <c r="M464">
        <f t="shared" si="169"/>
        <v>3.3749999999999991</v>
      </c>
      <c r="N464">
        <f t="shared" si="170"/>
        <v>3.3749999999999991</v>
      </c>
      <c r="O464">
        <f t="shared" si="171"/>
        <v>34213.999999999993</v>
      </c>
      <c r="P464" t="str">
        <f t="shared" si="172"/>
        <v>Rodrigo Rodriguez</v>
      </c>
      <c r="Q464">
        <f t="shared" si="173"/>
        <v>0</v>
      </c>
      <c r="R464">
        <f t="shared" si="174"/>
        <v>0</v>
      </c>
      <c r="S464">
        <f t="shared" si="175"/>
        <v>-464</v>
      </c>
      <c r="T464" t="str">
        <f t="shared" si="176"/>
        <v>Rodrigo Rodriguez</v>
      </c>
      <c r="U464">
        <f t="shared" si="177"/>
        <v>3</v>
      </c>
      <c r="V464">
        <f t="shared" si="178"/>
        <v>3</v>
      </c>
      <c r="W464">
        <f t="shared" si="179"/>
        <v>29536</v>
      </c>
      <c r="X464" t="str">
        <f t="shared" si="180"/>
        <v>Rodrigo Rodriguez</v>
      </c>
      <c r="Y464">
        <f t="shared" si="181"/>
        <v>2.2000000000000002</v>
      </c>
      <c r="Z464">
        <f t="shared" si="182"/>
        <v>2.2000000000000002</v>
      </c>
      <c r="AA464">
        <f t="shared" si="183"/>
        <v>21536</v>
      </c>
      <c r="AB464" t="str">
        <f t="shared" si="184"/>
        <v>Rodrigo Rodriguez</v>
      </c>
      <c r="AC464">
        <f t="shared" si="185"/>
        <v>1</v>
      </c>
      <c r="AD464">
        <f t="shared" si="186"/>
        <v>1</v>
      </c>
      <c r="AE464">
        <f t="shared" si="187"/>
        <v>10464</v>
      </c>
      <c r="AF464" t="str">
        <f t="shared" si="188"/>
        <v>Rodrigo Rodriguez</v>
      </c>
      <c r="AG464" s="2">
        <f t="shared" si="189"/>
        <v>0</v>
      </c>
      <c r="AH464" s="2">
        <f t="shared" si="190"/>
        <v>0</v>
      </c>
      <c r="AI464">
        <f t="shared" si="191"/>
        <v>-464</v>
      </c>
    </row>
    <row r="465" spans="1:35" x14ac:dyDescent="0.3">
      <c r="A465" s="9" t="str">
        <f>equipo19!A78</f>
        <v>Rodrigo Martinez</v>
      </c>
      <c r="B465" s="9" t="str">
        <f>equipo19!$A$6</f>
        <v>Equipo 19</v>
      </c>
      <c r="C465" s="9">
        <f>equipo19!CP78</f>
        <v>1</v>
      </c>
      <c r="D465" s="9">
        <f>equipo19!CQ78</f>
        <v>0</v>
      </c>
      <c r="E465" s="9">
        <f>equipo19!CR78</f>
        <v>1</v>
      </c>
      <c r="F465" s="15">
        <f>equipo19!CT78</f>
        <v>2</v>
      </c>
      <c r="G465" s="9">
        <f>equipo19!CU78</f>
        <v>2</v>
      </c>
      <c r="H465" s="9">
        <f>equipo19!CV78</f>
        <v>6</v>
      </c>
      <c r="I465" s="9">
        <f>equipo19!CW78</f>
        <v>4</v>
      </c>
      <c r="J465" s="14">
        <f>equipo19!CX78</f>
        <v>9</v>
      </c>
      <c r="K465" s="14">
        <f>equipo19!CY78</f>
        <v>0</v>
      </c>
      <c r="L465" t="str">
        <f t="shared" si="168"/>
        <v>Rodrigo Martinez</v>
      </c>
      <c r="M465">
        <f t="shared" si="169"/>
        <v>9</v>
      </c>
      <c r="N465">
        <f t="shared" si="170"/>
        <v>9</v>
      </c>
      <c r="O465">
        <f t="shared" si="171"/>
        <v>90465</v>
      </c>
      <c r="P465" t="str">
        <f t="shared" si="172"/>
        <v>Rodrigo Martinez</v>
      </c>
      <c r="Q465">
        <f t="shared" si="173"/>
        <v>0</v>
      </c>
      <c r="R465">
        <f t="shared" si="174"/>
        <v>0</v>
      </c>
      <c r="S465">
        <f t="shared" si="175"/>
        <v>-465</v>
      </c>
      <c r="T465" t="str">
        <f t="shared" si="176"/>
        <v>Rodrigo Martinez</v>
      </c>
      <c r="U465">
        <f t="shared" si="177"/>
        <v>6</v>
      </c>
      <c r="V465">
        <f t="shared" si="178"/>
        <v>6</v>
      </c>
      <c r="W465">
        <f t="shared" si="179"/>
        <v>59535</v>
      </c>
      <c r="X465" t="str">
        <f t="shared" si="180"/>
        <v>Rodrigo Martinez</v>
      </c>
      <c r="Y465">
        <f t="shared" si="181"/>
        <v>2</v>
      </c>
      <c r="Z465">
        <f t="shared" si="182"/>
        <v>2</v>
      </c>
      <c r="AA465">
        <f t="shared" si="183"/>
        <v>19535</v>
      </c>
      <c r="AB465" t="str">
        <f t="shared" si="184"/>
        <v>Rodrigo Martinez</v>
      </c>
      <c r="AC465">
        <f t="shared" si="185"/>
        <v>4</v>
      </c>
      <c r="AD465">
        <f t="shared" si="186"/>
        <v>4</v>
      </c>
      <c r="AE465">
        <f t="shared" si="187"/>
        <v>40465</v>
      </c>
      <c r="AF465" t="str">
        <f t="shared" si="188"/>
        <v>Rodrigo Martinez</v>
      </c>
      <c r="AG465" s="2">
        <f t="shared" si="189"/>
        <v>0</v>
      </c>
      <c r="AH465" s="2">
        <f t="shared" si="190"/>
        <v>0</v>
      </c>
      <c r="AI465">
        <f t="shared" si="191"/>
        <v>-465</v>
      </c>
    </row>
    <row r="466" spans="1:35" x14ac:dyDescent="0.3">
      <c r="A466" s="9" t="str">
        <f>equipo19!A79</f>
        <v>Rodrigo Hernandez</v>
      </c>
      <c r="B466" s="9" t="str">
        <f>equipo19!$A$6</f>
        <v>Equipo 19</v>
      </c>
      <c r="C466" s="9">
        <f>equipo19!CP79</f>
        <v>1</v>
      </c>
      <c r="D466" s="9">
        <f>equipo19!CQ79</f>
        <v>1</v>
      </c>
      <c r="E466" s="9">
        <f>equipo19!CR79</f>
        <v>0</v>
      </c>
      <c r="F466" s="15">
        <f>equipo19!CT79</f>
        <v>2.1</v>
      </c>
      <c r="G466" s="9">
        <f>equipo19!CU79</f>
        <v>0</v>
      </c>
      <c r="H466" s="9">
        <f>equipo19!CV79</f>
        <v>5</v>
      </c>
      <c r="I466" s="9">
        <f>equipo19!CW79</f>
        <v>3</v>
      </c>
      <c r="J466" s="14">
        <f>equipo19!CX79</f>
        <v>0</v>
      </c>
      <c r="K466" s="14">
        <f>equipo19!CY79</f>
        <v>0</v>
      </c>
      <c r="L466" t="str">
        <f t="shared" si="168"/>
        <v>Rodrigo Hernandez</v>
      </c>
      <c r="M466">
        <f t="shared" si="169"/>
        <v>0</v>
      </c>
      <c r="N466">
        <f t="shared" si="170"/>
        <v>999999</v>
      </c>
      <c r="O466">
        <f t="shared" si="171"/>
        <v>9999990466</v>
      </c>
      <c r="P466" t="str">
        <f t="shared" si="172"/>
        <v>Rodrigo Hernandez</v>
      </c>
      <c r="Q466">
        <f t="shared" si="173"/>
        <v>1</v>
      </c>
      <c r="R466">
        <f t="shared" si="174"/>
        <v>1</v>
      </c>
      <c r="S466">
        <f t="shared" si="175"/>
        <v>9534</v>
      </c>
      <c r="T466" t="str">
        <f t="shared" si="176"/>
        <v>Rodrigo Hernandez</v>
      </c>
      <c r="U466">
        <f t="shared" si="177"/>
        <v>5</v>
      </c>
      <c r="V466">
        <f t="shared" si="178"/>
        <v>5</v>
      </c>
      <c r="W466">
        <f t="shared" si="179"/>
        <v>49534</v>
      </c>
      <c r="X466" t="str">
        <f t="shared" si="180"/>
        <v>Rodrigo Hernandez</v>
      </c>
      <c r="Y466">
        <f t="shared" si="181"/>
        <v>2.1</v>
      </c>
      <c r="Z466">
        <f t="shared" si="182"/>
        <v>2.1</v>
      </c>
      <c r="AA466">
        <f t="shared" si="183"/>
        <v>20534</v>
      </c>
      <c r="AB466" t="str">
        <f t="shared" si="184"/>
        <v>Rodrigo Hernandez</v>
      </c>
      <c r="AC466">
        <f t="shared" si="185"/>
        <v>3</v>
      </c>
      <c r="AD466">
        <f t="shared" si="186"/>
        <v>3</v>
      </c>
      <c r="AE466">
        <f t="shared" si="187"/>
        <v>30466</v>
      </c>
      <c r="AF466" t="str">
        <f t="shared" si="188"/>
        <v>Rodrigo Hernandez</v>
      </c>
      <c r="AG466" s="2">
        <f t="shared" si="189"/>
        <v>0</v>
      </c>
      <c r="AH466" s="2">
        <f t="shared" si="190"/>
        <v>0</v>
      </c>
      <c r="AI466">
        <f t="shared" si="191"/>
        <v>-466</v>
      </c>
    </row>
    <row r="467" spans="1:35" x14ac:dyDescent="0.3">
      <c r="A467" s="9" t="str">
        <f>equipo19!A80</f>
        <v>Rodrigo Lopez</v>
      </c>
      <c r="B467" s="9" t="str">
        <f>equipo19!$A$6</f>
        <v>Equipo 19</v>
      </c>
      <c r="C467" s="9">
        <f>equipo19!CP80</f>
        <v>0</v>
      </c>
      <c r="D467" s="9">
        <f>equipo19!CQ80</f>
        <v>0</v>
      </c>
      <c r="E467" s="9">
        <f>equipo19!CR80</f>
        <v>0</v>
      </c>
      <c r="F467" s="15">
        <f>equipo19!CT80</f>
        <v>0</v>
      </c>
      <c r="G467" s="9">
        <f>equipo19!CU80</f>
        <v>0</v>
      </c>
      <c r="H467" s="9">
        <f>equipo19!CV80</f>
        <v>0</v>
      </c>
      <c r="I467" s="9">
        <f>equipo19!CW80</f>
        <v>0</v>
      </c>
      <c r="J467" s="14">
        <f>equipo19!CX80</f>
        <v>0</v>
      </c>
      <c r="K467" s="14">
        <f>equipo19!CY80</f>
        <v>0</v>
      </c>
      <c r="L467" t="str">
        <f t="shared" si="168"/>
        <v>Rodrigo Lopez</v>
      </c>
      <c r="M467">
        <f t="shared" si="169"/>
        <v>0</v>
      </c>
      <c r="N467">
        <f t="shared" si="170"/>
        <v>999999</v>
      </c>
      <c r="O467">
        <f t="shared" si="171"/>
        <v>9999990467</v>
      </c>
      <c r="P467" t="str">
        <f t="shared" si="172"/>
        <v>Rodrigo Lopez</v>
      </c>
      <c r="Q467">
        <f t="shared" si="173"/>
        <v>0</v>
      </c>
      <c r="R467">
        <f t="shared" si="174"/>
        <v>0</v>
      </c>
      <c r="S467">
        <f t="shared" si="175"/>
        <v>-467</v>
      </c>
      <c r="T467" t="str">
        <f t="shared" si="176"/>
        <v>Rodrigo Lopez</v>
      </c>
      <c r="U467">
        <f t="shared" si="177"/>
        <v>0</v>
      </c>
      <c r="V467">
        <f t="shared" si="178"/>
        <v>0</v>
      </c>
      <c r="W467">
        <f t="shared" si="179"/>
        <v>-467</v>
      </c>
      <c r="X467" t="str">
        <f t="shared" si="180"/>
        <v>Rodrigo Lopez</v>
      </c>
      <c r="Y467">
        <f t="shared" si="181"/>
        <v>0</v>
      </c>
      <c r="Z467">
        <f t="shared" si="182"/>
        <v>0</v>
      </c>
      <c r="AA467">
        <f t="shared" si="183"/>
        <v>-467</v>
      </c>
      <c r="AB467" t="str">
        <f t="shared" si="184"/>
        <v>Rodrigo Lopez</v>
      </c>
      <c r="AC467">
        <f t="shared" si="185"/>
        <v>0</v>
      </c>
      <c r="AD467">
        <f t="shared" si="186"/>
        <v>999999</v>
      </c>
      <c r="AE467">
        <f t="shared" si="187"/>
        <v>9999990467</v>
      </c>
      <c r="AF467" t="str">
        <f t="shared" si="188"/>
        <v>Rodrigo Lopez</v>
      </c>
      <c r="AG467" s="2">
        <f t="shared" si="189"/>
        <v>0</v>
      </c>
      <c r="AH467" s="2">
        <f t="shared" si="190"/>
        <v>0</v>
      </c>
      <c r="AI467">
        <f t="shared" si="191"/>
        <v>-467</v>
      </c>
    </row>
    <row r="468" spans="1:35" x14ac:dyDescent="0.3">
      <c r="A468" s="9" t="str">
        <f>equipo19!A81</f>
        <v>Rodrigo Gonzalez</v>
      </c>
      <c r="B468" s="9" t="str">
        <f>equipo19!$A$6</f>
        <v>Equipo 19</v>
      </c>
      <c r="C468" s="9">
        <f>equipo19!CP81</f>
        <v>1</v>
      </c>
      <c r="D468" s="9">
        <f>equipo19!CQ81</f>
        <v>1</v>
      </c>
      <c r="E468" s="9">
        <f>equipo19!CR81</f>
        <v>0</v>
      </c>
      <c r="F468" s="15">
        <f>equipo19!CT81</f>
        <v>1</v>
      </c>
      <c r="G468" s="9">
        <f>equipo19!CU81</f>
        <v>2</v>
      </c>
      <c r="H468" s="9">
        <f>equipo19!CV81</f>
        <v>1</v>
      </c>
      <c r="I468" s="9">
        <f>equipo19!CW81</f>
        <v>1</v>
      </c>
      <c r="J468" s="14">
        <f>equipo19!CX81</f>
        <v>18</v>
      </c>
      <c r="K468" s="14">
        <f>equipo19!CY81</f>
        <v>0</v>
      </c>
      <c r="L468" t="str">
        <f t="shared" si="168"/>
        <v>Rodrigo Gonzalez</v>
      </c>
      <c r="M468">
        <f t="shared" si="169"/>
        <v>18</v>
      </c>
      <c r="N468">
        <f t="shared" si="170"/>
        <v>18</v>
      </c>
      <c r="O468">
        <f t="shared" si="171"/>
        <v>180468</v>
      </c>
      <c r="P468" t="str">
        <f t="shared" si="172"/>
        <v>Rodrigo Gonzalez</v>
      </c>
      <c r="Q468">
        <f t="shared" si="173"/>
        <v>1</v>
      </c>
      <c r="R468">
        <f t="shared" si="174"/>
        <v>1</v>
      </c>
      <c r="S468">
        <f t="shared" si="175"/>
        <v>9532</v>
      </c>
      <c r="T468" t="str">
        <f t="shared" si="176"/>
        <v>Rodrigo Gonzalez</v>
      </c>
      <c r="U468">
        <f t="shared" si="177"/>
        <v>1</v>
      </c>
      <c r="V468">
        <f t="shared" si="178"/>
        <v>1</v>
      </c>
      <c r="W468">
        <f t="shared" si="179"/>
        <v>9532</v>
      </c>
      <c r="X468" t="str">
        <f t="shared" si="180"/>
        <v>Rodrigo Gonzalez</v>
      </c>
      <c r="Y468">
        <f t="shared" si="181"/>
        <v>1</v>
      </c>
      <c r="Z468">
        <f t="shared" si="182"/>
        <v>1</v>
      </c>
      <c r="AA468">
        <f t="shared" si="183"/>
        <v>9532</v>
      </c>
      <c r="AB468" t="str">
        <f t="shared" si="184"/>
        <v>Rodrigo Gonzalez</v>
      </c>
      <c r="AC468">
        <f t="shared" si="185"/>
        <v>1</v>
      </c>
      <c r="AD468">
        <f t="shared" si="186"/>
        <v>1</v>
      </c>
      <c r="AE468">
        <f t="shared" si="187"/>
        <v>10468</v>
      </c>
      <c r="AF468" t="str">
        <f t="shared" si="188"/>
        <v>Rodrigo Gonzalez</v>
      </c>
      <c r="AG468" s="2">
        <f t="shared" si="189"/>
        <v>0</v>
      </c>
      <c r="AH468" s="2">
        <f t="shared" si="190"/>
        <v>0</v>
      </c>
      <c r="AI468">
        <f t="shared" si="191"/>
        <v>-468</v>
      </c>
    </row>
    <row r="469" spans="1:35" x14ac:dyDescent="0.3">
      <c r="A469" s="9" t="str">
        <f>equipo19!A82</f>
        <v>Rodrigo Perez</v>
      </c>
      <c r="B469" s="9" t="str">
        <f>equipo19!$A$6</f>
        <v>Equipo 19</v>
      </c>
      <c r="C469" s="9">
        <f>equipo19!CP82</f>
        <v>1</v>
      </c>
      <c r="D469" s="9">
        <f>equipo19!CQ82</f>
        <v>1</v>
      </c>
      <c r="E469" s="9">
        <f>equipo19!CR82</f>
        <v>0</v>
      </c>
      <c r="F469" s="15">
        <f>equipo19!CT82</f>
        <v>1.2</v>
      </c>
      <c r="G469" s="9">
        <f>equipo19!CU82</f>
        <v>2</v>
      </c>
      <c r="H469" s="9">
        <f>equipo19!CV82</f>
        <v>5</v>
      </c>
      <c r="I469" s="9">
        <f>equipo19!CW82</f>
        <v>4</v>
      </c>
      <c r="J469" s="14">
        <f>equipo19!CX82</f>
        <v>10.8</v>
      </c>
      <c r="K469" s="14">
        <f>equipo19!CY82</f>
        <v>0</v>
      </c>
      <c r="L469" t="str">
        <f t="shared" si="168"/>
        <v>Rodrigo Perez</v>
      </c>
      <c r="M469">
        <f t="shared" si="169"/>
        <v>10.8</v>
      </c>
      <c r="N469">
        <f t="shared" si="170"/>
        <v>10.8</v>
      </c>
      <c r="O469">
        <f t="shared" si="171"/>
        <v>108469</v>
      </c>
      <c r="P469" t="str">
        <f t="shared" si="172"/>
        <v>Rodrigo Perez</v>
      </c>
      <c r="Q469">
        <f t="shared" si="173"/>
        <v>1</v>
      </c>
      <c r="R469">
        <f t="shared" si="174"/>
        <v>1</v>
      </c>
      <c r="S469">
        <f t="shared" si="175"/>
        <v>9531</v>
      </c>
      <c r="T469" t="str">
        <f t="shared" si="176"/>
        <v>Rodrigo Perez</v>
      </c>
      <c r="U469">
        <f t="shared" si="177"/>
        <v>5</v>
      </c>
      <c r="V469">
        <f t="shared" si="178"/>
        <v>5</v>
      </c>
      <c r="W469">
        <f t="shared" si="179"/>
        <v>49531</v>
      </c>
      <c r="X469" t="str">
        <f t="shared" si="180"/>
        <v>Rodrigo Perez</v>
      </c>
      <c r="Y469">
        <f t="shared" si="181"/>
        <v>1.2</v>
      </c>
      <c r="Z469">
        <f t="shared" si="182"/>
        <v>1.2</v>
      </c>
      <c r="AA469">
        <f t="shared" si="183"/>
        <v>11531</v>
      </c>
      <c r="AB469" t="str">
        <f t="shared" si="184"/>
        <v>Rodrigo Perez</v>
      </c>
      <c r="AC469">
        <f t="shared" si="185"/>
        <v>4</v>
      </c>
      <c r="AD469">
        <f t="shared" si="186"/>
        <v>4</v>
      </c>
      <c r="AE469">
        <f t="shared" si="187"/>
        <v>40469</v>
      </c>
      <c r="AF469" t="str">
        <f t="shared" si="188"/>
        <v>Rodrigo Perez</v>
      </c>
      <c r="AG469" s="2">
        <f t="shared" si="189"/>
        <v>0</v>
      </c>
      <c r="AH469" s="2">
        <f t="shared" si="190"/>
        <v>0</v>
      </c>
      <c r="AI469">
        <f t="shared" si="191"/>
        <v>-469</v>
      </c>
    </row>
    <row r="470" spans="1:35" x14ac:dyDescent="0.3">
      <c r="A470" s="9" t="str">
        <f>equipo19!A83</f>
        <v>Rodrigo Sanchez</v>
      </c>
      <c r="B470" s="9" t="str">
        <f>equipo19!$A$6</f>
        <v>Equipo 19</v>
      </c>
      <c r="C470" s="9">
        <f>equipo19!CP83</f>
        <v>2</v>
      </c>
      <c r="D470" s="9">
        <f>equipo19!CQ83</f>
        <v>1</v>
      </c>
      <c r="E470" s="9">
        <f>equipo19!CR83</f>
        <v>1</v>
      </c>
      <c r="F470" s="15">
        <f>equipo19!CT83</f>
        <v>4</v>
      </c>
      <c r="G470" s="9">
        <f>equipo19!CU83</f>
        <v>4</v>
      </c>
      <c r="H470" s="9">
        <f>equipo19!CV83</f>
        <v>5</v>
      </c>
      <c r="I470" s="9">
        <f>equipo19!CW83</f>
        <v>5</v>
      </c>
      <c r="J470" s="14">
        <f>equipo19!CX83</f>
        <v>9</v>
      </c>
      <c r="K470" s="14">
        <f>equipo19!CY83</f>
        <v>0</v>
      </c>
      <c r="L470" t="str">
        <f t="shared" si="168"/>
        <v>Rodrigo Sanchez</v>
      </c>
      <c r="M470">
        <f t="shared" si="169"/>
        <v>9</v>
      </c>
      <c r="N470">
        <f t="shared" si="170"/>
        <v>9</v>
      </c>
      <c r="O470">
        <f t="shared" si="171"/>
        <v>90470</v>
      </c>
      <c r="P470" t="str">
        <f t="shared" si="172"/>
        <v>Rodrigo Sanchez</v>
      </c>
      <c r="Q470">
        <f t="shared" si="173"/>
        <v>1</v>
      </c>
      <c r="R470">
        <f t="shared" si="174"/>
        <v>1</v>
      </c>
      <c r="S470">
        <f t="shared" si="175"/>
        <v>9530</v>
      </c>
      <c r="T470" t="str">
        <f t="shared" si="176"/>
        <v>Rodrigo Sanchez</v>
      </c>
      <c r="U470">
        <f t="shared" si="177"/>
        <v>5</v>
      </c>
      <c r="V470">
        <f t="shared" si="178"/>
        <v>5</v>
      </c>
      <c r="W470">
        <f t="shared" si="179"/>
        <v>49530</v>
      </c>
      <c r="X470" t="str">
        <f t="shared" si="180"/>
        <v>Rodrigo Sanchez</v>
      </c>
      <c r="Y470">
        <f t="shared" si="181"/>
        <v>4</v>
      </c>
      <c r="Z470">
        <f t="shared" si="182"/>
        <v>4</v>
      </c>
      <c r="AA470">
        <f t="shared" si="183"/>
        <v>39530</v>
      </c>
      <c r="AB470" t="str">
        <f t="shared" si="184"/>
        <v>Rodrigo Sanchez</v>
      </c>
      <c r="AC470">
        <f t="shared" si="185"/>
        <v>5</v>
      </c>
      <c r="AD470">
        <f t="shared" si="186"/>
        <v>5</v>
      </c>
      <c r="AE470">
        <f t="shared" si="187"/>
        <v>50470</v>
      </c>
      <c r="AF470" t="str">
        <f t="shared" si="188"/>
        <v>Rodrigo Sanchez</v>
      </c>
      <c r="AG470" s="2">
        <f t="shared" si="189"/>
        <v>0</v>
      </c>
      <c r="AH470" s="2">
        <f t="shared" si="190"/>
        <v>0</v>
      </c>
      <c r="AI470">
        <f t="shared" si="191"/>
        <v>-470</v>
      </c>
    </row>
    <row r="471" spans="1:35" x14ac:dyDescent="0.3">
      <c r="A471" s="9" t="str">
        <f>equipo19!A84</f>
        <v>Rodrigo Ramirez</v>
      </c>
      <c r="B471" s="9" t="str">
        <f>equipo19!$A$6</f>
        <v>Equipo 19</v>
      </c>
      <c r="C471" s="9">
        <f>equipo19!CP84</f>
        <v>1</v>
      </c>
      <c r="D471" s="9">
        <f>equipo19!CQ84</f>
        <v>0</v>
      </c>
      <c r="E471" s="9">
        <f>equipo19!CR84</f>
        <v>1</v>
      </c>
      <c r="F471" s="15">
        <f>equipo19!CT84</f>
        <v>2</v>
      </c>
      <c r="G471" s="9">
        <f>equipo19!CU84</f>
        <v>4</v>
      </c>
      <c r="H471" s="9">
        <f>equipo19!CV84</f>
        <v>1</v>
      </c>
      <c r="I471" s="9">
        <f>equipo19!CW84</f>
        <v>5</v>
      </c>
      <c r="J471" s="14">
        <f>equipo19!CX84</f>
        <v>18</v>
      </c>
      <c r="K471" s="14">
        <f>equipo19!CY84</f>
        <v>0</v>
      </c>
      <c r="L471" t="str">
        <f t="shared" si="168"/>
        <v>Rodrigo Ramirez</v>
      </c>
      <c r="M471">
        <f t="shared" si="169"/>
        <v>18</v>
      </c>
      <c r="N471">
        <f t="shared" si="170"/>
        <v>18</v>
      </c>
      <c r="O471">
        <f t="shared" si="171"/>
        <v>180471</v>
      </c>
      <c r="P471" t="str">
        <f t="shared" si="172"/>
        <v>Rodrigo Ramirez</v>
      </c>
      <c r="Q471">
        <f t="shared" si="173"/>
        <v>0</v>
      </c>
      <c r="R471">
        <f t="shared" si="174"/>
        <v>0</v>
      </c>
      <c r="S471">
        <f t="shared" si="175"/>
        <v>-471</v>
      </c>
      <c r="T471" t="str">
        <f t="shared" si="176"/>
        <v>Rodrigo Ramirez</v>
      </c>
      <c r="U471">
        <f t="shared" si="177"/>
        <v>1</v>
      </c>
      <c r="V471">
        <f t="shared" si="178"/>
        <v>1</v>
      </c>
      <c r="W471">
        <f t="shared" si="179"/>
        <v>9529</v>
      </c>
      <c r="X471" t="str">
        <f t="shared" si="180"/>
        <v>Rodrigo Ramirez</v>
      </c>
      <c r="Y471">
        <f t="shared" si="181"/>
        <v>2</v>
      </c>
      <c r="Z471">
        <f t="shared" si="182"/>
        <v>2</v>
      </c>
      <c r="AA471">
        <f t="shared" si="183"/>
        <v>19529</v>
      </c>
      <c r="AB471" t="str">
        <f t="shared" si="184"/>
        <v>Rodrigo Ramirez</v>
      </c>
      <c r="AC471">
        <f t="shared" si="185"/>
        <v>5</v>
      </c>
      <c r="AD471">
        <f t="shared" si="186"/>
        <v>5</v>
      </c>
      <c r="AE471">
        <f t="shared" si="187"/>
        <v>50471</v>
      </c>
      <c r="AF471" t="str">
        <f t="shared" si="188"/>
        <v>Rodrigo Ramirez</v>
      </c>
      <c r="AG471" s="2">
        <f t="shared" si="189"/>
        <v>0</v>
      </c>
      <c r="AH471" s="2">
        <f t="shared" si="190"/>
        <v>0</v>
      </c>
      <c r="AI471">
        <f t="shared" si="191"/>
        <v>-471</v>
      </c>
    </row>
    <row r="472" spans="1:35" x14ac:dyDescent="0.3">
      <c r="A472" s="9" t="str">
        <f>equipo19!A85</f>
        <v>Rodrigo Torres</v>
      </c>
      <c r="B472" s="9" t="str">
        <f>equipo19!$A$6</f>
        <v>Equipo 19</v>
      </c>
      <c r="C472" s="9">
        <f>equipo19!CP85</f>
        <v>0</v>
      </c>
      <c r="D472" s="9">
        <f>equipo19!CQ85</f>
        <v>0</v>
      </c>
      <c r="E472" s="9">
        <f>equipo19!CR85</f>
        <v>0</v>
      </c>
      <c r="F472" s="15">
        <f>equipo19!CT85</f>
        <v>0</v>
      </c>
      <c r="G472" s="9">
        <f>equipo19!CU85</f>
        <v>0</v>
      </c>
      <c r="H472" s="9">
        <f>equipo19!CV85</f>
        <v>0</v>
      </c>
      <c r="I472" s="9">
        <f>equipo19!CW85</f>
        <v>0</v>
      </c>
      <c r="J472" s="14">
        <f>equipo19!CX85</f>
        <v>0</v>
      </c>
      <c r="K472" s="14">
        <f>equipo19!CY85</f>
        <v>0</v>
      </c>
      <c r="L472" t="str">
        <f t="shared" si="168"/>
        <v>Rodrigo Torres</v>
      </c>
      <c r="M472">
        <f t="shared" si="169"/>
        <v>0</v>
      </c>
      <c r="N472">
        <f t="shared" si="170"/>
        <v>999999</v>
      </c>
      <c r="O472">
        <f t="shared" si="171"/>
        <v>9999990472</v>
      </c>
      <c r="P472" t="str">
        <f t="shared" si="172"/>
        <v>Rodrigo Torres</v>
      </c>
      <c r="Q472">
        <f t="shared" si="173"/>
        <v>0</v>
      </c>
      <c r="R472">
        <f t="shared" si="174"/>
        <v>0</v>
      </c>
      <c r="S472">
        <f t="shared" si="175"/>
        <v>-472</v>
      </c>
      <c r="T472" t="str">
        <f t="shared" si="176"/>
        <v>Rodrigo Torres</v>
      </c>
      <c r="U472">
        <f t="shared" si="177"/>
        <v>0</v>
      </c>
      <c r="V472">
        <f t="shared" si="178"/>
        <v>0</v>
      </c>
      <c r="W472">
        <f t="shared" si="179"/>
        <v>-472</v>
      </c>
      <c r="X472" t="str">
        <f t="shared" si="180"/>
        <v>Rodrigo Torres</v>
      </c>
      <c r="Y472">
        <f t="shared" si="181"/>
        <v>0</v>
      </c>
      <c r="Z472">
        <f t="shared" si="182"/>
        <v>0</v>
      </c>
      <c r="AA472">
        <f t="shared" si="183"/>
        <v>-472</v>
      </c>
      <c r="AB472" t="str">
        <f t="shared" si="184"/>
        <v>Rodrigo Torres</v>
      </c>
      <c r="AC472">
        <f t="shared" si="185"/>
        <v>0</v>
      </c>
      <c r="AD472">
        <f t="shared" si="186"/>
        <v>999999</v>
      </c>
      <c r="AE472">
        <f t="shared" si="187"/>
        <v>9999990472</v>
      </c>
      <c r="AF472" t="str">
        <f t="shared" si="188"/>
        <v>Rodrigo Torres</v>
      </c>
      <c r="AG472" s="2">
        <f t="shared" si="189"/>
        <v>0</v>
      </c>
      <c r="AH472" s="2">
        <f t="shared" si="190"/>
        <v>0</v>
      </c>
      <c r="AI472">
        <f t="shared" si="191"/>
        <v>-472</v>
      </c>
    </row>
    <row r="473" spans="1:35" x14ac:dyDescent="0.3">
      <c r="A473" s="9" t="str">
        <f>equipo19!A86</f>
        <v>Rodrigo Flores</v>
      </c>
      <c r="B473" s="9" t="str">
        <f>equipo19!$A$6</f>
        <v>Equipo 19</v>
      </c>
      <c r="C473" s="9">
        <f>equipo19!CP86</f>
        <v>2</v>
      </c>
      <c r="D473" s="9">
        <f>equipo19!CQ86</f>
        <v>1</v>
      </c>
      <c r="E473" s="9">
        <f>equipo19!CR86</f>
        <v>1</v>
      </c>
      <c r="F473" s="15">
        <f>equipo19!CT86</f>
        <v>5.0999999999999996</v>
      </c>
      <c r="G473" s="9">
        <f>equipo19!CU86</f>
        <v>2</v>
      </c>
      <c r="H473" s="9">
        <f>equipo19!CV86</f>
        <v>7</v>
      </c>
      <c r="I473" s="9">
        <f>equipo19!CW86</f>
        <v>5</v>
      </c>
      <c r="J473" s="14">
        <f>equipo19!CX86</f>
        <v>3.375</v>
      </c>
      <c r="K473" s="14">
        <f>equipo19!CY86</f>
        <v>0</v>
      </c>
      <c r="L473" t="str">
        <f t="shared" si="168"/>
        <v>Rodrigo Flores</v>
      </c>
      <c r="M473">
        <f t="shared" si="169"/>
        <v>3.375</v>
      </c>
      <c r="N473">
        <f t="shared" si="170"/>
        <v>3.375</v>
      </c>
      <c r="O473">
        <f t="shared" si="171"/>
        <v>34223</v>
      </c>
      <c r="P473" t="str">
        <f t="shared" si="172"/>
        <v>Rodrigo Flores</v>
      </c>
      <c r="Q473">
        <f t="shared" si="173"/>
        <v>1</v>
      </c>
      <c r="R473">
        <f t="shared" si="174"/>
        <v>1</v>
      </c>
      <c r="S473">
        <f t="shared" si="175"/>
        <v>9527</v>
      </c>
      <c r="T473" t="str">
        <f t="shared" si="176"/>
        <v>Rodrigo Flores</v>
      </c>
      <c r="U473">
        <f t="shared" si="177"/>
        <v>7</v>
      </c>
      <c r="V473">
        <f t="shared" si="178"/>
        <v>7</v>
      </c>
      <c r="W473">
        <f t="shared" si="179"/>
        <v>69527</v>
      </c>
      <c r="X473" t="str">
        <f t="shared" si="180"/>
        <v>Rodrigo Flores</v>
      </c>
      <c r="Y473">
        <f t="shared" si="181"/>
        <v>5.0999999999999996</v>
      </c>
      <c r="Z473">
        <f t="shared" si="182"/>
        <v>5.0999999999999996</v>
      </c>
      <c r="AA473">
        <f t="shared" si="183"/>
        <v>50527</v>
      </c>
      <c r="AB473" t="str">
        <f t="shared" si="184"/>
        <v>Rodrigo Flores</v>
      </c>
      <c r="AC473">
        <f t="shared" si="185"/>
        <v>5</v>
      </c>
      <c r="AD473">
        <f t="shared" si="186"/>
        <v>5</v>
      </c>
      <c r="AE473">
        <f t="shared" si="187"/>
        <v>50473</v>
      </c>
      <c r="AF473" t="str">
        <f t="shared" si="188"/>
        <v>Rodrigo Flores</v>
      </c>
      <c r="AG473" s="2">
        <f t="shared" si="189"/>
        <v>0</v>
      </c>
      <c r="AH473" s="2">
        <f t="shared" si="190"/>
        <v>0</v>
      </c>
      <c r="AI473">
        <f t="shared" si="191"/>
        <v>-473</v>
      </c>
    </row>
    <row r="474" spans="1:35" x14ac:dyDescent="0.3">
      <c r="A474" s="9" t="str">
        <f>equipo19!A87</f>
        <v>Rodrigo Rivera</v>
      </c>
      <c r="B474" s="9" t="str">
        <f>equipo19!$A$6</f>
        <v>Equipo 19</v>
      </c>
      <c r="C474" s="9">
        <f>equipo19!CP87</f>
        <v>0</v>
      </c>
      <c r="D474" s="9">
        <f>equipo19!CQ87</f>
        <v>0</v>
      </c>
      <c r="E474" s="9">
        <f>equipo19!CR87</f>
        <v>0</v>
      </c>
      <c r="F474" s="15">
        <f>equipo19!CT87</f>
        <v>0</v>
      </c>
      <c r="G474" s="9">
        <f>equipo19!CU87</f>
        <v>0</v>
      </c>
      <c r="H474" s="9">
        <f>equipo19!CV87</f>
        <v>0</v>
      </c>
      <c r="I474" s="9">
        <f>equipo19!CW87</f>
        <v>0</v>
      </c>
      <c r="J474" s="14">
        <f>equipo19!CX87</f>
        <v>0</v>
      </c>
      <c r="K474" s="14">
        <f>equipo19!CY87</f>
        <v>0</v>
      </c>
      <c r="L474" t="str">
        <f t="shared" si="168"/>
        <v>Rodrigo Rivera</v>
      </c>
      <c r="M474">
        <f t="shared" si="169"/>
        <v>0</v>
      </c>
      <c r="N474">
        <f t="shared" si="170"/>
        <v>999999</v>
      </c>
      <c r="O474">
        <f t="shared" si="171"/>
        <v>9999990474</v>
      </c>
      <c r="P474" t="str">
        <f t="shared" si="172"/>
        <v>Rodrigo Rivera</v>
      </c>
      <c r="Q474">
        <f t="shared" si="173"/>
        <v>0</v>
      </c>
      <c r="R474">
        <f t="shared" si="174"/>
        <v>0</v>
      </c>
      <c r="S474">
        <f t="shared" si="175"/>
        <v>-474</v>
      </c>
      <c r="T474" t="str">
        <f t="shared" si="176"/>
        <v>Rodrigo Rivera</v>
      </c>
      <c r="U474">
        <f t="shared" si="177"/>
        <v>0</v>
      </c>
      <c r="V474">
        <f t="shared" si="178"/>
        <v>0</v>
      </c>
      <c r="W474">
        <f t="shared" si="179"/>
        <v>-474</v>
      </c>
      <c r="X474" t="str">
        <f t="shared" si="180"/>
        <v>Rodrigo Rivera</v>
      </c>
      <c r="Y474">
        <f t="shared" si="181"/>
        <v>0</v>
      </c>
      <c r="Z474">
        <f t="shared" si="182"/>
        <v>0</v>
      </c>
      <c r="AA474">
        <f t="shared" si="183"/>
        <v>-474</v>
      </c>
      <c r="AB474" t="str">
        <f t="shared" si="184"/>
        <v>Rodrigo Rivera</v>
      </c>
      <c r="AC474">
        <f t="shared" si="185"/>
        <v>0</v>
      </c>
      <c r="AD474">
        <f t="shared" si="186"/>
        <v>999999</v>
      </c>
      <c r="AE474">
        <f t="shared" si="187"/>
        <v>9999990474</v>
      </c>
      <c r="AF474" t="str">
        <f t="shared" si="188"/>
        <v>Rodrigo Rivera</v>
      </c>
      <c r="AG474" s="2">
        <f t="shared" si="189"/>
        <v>0</v>
      </c>
      <c r="AH474" s="2">
        <f t="shared" si="190"/>
        <v>0</v>
      </c>
      <c r="AI474">
        <f t="shared" si="191"/>
        <v>-474</v>
      </c>
    </row>
    <row r="475" spans="1:35" x14ac:dyDescent="0.3">
      <c r="A475" s="9" t="str">
        <f>equipo19!A88</f>
        <v>Rodrigo Gomez</v>
      </c>
      <c r="B475" s="9" t="str">
        <f>equipo19!$A$6</f>
        <v>Equipo 19</v>
      </c>
      <c r="C475" s="9">
        <f>equipo19!CP88</f>
        <v>1</v>
      </c>
      <c r="D475" s="9">
        <f>equipo19!CQ88</f>
        <v>1</v>
      </c>
      <c r="E475" s="9">
        <f>equipo19!CR88</f>
        <v>0</v>
      </c>
      <c r="F475" s="15">
        <f>equipo19!CT88</f>
        <v>3</v>
      </c>
      <c r="G475" s="9">
        <f>equipo19!CU88</f>
        <v>2</v>
      </c>
      <c r="H475" s="9">
        <f>equipo19!CV88</f>
        <v>5</v>
      </c>
      <c r="I475" s="9">
        <f>equipo19!CW88</f>
        <v>5</v>
      </c>
      <c r="J475" s="14">
        <f>equipo19!CX88</f>
        <v>6</v>
      </c>
      <c r="K475" s="14">
        <f>equipo19!CY88</f>
        <v>0</v>
      </c>
      <c r="L475" t="str">
        <f t="shared" si="168"/>
        <v>Rodrigo Gomez</v>
      </c>
      <c r="M475">
        <f t="shared" si="169"/>
        <v>6</v>
      </c>
      <c r="N475">
        <f t="shared" si="170"/>
        <v>6</v>
      </c>
      <c r="O475">
        <f t="shared" si="171"/>
        <v>60475</v>
      </c>
      <c r="P475" t="str">
        <f t="shared" si="172"/>
        <v>Rodrigo Gomez</v>
      </c>
      <c r="Q475">
        <f t="shared" si="173"/>
        <v>1</v>
      </c>
      <c r="R475">
        <f t="shared" si="174"/>
        <v>1</v>
      </c>
      <c r="S475">
        <f t="shared" si="175"/>
        <v>9525</v>
      </c>
      <c r="T475" t="str">
        <f t="shared" si="176"/>
        <v>Rodrigo Gomez</v>
      </c>
      <c r="U475">
        <f t="shared" si="177"/>
        <v>5</v>
      </c>
      <c r="V475">
        <f t="shared" si="178"/>
        <v>5</v>
      </c>
      <c r="W475">
        <f t="shared" si="179"/>
        <v>49525</v>
      </c>
      <c r="X475" t="str">
        <f t="shared" si="180"/>
        <v>Rodrigo Gomez</v>
      </c>
      <c r="Y475">
        <f t="shared" si="181"/>
        <v>3</v>
      </c>
      <c r="Z475">
        <f t="shared" si="182"/>
        <v>3</v>
      </c>
      <c r="AA475">
        <f t="shared" si="183"/>
        <v>29525</v>
      </c>
      <c r="AB475" t="str">
        <f t="shared" si="184"/>
        <v>Rodrigo Gomez</v>
      </c>
      <c r="AC475">
        <f t="shared" si="185"/>
        <v>5</v>
      </c>
      <c r="AD475">
        <f t="shared" si="186"/>
        <v>5</v>
      </c>
      <c r="AE475">
        <f t="shared" si="187"/>
        <v>50475</v>
      </c>
      <c r="AF475" t="str">
        <f t="shared" si="188"/>
        <v>Rodrigo Gomez</v>
      </c>
      <c r="AG475" s="2">
        <f t="shared" si="189"/>
        <v>0</v>
      </c>
      <c r="AH475" s="2">
        <f t="shared" si="190"/>
        <v>0</v>
      </c>
      <c r="AI475">
        <f t="shared" si="191"/>
        <v>-475</v>
      </c>
    </row>
    <row r="476" spans="1:35" x14ac:dyDescent="0.3">
      <c r="A476" s="9" t="str">
        <f>equipo19!A89</f>
        <v>Rodrigo Diaz</v>
      </c>
      <c r="B476" s="9" t="str">
        <f>equipo19!$A$6</f>
        <v>Equipo 19</v>
      </c>
      <c r="C476" s="9">
        <f>equipo19!CP89</f>
        <v>0</v>
      </c>
      <c r="D476" s="9">
        <f>equipo19!CQ89</f>
        <v>0</v>
      </c>
      <c r="E476" s="9">
        <f>equipo19!CR89</f>
        <v>0</v>
      </c>
      <c r="F476" s="15">
        <f>equipo19!CT89</f>
        <v>0</v>
      </c>
      <c r="G476" s="9">
        <f>equipo19!CU89</f>
        <v>0</v>
      </c>
      <c r="H476" s="9">
        <f>equipo19!CV89</f>
        <v>0</v>
      </c>
      <c r="I476" s="9">
        <f>equipo19!CW89</f>
        <v>0</v>
      </c>
      <c r="J476" s="14">
        <f>equipo19!CX89</f>
        <v>0</v>
      </c>
      <c r="K476" s="14">
        <f>equipo19!CY89</f>
        <v>0</v>
      </c>
      <c r="L476" t="str">
        <f t="shared" si="168"/>
        <v>Rodrigo Diaz</v>
      </c>
      <c r="M476">
        <f t="shared" si="169"/>
        <v>0</v>
      </c>
      <c r="N476">
        <f t="shared" si="170"/>
        <v>999999</v>
      </c>
      <c r="O476">
        <f t="shared" si="171"/>
        <v>9999990476</v>
      </c>
      <c r="P476" t="str">
        <f t="shared" si="172"/>
        <v>Rodrigo Diaz</v>
      </c>
      <c r="Q476">
        <f t="shared" si="173"/>
        <v>0</v>
      </c>
      <c r="R476">
        <f t="shared" si="174"/>
        <v>0</v>
      </c>
      <c r="S476">
        <f t="shared" si="175"/>
        <v>-476</v>
      </c>
      <c r="T476" t="str">
        <f t="shared" si="176"/>
        <v>Rodrigo Diaz</v>
      </c>
      <c r="U476">
        <f t="shared" si="177"/>
        <v>0</v>
      </c>
      <c r="V476">
        <f t="shared" si="178"/>
        <v>0</v>
      </c>
      <c r="W476">
        <f t="shared" si="179"/>
        <v>-476</v>
      </c>
      <c r="X476" t="str">
        <f t="shared" si="180"/>
        <v>Rodrigo Diaz</v>
      </c>
      <c r="Y476">
        <f t="shared" si="181"/>
        <v>0</v>
      </c>
      <c r="Z476">
        <f t="shared" si="182"/>
        <v>0</v>
      </c>
      <c r="AA476">
        <f t="shared" si="183"/>
        <v>-476</v>
      </c>
      <c r="AB476" t="str">
        <f t="shared" si="184"/>
        <v>Rodrigo Diaz</v>
      </c>
      <c r="AC476">
        <f t="shared" si="185"/>
        <v>0</v>
      </c>
      <c r="AD476">
        <f t="shared" si="186"/>
        <v>999999</v>
      </c>
      <c r="AE476">
        <f t="shared" si="187"/>
        <v>9999990476</v>
      </c>
      <c r="AF476" t="str">
        <f t="shared" si="188"/>
        <v>Rodrigo Diaz</v>
      </c>
      <c r="AG476" s="2">
        <f t="shared" si="189"/>
        <v>0</v>
      </c>
      <c r="AH476" s="2">
        <f t="shared" si="190"/>
        <v>0</v>
      </c>
      <c r="AI476">
        <f t="shared" si="191"/>
        <v>-476</v>
      </c>
    </row>
    <row r="477" spans="1:35" x14ac:dyDescent="0.3">
      <c r="A477" s="9" t="str">
        <f>equipo19!A90</f>
        <v>Rodrigo Reyes</v>
      </c>
      <c r="B477" s="9" t="str">
        <f>equipo19!$A$6</f>
        <v>Equipo 19</v>
      </c>
      <c r="C477" s="9">
        <f>equipo19!CP90</f>
        <v>1</v>
      </c>
      <c r="D477" s="9">
        <f>equipo19!CQ90</f>
        <v>1</v>
      </c>
      <c r="E477" s="9">
        <f>equipo19!CR90</f>
        <v>0</v>
      </c>
      <c r="F477" s="15">
        <f>equipo19!CT90</f>
        <v>1.2</v>
      </c>
      <c r="G477" s="9">
        <f>equipo19!CU90</f>
        <v>4</v>
      </c>
      <c r="H477" s="9">
        <f>equipo19!CV90</f>
        <v>2</v>
      </c>
      <c r="I477" s="9">
        <f>equipo19!CW90</f>
        <v>4</v>
      </c>
      <c r="J477" s="14">
        <f>equipo19!CX90</f>
        <v>21.6</v>
      </c>
      <c r="K477" s="14">
        <f>equipo19!CY90</f>
        <v>0</v>
      </c>
      <c r="L477" t="str">
        <f t="shared" si="168"/>
        <v>Rodrigo Reyes</v>
      </c>
      <c r="M477">
        <f t="shared" si="169"/>
        <v>21.6</v>
      </c>
      <c r="N477">
        <f t="shared" si="170"/>
        <v>21.6</v>
      </c>
      <c r="O477">
        <f t="shared" si="171"/>
        <v>216477</v>
      </c>
      <c r="P477" t="str">
        <f t="shared" si="172"/>
        <v>Rodrigo Reyes</v>
      </c>
      <c r="Q477">
        <f t="shared" si="173"/>
        <v>1</v>
      </c>
      <c r="R477">
        <f t="shared" si="174"/>
        <v>1</v>
      </c>
      <c r="S477">
        <f t="shared" si="175"/>
        <v>9523</v>
      </c>
      <c r="T477" t="str">
        <f t="shared" si="176"/>
        <v>Rodrigo Reyes</v>
      </c>
      <c r="U477">
        <f t="shared" si="177"/>
        <v>2</v>
      </c>
      <c r="V477">
        <f t="shared" si="178"/>
        <v>2</v>
      </c>
      <c r="W477">
        <f t="shared" si="179"/>
        <v>19523</v>
      </c>
      <c r="X477" t="str">
        <f t="shared" si="180"/>
        <v>Rodrigo Reyes</v>
      </c>
      <c r="Y477">
        <f t="shared" si="181"/>
        <v>1.2</v>
      </c>
      <c r="Z477">
        <f t="shared" si="182"/>
        <v>1.2</v>
      </c>
      <c r="AA477">
        <f t="shared" si="183"/>
        <v>11523</v>
      </c>
      <c r="AB477" t="str">
        <f t="shared" si="184"/>
        <v>Rodrigo Reyes</v>
      </c>
      <c r="AC477">
        <f t="shared" si="185"/>
        <v>4</v>
      </c>
      <c r="AD477">
        <f t="shared" si="186"/>
        <v>4</v>
      </c>
      <c r="AE477">
        <f t="shared" si="187"/>
        <v>40477</v>
      </c>
      <c r="AF477" t="str">
        <f t="shared" si="188"/>
        <v>Rodrigo Reyes</v>
      </c>
      <c r="AG477" s="2">
        <f t="shared" si="189"/>
        <v>0</v>
      </c>
      <c r="AH477" s="2">
        <f t="shared" si="190"/>
        <v>0</v>
      </c>
      <c r="AI477">
        <f t="shared" si="191"/>
        <v>-477</v>
      </c>
    </row>
    <row r="478" spans="1:35" x14ac:dyDescent="0.3">
      <c r="A478" s="9" t="str">
        <f>equipo20!A66</f>
        <v>Rodrigo Morales</v>
      </c>
      <c r="B478" s="9" t="str">
        <f>equipo20!$A$6</f>
        <v>Equipo 20</v>
      </c>
      <c r="C478" s="9">
        <f>equipo20!CP66</f>
        <v>0</v>
      </c>
      <c r="D478" s="9">
        <f>equipo20!CQ66</f>
        <v>0</v>
      </c>
      <c r="E478" s="9">
        <f>equipo20!CR66</f>
        <v>0</v>
      </c>
      <c r="F478" s="15">
        <f>equipo20!CT66</f>
        <v>0</v>
      </c>
      <c r="G478" s="9">
        <f>equipo20!CU66</f>
        <v>0</v>
      </c>
      <c r="H478" s="9">
        <f>equipo20!CV66</f>
        <v>0</v>
      </c>
      <c r="I478" s="9">
        <f>equipo20!CW66</f>
        <v>0</v>
      </c>
      <c r="J478" s="14">
        <f>equipo20!CX66</f>
        <v>0</v>
      </c>
      <c r="K478" s="14">
        <f>equipo20!CY66</f>
        <v>0</v>
      </c>
      <c r="L478" t="str">
        <f t="shared" si="168"/>
        <v>Rodrigo Morales</v>
      </c>
      <c r="M478">
        <f t="shared" si="169"/>
        <v>0</v>
      </c>
      <c r="N478">
        <f t="shared" si="170"/>
        <v>999999</v>
      </c>
      <c r="O478">
        <f t="shared" si="171"/>
        <v>9999990478</v>
      </c>
      <c r="P478" t="str">
        <f t="shared" si="172"/>
        <v>Rodrigo Morales</v>
      </c>
      <c r="Q478">
        <f t="shared" si="173"/>
        <v>0</v>
      </c>
      <c r="R478">
        <f t="shared" si="174"/>
        <v>0</v>
      </c>
      <c r="S478">
        <f t="shared" si="175"/>
        <v>-478</v>
      </c>
      <c r="T478" t="str">
        <f t="shared" si="176"/>
        <v>Rodrigo Morales</v>
      </c>
      <c r="U478">
        <f t="shared" si="177"/>
        <v>0</v>
      </c>
      <c r="V478">
        <f t="shared" si="178"/>
        <v>0</v>
      </c>
      <c r="W478">
        <f t="shared" si="179"/>
        <v>-478</v>
      </c>
      <c r="X478" t="str">
        <f t="shared" si="180"/>
        <v>Rodrigo Morales</v>
      </c>
      <c r="Y478">
        <f t="shared" si="181"/>
        <v>0</v>
      </c>
      <c r="Z478">
        <f t="shared" si="182"/>
        <v>0</v>
      </c>
      <c r="AA478">
        <f t="shared" si="183"/>
        <v>-478</v>
      </c>
      <c r="AB478" t="str">
        <f t="shared" si="184"/>
        <v>Rodrigo Morales</v>
      </c>
      <c r="AC478">
        <f t="shared" si="185"/>
        <v>0</v>
      </c>
      <c r="AD478">
        <f t="shared" si="186"/>
        <v>999999</v>
      </c>
      <c r="AE478">
        <f t="shared" si="187"/>
        <v>9999990478</v>
      </c>
      <c r="AF478" t="str">
        <f t="shared" si="188"/>
        <v>Rodrigo Morales</v>
      </c>
      <c r="AG478" s="2">
        <f t="shared" si="189"/>
        <v>0</v>
      </c>
      <c r="AH478" s="2">
        <f t="shared" si="190"/>
        <v>0</v>
      </c>
      <c r="AI478">
        <f t="shared" si="191"/>
        <v>-478</v>
      </c>
    </row>
    <row r="479" spans="1:35" x14ac:dyDescent="0.3">
      <c r="A479" s="9" t="str">
        <f>equipo20!A67</f>
        <v>Rodrigo Cruz</v>
      </c>
      <c r="B479" s="9" t="str">
        <f>equipo20!$A$6</f>
        <v>Equipo 20</v>
      </c>
      <c r="C479" s="9">
        <f>equipo20!CP67</f>
        <v>1</v>
      </c>
      <c r="D479" s="9">
        <f>equipo20!CQ67</f>
        <v>1</v>
      </c>
      <c r="E479" s="9">
        <f>equipo20!CR67</f>
        <v>0</v>
      </c>
      <c r="F479" s="15">
        <f>equipo20!CT67</f>
        <v>2</v>
      </c>
      <c r="G479" s="9">
        <f>equipo20!CU67</f>
        <v>3</v>
      </c>
      <c r="H479" s="9">
        <f>equipo20!CV67</f>
        <v>6</v>
      </c>
      <c r="I479" s="9">
        <f>equipo20!CW67</f>
        <v>0</v>
      </c>
      <c r="J479" s="14">
        <f>equipo20!CX67</f>
        <v>13.5</v>
      </c>
      <c r="K479" s="14">
        <f>equipo20!CY67</f>
        <v>0</v>
      </c>
      <c r="L479" t="str">
        <f t="shared" si="168"/>
        <v>Rodrigo Cruz</v>
      </c>
      <c r="M479">
        <f t="shared" si="169"/>
        <v>13.5</v>
      </c>
      <c r="N479">
        <f t="shared" si="170"/>
        <v>13.5</v>
      </c>
      <c r="O479">
        <f t="shared" si="171"/>
        <v>135479</v>
      </c>
      <c r="P479" t="str">
        <f t="shared" si="172"/>
        <v>Rodrigo Cruz</v>
      </c>
      <c r="Q479">
        <f t="shared" si="173"/>
        <v>1</v>
      </c>
      <c r="R479">
        <f t="shared" si="174"/>
        <v>1</v>
      </c>
      <c r="S479">
        <f t="shared" si="175"/>
        <v>9521</v>
      </c>
      <c r="T479" t="str">
        <f t="shared" si="176"/>
        <v>Rodrigo Cruz</v>
      </c>
      <c r="U479">
        <f t="shared" si="177"/>
        <v>6</v>
      </c>
      <c r="V479">
        <f t="shared" si="178"/>
        <v>6</v>
      </c>
      <c r="W479">
        <f t="shared" si="179"/>
        <v>59521</v>
      </c>
      <c r="X479" t="str">
        <f t="shared" si="180"/>
        <v>Rodrigo Cruz</v>
      </c>
      <c r="Y479">
        <f t="shared" si="181"/>
        <v>2</v>
      </c>
      <c r="Z479">
        <f t="shared" si="182"/>
        <v>2</v>
      </c>
      <c r="AA479">
        <f t="shared" si="183"/>
        <v>19521</v>
      </c>
      <c r="AB479" t="str">
        <f t="shared" si="184"/>
        <v>Rodrigo Cruz</v>
      </c>
      <c r="AC479">
        <f t="shared" si="185"/>
        <v>0</v>
      </c>
      <c r="AD479">
        <f t="shared" si="186"/>
        <v>999999</v>
      </c>
      <c r="AE479">
        <f t="shared" si="187"/>
        <v>9999990479</v>
      </c>
      <c r="AF479" t="str">
        <f t="shared" si="188"/>
        <v>Rodrigo Cruz</v>
      </c>
      <c r="AG479" s="2">
        <f t="shared" si="189"/>
        <v>0</v>
      </c>
      <c r="AH479" s="2">
        <f t="shared" si="190"/>
        <v>0</v>
      </c>
      <c r="AI479">
        <f t="shared" si="191"/>
        <v>-479</v>
      </c>
    </row>
    <row r="480" spans="1:35" x14ac:dyDescent="0.3">
      <c r="A480" s="9" t="str">
        <f>equipo20!A68</f>
        <v>Rodrigo Ortiz</v>
      </c>
      <c r="B480" s="9" t="str">
        <f>equipo20!$A$6</f>
        <v>Equipo 20</v>
      </c>
      <c r="C480" s="9">
        <f>equipo20!CP68</f>
        <v>0</v>
      </c>
      <c r="D480" s="9">
        <f>equipo20!CQ68</f>
        <v>0</v>
      </c>
      <c r="E480" s="9">
        <f>equipo20!CR68</f>
        <v>0</v>
      </c>
      <c r="F480" s="15">
        <f>equipo20!CT68</f>
        <v>0</v>
      </c>
      <c r="G480" s="9">
        <f>equipo20!CU68</f>
        <v>0</v>
      </c>
      <c r="H480" s="9">
        <f>equipo20!CV68</f>
        <v>0</v>
      </c>
      <c r="I480" s="9">
        <f>equipo20!CW68</f>
        <v>0</v>
      </c>
      <c r="J480" s="14">
        <f>equipo20!CX68</f>
        <v>0</v>
      </c>
      <c r="K480" s="14">
        <f>equipo20!CY68</f>
        <v>0</v>
      </c>
      <c r="L480" t="str">
        <f t="shared" si="168"/>
        <v>Rodrigo Ortiz</v>
      </c>
      <c r="M480">
        <f t="shared" si="169"/>
        <v>0</v>
      </c>
      <c r="N480">
        <f t="shared" si="170"/>
        <v>999999</v>
      </c>
      <c r="O480">
        <f t="shared" si="171"/>
        <v>9999990480</v>
      </c>
      <c r="P480" t="str">
        <f t="shared" si="172"/>
        <v>Rodrigo Ortiz</v>
      </c>
      <c r="Q480">
        <f t="shared" si="173"/>
        <v>0</v>
      </c>
      <c r="R480">
        <f t="shared" si="174"/>
        <v>0</v>
      </c>
      <c r="S480">
        <f t="shared" si="175"/>
        <v>-480</v>
      </c>
      <c r="T480" t="str">
        <f t="shared" si="176"/>
        <v>Rodrigo Ortiz</v>
      </c>
      <c r="U480">
        <f t="shared" si="177"/>
        <v>0</v>
      </c>
      <c r="V480">
        <f t="shared" si="178"/>
        <v>0</v>
      </c>
      <c r="W480">
        <f t="shared" si="179"/>
        <v>-480</v>
      </c>
      <c r="X480" t="str">
        <f t="shared" si="180"/>
        <v>Rodrigo Ortiz</v>
      </c>
      <c r="Y480">
        <f t="shared" si="181"/>
        <v>0</v>
      </c>
      <c r="Z480">
        <f t="shared" si="182"/>
        <v>0</v>
      </c>
      <c r="AA480">
        <f t="shared" si="183"/>
        <v>-480</v>
      </c>
      <c r="AB480" t="str">
        <f t="shared" si="184"/>
        <v>Rodrigo Ortiz</v>
      </c>
      <c r="AC480">
        <f t="shared" si="185"/>
        <v>0</v>
      </c>
      <c r="AD480">
        <f t="shared" si="186"/>
        <v>999999</v>
      </c>
      <c r="AE480">
        <f t="shared" si="187"/>
        <v>9999990480</v>
      </c>
      <c r="AF480" t="str">
        <f t="shared" si="188"/>
        <v>Rodrigo Ortiz</v>
      </c>
      <c r="AG480" s="2">
        <f t="shared" si="189"/>
        <v>0</v>
      </c>
      <c r="AH480" s="2">
        <f t="shared" si="190"/>
        <v>0</v>
      </c>
      <c r="AI480">
        <f t="shared" si="191"/>
        <v>-480</v>
      </c>
    </row>
    <row r="481" spans="1:35" x14ac:dyDescent="0.3">
      <c r="A481" s="9" t="str">
        <f>equipo20!A69</f>
        <v>Rodrigo Gutierrez</v>
      </c>
      <c r="B481" s="9" t="str">
        <f>equipo20!$A$6</f>
        <v>Equipo 20</v>
      </c>
      <c r="C481" s="9">
        <f>equipo20!CP69</f>
        <v>0</v>
      </c>
      <c r="D481" s="9">
        <f>equipo20!CQ69</f>
        <v>0</v>
      </c>
      <c r="E481" s="9">
        <f>equipo20!CR69</f>
        <v>0</v>
      </c>
      <c r="F481" s="15">
        <f>equipo20!CT69</f>
        <v>0</v>
      </c>
      <c r="G481" s="9">
        <f>equipo20!CU69</f>
        <v>0</v>
      </c>
      <c r="H481" s="9">
        <f>equipo20!CV69</f>
        <v>0</v>
      </c>
      <c r="I481" s="9">
        <f>equipo20!CW69</f>
        <v>0</v>
      </c>
      <c r="J481" s="14">
        <f>equipo20!CX69</f>
        <v>0</v>
      </c>
      <c r="K481" s="14">
        <f>equipo20!CY69</f>
        <v>0</v>
      </c>
      <c r="L481" t="str">
        <f t="shared" si="168"/>
        <v>Rodrigo Gutierrez</v>
      </c>
      <c r="M481">
        <f t="shared" si="169"/>
        <v>0</v>
      </c>
      <c r="N481">
        <f t="shared" si="170"/>
        <v>999999</v>
      </c>
      <c r="O481">
        <f t="shared" si="171"/>
        <v>9999990481</v>
      </c>
      <c r="P481" t="str">
        <f t="shared" si="172"/>
        <v>Rodrigo Gutierrez</v>
      </c>
      <c r="Q481">
        <f t="shared" si="173"/>
        <v>0</v>
      </c>
      <c r="R481">
        <f t="shared" si="174"/>
        <v>0</v>
      </c>
      <c r="S481">
        <f t="shared" si="175"/>
        <v>-481</v>
      </c>
      <c r="T481" t="str">
        <f t="shared" si="176"/>
        <v>Rodrigo Gutierrez</v>
      </c>
      <c r="U481">
        <f t="shared" si="177"/>
        <v>0</v>
      </c>
      <c r="V481">
        <f t="shared" si="178"/>
        <v>0</v>
      </c>
      <c r="W481">
        <f t="shared" si="179"/>
        <v>-481</v>
      </c>
      <c r="X481" t="str">
        <f t="shared" si="180"/>
        <v>Rodrigo Gutierrez</v>
      </c>
      <c r="Y481">
        <f t="shared" si="181"/>
        <v>0</v>
      </c>
      <c r="Z481">
        <f t="shared" si="182"/>
        <v>0</v>
      </c>
      <c r="AA481">
        <f t="shared" si="183"/>
        <v>-481</v>
      </c>
      <c r="AB481" t="str">
        <f t="shared" si="184"/>
        <v>Rodrigo Gutierrez</v>
      </c>
      <c r="AC481">
        <f t="shared" si="185"/>
        <v>0</v>
      </c>
      <c r="AD481">
        <f t="shared" si="186"/>
        <v>999999</v>
      </c>
      <c r="AE481">
        <f t="shared" si="187"/>
        <v>9999990481</v>
      </c>
      <c r="AF481" t="str">
        <f t="shared" si="188"/>
        <v>Rodrigo Gutierrez</v>
      </c>
      <c r="AG481" s="2">
        <f t="shared" si="189"/>
        <v>0</v>
      </c>
      <c r="AH481" s="2">
        <f t="shared" si="190"/>
        <v>0</v>
      </c>
      <c r="AI481">
        <f t="shared" si="191"/>
        <v>-481</v>
      </c>
    </row>
    <row r="482" spans="1:35" x14ac:dyDescent="0.3">
      <c r="A482" s="9" t="str">
        <f>equipo20!A70</f>
        <v>Rodrigo Castillo</v>
      </c>
      <c r="B482" s="9" t="str">
        <f>equipo20!$A$6</f>
        <v>Equipo 20</v>
      </c>
      <c r="C482" s="9">
        <f>equipo20!CP70</f>
        <v>1</v>
      </c>
      <c r="D482" s="9">
        <f>equipo20!CQ70</f>
        <v>1</v>
      </c>
      <c r="E482" s="9">
        <f>equipo20!CR70</f>
        <v>0</v>
      </c>
      <c r="F482" s="15">
        <f>equipo20!CT70</f>
        <v>1</v>
      </c>
      <c r="G482" s="9">
        <f>equipo20!CU70</f>
        <v>0</v>
      </c>
      <c r="H482" s="9">
        <f>equipo20!CV70</f>
        <v>5</v>
      </c>
      <c r="I482" s="9">
        <f>equipo20!CW70</f>
        <v>0</v>
      </c>
      <c r="J482" s="14">
        <f>equipo20!CX70</f>
        <v>0</v>
      </c>
      <c r="K482" s="14">
        <f>equipo20!CY70</f>
        <v>0</v>
      </c>
      <c r="L482" t="str">
        <f t="shared" si="168"/>
        <v>Rodrigo Castillo</v>
      </c>
      <c r="M482">
        <f t="shared" si="169"/>
        <v>0</v>
      </c>
      <c r="N482">
        <f t="shared" si="170"/>
        <v>999999</v>
      </c>
      <c r="O482">
        <f t="shared" si="171"/>
        <v>9999990482</v>
      </c>
      <c r="P482" t="str">
        <f t="shared" si="172"/>
        <v>Rodrigo Castillo</v>
      </c>
      <c r="Q482">
        <f t="shared" si="173"/>
        <v>1</v>
      </c>
      <c r="R482">
        <f t="shared" si="174"/>
        <v>1</v>
      </c>
      <c r="S482">
        <f t="shared" si="175"/>
        <v>9518</v>
      </c>
      <c r="T482" t="str">
        <f t="shared" si="176"/>
        <v>Rodrigo Castillo</v>
      </c>
      <c r="U482">
        <f t="shared" si="177"/>
        <v>5</v>
      </c>
      <c r="V482">
        <f t="shared" si="178"/>
        <v>5</v>
      </c>
      <c r="W482">
        <f t="shared" si="179"/>
        <v>49518</v>
      </c>
      <c r="X482" t="str">
        <f t="shared" si="180"/>
        <v>Rodrigo Castillo</v>
      </c>
      <c r="Y482">
        <f t="shared" si="181"/>
        <v>1</v>
      </c>
      <c r="Z482">
        <f t="shared" si="182"/>
        <v>1</v>
      </c>
      <c r="AA482">
        <f t="shared" si="183"/>
        <v>9518</v>
      </c>
      <c r="AB482" t="str">
        <f t="shared" si="184"/>
        <v>Rodrigo Castillo</v>
      </c>
      <c r="AC482">
        <f t="shared" si="185"/>
        <v>0</v>
      </c>
      <c r="AD482">
        <f t="shared" si="186"/>
        <v>999999</v>
      </c>
      <c r="AE482">
        <f t="shared" si="187"/>
        <v>9999990482</v>
      </c>
      <c r="AF482" t="str">
        <f t="shared" si="188"/>
        <v>Rodrigo Castillo</v>
      </c>
      <c r="AG482" s="2">
        <f t="shared" si="189"/>
        <v>0</v>
      </c>
      <c r="AH482" s="2">
        <f t="shared" si="190"/>
        <v>0</v>
      </c>
      <c r="AI482">
        <f t="shared" si="191"/>
        <v>-482</v>
      </c>
    </row>
    <row r="483" spans="1:35" x14ac:dyDescent="0.3">
      <c r="A483" s="9" t="str">
        <f>equipo20!A71</f>
        <v>Emilio Garcia</v>
      </c>
      <c r="B483" s="9" t="str">
        <f>equipo20!$A$6</f>
        <v>Equipo 20</v>
      </c>
      <c r="C483" s="9">
        <f>equipo20!CP71</f>
        <v>2</v>
      </c>
      <c r="D483" s="9">
        <f>equipo20!CQ71</f>
        <v>0</v>
      </c>
      <c r="E483" s="9">
        <f>equipo20!CR71</f>
        <v>2</v>
      </c>
      <c r="F483" s="15">
        <f>equipo20!CT71</f>
        <v>3.2</v>
      </c>
      <c r="G483" s="9">
        <f>equipo20!CU71</f>
        <v>5</v>
      </c>
      <c r="H483" s="9">
        <f>equipo20!CV71</f>
        <v>9</v>
      </c>
      <c r="I483" s="9">
        <f>equipo20!CW71</f>
        <v>2</v>
      </c>
      <c r="J483" s="14">
        <f>equipo20!CX71</f>
        <v>12.272727272727272</v>
      </c>
      <c r="K483" s="14">
        <f>equipo20!CY71</f>
        <v>0</v>
      </c>
      <c r="L483" t="str">
        <f t="shared" si="168"/>
        <v>Emilio Garcia</v>
      </c>
      <c r="M483">
        <f t="shared" si="169"/>
        <v>12.272727272727272</v>
      </c>
      <c r="N483">
        <f t="shared" si="170"/>
        <v>12.272727272727272</v>
      </c>
      <c r="O483">
        <f t="shared" si="171"/>
        <v>123210.27272727272</v>
      </c>
      <c r="P483" t="str">
        <f t="shared" si="172"/>
        <v>Emilio Garcia</v>
      </c>
      <c r="Q483">
        <f t="shared" si="173"/>
        <v>0</v>
      </c>
      <c r="R483">
        <f t="shared" si="174"/>
        <v>0</v>
      </c>
      <c r="S483">
        <f t="shared" si="175"/>
        <v>-483</v>
      </c>
      <c r="T483" t="str">
        <f t="shared" si="176"/>
        <v>Emilio Garcia</v>
      </c>
      <c r="U483">
        <f t="shared" si="177"/>
        <v>9</v>
      </c>
      <c r="V483">
        <f t="shared" si="178"/>
        <v>9</v>
      </c>
      <c r="W483">
        <f t="shared" si="179"/>
        <v>89517</v>
      </c>
      <c r="X483" t="str">
        <f t="shared" si="180"/>
        <v>Emilio Garcia</v>
      </c>
      <c r="Y483">
        <f t="shared" si="181"/>
        <v>3.2</v>
      </c>
      <c r="Z483">
        <f t="shared" si="182"/>
        <v>3.2</v>
      </c>
      <c r="AA483">
        <f t="shared" si="183"/>
        <v>31517</v>
      </c>
      <c r="AB483" t="str">
        <f t="shared" si="184"/>
        <v>Emilio Garcia</v>
      </c>
      <c r="AC483">
        <f t="shared" si="185"/>
        <v>2</v>
      </c>
      <c r="AD483">
        <f t="shared" si="186"/>
        <v>2</v>
      </c>
      <c r="AE483">
        <f t="shared" si="187"/>
        <v>20483</v>
      </c>
      <c r="AF483" t="str">
        <f t="shared" si="188"/>
        <v>Emilio Garcia</v>
      </c>
      <c r="AG483" s="2">
        <f t="shared" si="189"/>
        <v>0</v>
      </c>
      <c r="AH483" s="2">
        <f t="shared" si="190"/>
        <v>0</v>
      </c>
      <c r="AI483">
        <f t="shared" si="191"/>
        <v>-483</v>
      </c>
    </row>
    <row r="484" spans="1:35" x14ac:dyDescent="0.3">
      <c r="A484" s="9" t="str">
        <f>equipo20!A72</f>
        <v>Emilio Rodriguez</v>
      </c>
      <c r="B484" s="9" t="str">
        <f>equipo20!$A$6</f>
        <v>Equipo 20</v>
      </c>
      <c r="C484" s="9">
        <f>equipo20!CP72</f>
        <v>1</v>
      </c>
      <c r="D484" s="9">
        <f>equipo20!CQ72</f>
        <v>1</v>
      </c>
      <c r="E484" s="9">
        <f>equipo20!CR72</f>
        <v>0</v>
      </c>
      <c r="F484" s="15">
        <f>equipo20!CT72</f>
        <v>3</v>
      </c>
      <c r="G484" s="9">
        <f>equipo20!CU72</f>
        <v>0</v>
      </c>
      <c r="H484" s="9">
        <f>equipo20!CV72</f>
        <v>5</v>
      </c>
      <c r="I484" s="9">
        <f>equipo20!CW72</f>
        <v>3</v>
      </c>
      <c r="J484" s="14">
        <f>equipo20!CX72</f>
        <v>0</v>
      </c>
      <c r="K484" s="14">
        <f>equipo20!CY72</f>
        <v>0</v>
      </c>
      <c r="L484" t="str">
        <f t="shared" si="168"/>
        <v>Emilio Rodriguez</v>
      </c>
      <c r="M484">
        <f t="shared" si="169"/>
        <v>0</v>
      </c>
      <c r="N484">
        <f t="shared" si="170"/>
        <v>999999</v>
      </c>
      <c r="O484">
        <f t="shared" si="171"/>
        <v>9999990484</v>
      </c>
      <c r="P484" t="str">
        <f t="shared" si="172"/>
        <v>Emilio Rodriguez</v>
      </c>
      <c r="Q484">
        <f t="shared" si="173"/>
        <v>1</v>
      </c>
      <c r="R484">
        <f t="shared" si="174"/>
        <v>1</v>
      </c>
      <c r="S484">
        <f t="shared" si="175"/>
        <v>9516</v>
      </c>
      <c r="T484" t="str">
        <f t="shared" si="176"/>
        <v>Emilio Rodriguez</v>
      </c>
      <c r="U484">
        <f t="shared" si="177"/>
        <v>5</v>
      </c>
      <c r="V484">
        <f t="shared" si="178"/>
        <v>5</v>
      </c>
      <c r="W484">
        <f t="shared" si="179"/>
        <v>49516</v>
      </c>
      <c r="X484" t="str">
        <f t="shared" si="180"/>
        <v>Emilio Rodriguez</v>
      </c>
      <c r="Y484">
        <f t="shared" si="181"/>
        <v>3</v>
      </c>
      <c r="Z484">
        <f t="shared" si="182"/>
        <v>3</v>
      </c>
      <c r="AA484">
        <f t="shared" si="183"/>
        <v>29516</v>
      </c>
      <c r="AB484" t="str">
        <f t="shared" si="184"/>
        <v>Emilio Rodriguez</v>
      </c>
      <c r="AC484">
        <f t="shared" si="185"/>
        <v>3</v>
      </c>
      <c r="AD484">
        <f t="shared" si="186"/>
        <v>3</v>
      </c>
      <c r="AE484">
        <f t="shared" si="187"/>
        <v>30484</v>
      </c>
      <c r="AF484" t="str">
        <f t="shared" si="188"/>
        <v>Emilio Rodriguez</v>
      </c>
      <c r="AG484" s="2">
        <f t="shared" si="189"/>
        <v>0</v>
      </c>
      <c r="AH484" s="2">
        <f t="shared" si="190"/>
        <v>0</v>
      </c>
      <c r="AI484">
        <f t="shared" si="191"/>
        <v>-484</v>
      </c>
    </row>
    <row r="485" spans="1:35" x14ac:dyDescent="0.3">
      <c r="A485" s="9" t="str">
        <f>equipo20!A73</f>
        <v>Emilio Martinez</v>
      </c>
      <c r="B485" s="9" t="str">
        <f>equipo20!$A$6</f>
        <v>Equipo 20</v>
      </c>
      <c r="C485" s="9">
        <f>equipo20!CP73</f>
        <v>0</v>
      </c>
      <c r="D485" s="9">
        <f>equipo20!CQ73</f>
        <v>0</v>
      </c>
      <c r="E485" s="9">
        <f>equipo20!CR73</f>
        <v>0</v>
      </c>
      <c r="F485" s="15">
        <f>equipo20!CT73</f>
        <v>0</v>
      </c>
      <c r="G485" s="9">
        <f>equipo20!CU73</f>
        <v>0</v>
      </c>
      <c r="H485" s="9">
        <f>equipo20!CV73</f>
        <v>0</v>
      </c>
      <c r="I485" s="9">
        <f>equipo20!CW73</f>
        <v>0</v>
      </c>
      <c r="J485" s="14">
        <f>equipo20!CX73</f>
        <v>0</v>
      </c>
      <c r="K485" s="14">
        <f>equipo20!CY73</f>
        <v>0</v>
      </c>
      <c r="L485" t="str">
        <f t="shared" si="168"/>
        <v>Emilio Martinez</v>
      </c>
      <c r="M485">
        <f t="shared" si="169"/>
        <v>0</v>
      </c>
      <c r="N485">
        <f t="shared" si="170"/>
        <v>999999</v>
      </c>
      <c r="O485">
        <f t="shared" si="171"/>
        <v>9999990485</v>
      </c>
      <c r="P485" t="str">
        <f t="shared" si="172"/>
        <v>Emilio Martinez</v>
      </c>
      <c r="Q485">
        <f t="shared" si="173"/>
        <v>0</v>
      </c>
      <c r="R485">
        <f t="shared" si="174"/>
        <v>0</v>
      </c>
      <c r="S485">
        <f t="shared" si="175"/>
        <v>-485</v>
      </c>
      <c r="T485" t="str">
        <f t="shared" si="176"/>
        <v>Emilio Martinez</v>
      </c>
      <c r="U485">
        <f t="shared" si="177"/>
        <v>0</v>
      </c>
      <c r="V485">
        <f t="shared" si="178"/>
        <v>0</v>
      </c>
      <c r="W485">
        <f t="shared" si="179"/>
        <v>-485</v>
      </c>
      <c r="X485" t="str">
        <f t="shared" si="180"/>
        <v>Emilio Martinez</v>
      </c>
      <c r="Y485">
        <f t="shared" si="181"/>
        <v>0</v>
      </c>
      <c r="Z485">
        <f t="shared" si="182"/>
        <v>0</v>
      </c>
      <c r="AA485">
        <f t="shared" si="183"/>
        <v>-485</v>
      </c>
      <c r="AB485" t="str">
        <f t="shared" si="184"/>
        <v>Emilio Martinez</v>
      </c>
      <c r="AC485">
        <f t="shared" si="185"/>
        <v>0</v>
      </c>
      <c r="AD485">
        <f t="shared" si="186"/>
        <v>999999</v>
      </c>
      <c r="AE485">
        <f t="shared" si="187"/>
        <v>9999990485</v>
      </c>
      <c r="AF485" t="str">
        <f t="shared" si="188"/>
        <v>Emilio Martinez</v>
      </c>
      <c r="AG485" s="2">
        <f t="shared" si="189"/>
        <v>0</v>
      </c>
      <c r="AH485" s="2">
        <f t="shared" si="190"/>
        <v>0</v>
      </c>
      <c r="AI485">
        <f t="shared" si="191"/>
        <v>-485</v>
      </c>
    </row>
    <row r="486" spans="1:35" x14ac:dyDescent="0.3">
      <c r="A486" s="9" t="str">
        <f>equipo20!A74</f>
        <v>Emilio Hernandez</v>
      </c>
      <c r="B486" s="9" t="str">
        <f>equipo20!$A$6</f>
        <v>Equipo 20</v>
      </c>
      <c r="C486" s="9">
        <f>equipo20!CP74</f>
        <v>2</v>
      </c>
      <c r="D486" s="9">
        <f>equipo20!CQ74</f>
        <v>1</v>
      </c>
      <c r="E486" s="9">
        <f>equipo20!CR74</f>
        <v>1</v>
      </c>
      <c r="F486" s="15">
        <f>equipo20!CT74</f>
        <v>6</v>
      </c>
      <c r="G486" s="9">
        <f>equipo20!CU74</f>
        <v>7</v>
      </c>
      <c r="H486" s="9">
        <f>equipo20!CV74</f>
        <v>5</v>
      </c>
      <c r="I486" s="9">
        <f>equipo20!CW74</f>
        <v>1</v>
      </c>
      <c r="J486" s="14">
        <f>equipo20!CX74</f>
        <v>10.5</v>
      </c>
      <c r="K486" s="14">
        <f>equipo20!CY74</f>
        <v>0</v>
      </c>
      <c r="L486" t="str">
        <f t="shared" si="168"/>
        <v>Emilio Hernandez</v>
      </c>
      <c r="M486">
        <f t="shared" si="169"/>
        <v>10.5</v>
      </c>
      <c r="N486">
        <f t="shared" si="170"/>
        <v>10.5</v>
      </c>
      <c r="O486">
        <f t="shared" si="171"/>
        <v>105486</v>
      </c>
      <c r="P486" t="str">
        <f t="shared" si="172"/>
        <v>Emilio Hernandez</v>
      </c>
      <c r="Q486">
        <f t="shared" si="173"/>
        <v>1</v>
      </c>
      <c r="R486">
        <f t="shared" si="174"/>
        <v>1</v>
      </c>
      <c r="S486">
        <f t="shared" si="175"/>
        <v>9514</v>
      </c>
      <c r="T486" t="str">
        <f t="shared" si="176"/>
        <v>Emilio Hernandez</v>
      </c>
      <c r="U486">
        <f t="shared" si="177"/>
        <v>5</v>
      </c>
      <c r="V486">
        <f t="shared" si="178"/>
        <v>5</v>
      </c>
      <c r="W486">
        <f t="shared" si="179"/>
        <v>49514</v>
      </c>
      <c r="X486" t="str">
        <f t="shared" si="180"/>
        <v>Emilio Hernandez</v>
      </c>
      <c r="Y486">
        <f t="shared" si="181"/>
        <v>6</v>
      </c>
      <c r="Z486">
        <f t="shared" si="182"/>
        <v>6</v>
      </c>
      <c r="AA486">
        <f t="shared" si="183"/>
        <v>59514</v>
      </c>
      <c r="AB486" t="str">
        <f t="shared" si="184"/>
        <v>Emilio Hernandez</v>
      </c>
      <c r="AC486">
        <f t="shared" si="185"/>
        <v>1</v>
      </c>
      <c r="AD486">
        <f t="shared" si="186"/>
        <v>1</v>
      </c>
      <c r="AE486">
        <f t="shared" si="187"/>
        <v>10486</v>
      </c>
      <c r="AF486" t="str">
        <f t="shared" si="188"/>
        <v>Emilio Hernandez</v>
      </c>
      <c r="AG486" s="2">
        <f t="shared" si="189"/>
        <v>0</v>
      </c>
      <c r="AH486" s="2">
        <f t="shared" si="190"/>
        <v>0</v>
      </c>
      <c r="AI486">
        <f t="shared" si="191"/>
        <v>-486</v>
      </c>
    </row>
    <row r="487" spans="1:35" x14ac:dyDescent="0.3">
      <c r="A487" s="9" t="str">
        <f>equipo20!A75</f>
        <v>Emilio Lopez</v>
      </c>
      <c r="B487" s="9" t="str">
        <f>equipo20!$A$6</f>
        <v>Equipo 20</v>
      </c>
      <c r="C487" s="9">
        <f>equipo20!CP75</f>
        <v>1</v>
      </c>
      <c r="D487" s="9">
        <f>equipo20!CQ75</f>
        <v>0</v>
      </c>
      <c r="E487" s="9">
        <f>equipo20!CR75</f>
        <v>1</v>
      </c>
      <c r="F487" s="15">
        <f>equipo20!CT75</f>
        <v>1.1000000000000001</v>
      </c>
      <c r="G487" s="9">
        <f>equipo20!CU75</f>
        <v>2</v>
      </c>
      <c r="H487" s="9">
        <f>equipo20!CV75</f>
        <v>1</v>
      </c>
      <c r="I487" s="9">
        <f>equipo20!CW75</f>
        <v>2</v>
      </c>
      <c r="J487" s="14">
        <f>equipo20!CX75</f>
        <v>13.499999999999996</v>
      </c>
      <c r="K487" s="14">
        <f>equipo20!CY75</f>
        <v>0</v>
      </c>
      <c r="L487" t="str">
        <f t="shared" si="168"/>
        <v>Emilio Lopez</v>
      </c>
      <c r="M487">
        <f t="shared" si="169"/>
        <v>13.499999999999996</v>
      </c>
      <c r="N487">
        <f t="shared" si="170"/>
        <v>13.499999999999996</v>
      </c>
      <c r="O487">
        <f t="shared" si="171"/>
        <v>135486.99999999997</v>
      </c>
      <c r="P487" t="str">
        <f t="shared" si="172"/>
        <v>Emilio Lopez</v>
      </c>
      <c r="Q487">
        <f t="shared" si="173"/>
        <v>0</v>
      </c>
      <c r="R487">
        <f t="shared" si="174"/>
        <v>0</v>
      </c>
      <c r="S487">
        <f t="shared" si="175"/>
        <v>-487</v>
      </c>
      <c r="T487" t="str">
        <f t="shared" si="176"/>
        <v>Emilio Lopez</v>
      </c>
      <c r="U487">
        <f t="shared" si="177"/>
        <v>1</v>
      </c>
      <c r="V487">
        <f t="shared" si="178"/>
        <v>1</v>
      </c>
      <c r="W487">
        <f t="shared" si="179"/>
        <v>9513</v>
      </c>
      <c r="X487" t="str">
        <f t="shared" si="180"/>
        <v>Emilio Lopez</v>
      </c>
      <c r="Y487">
        <f t="shared" si="181"/>
        <v>1.1000000000000001</v>
      </c>
      <c r="Z487">
        <f t="shared" si="182"/>
        <v>1.1000000000000001</v>
      </c>
      <c r="AA487">
        <f t="shared" si="183"/>
        <v>10513</v>
      </c>
      <c r="AB487" t="str">
        <f t="shared" si="184"/>
        <v>Emilio Lopez</v>
      </c>
      <c r="AC487">
        <f t="shared" si="185"/>
        <v>2</v>
      </c>
      <c r="AD487">
        <f t="shared" si="186"/>
        <v>2</v>
      </c>
      <c r="AE487">
        <f t="shared" si="187"/>
        <v>20487</v>
      </c>
      <c r="AF487" t="str">
        <f t="shared" si="188"/>
        <v>Emilio Lopez</v>
      </c>
      <c r="AG487" s="2">
        <f t="shared" si="189"/>
        <v>0</v>
      </c>
      <c r="AH487" s="2">
        <f t="shared" si="190"/>
        <v>0</v>
      </c>
      <c r="AI487">
        <f t="shared" si="191"/>
        <v>-487</v>
      </c>
    </row>
    <row r="488" spans="1:35" x14ac:dyDescent="0.3">
      <c r="A488" s="9" t="str">
        <f>equipo20!A76</f>
        <v>Emilio Gonzalez</v>
      </c>
      <c r="B488" s="9" t="str">
        <f>equipo20!$A$6</f>
        <v>Equipo 20</v>
      </c>
      <c r="C488" s="9">
        <f>equipo20!CP76</f>
        <v>0</v>
      </c>
      <c r="D488" s="9">
        <f>equipo20!CQ76</f>
        <v>0</v>
      </c>
      <c r="E488" s="9">
        <f>equipo20!CR76</f>
        <v>0</v>
      </c>
      <c r="F488" s="15">
        <f>equipo20!CT76</f>
        <v>0</v>
      </c>
      <c r="G488" s="9">
        <f>equipo20!CU76</f>
        <v>0</v>
      </c>
      <c r="H488" s="9">
        <f>equipo20!CV76</f>
        <v>0</v>
      </c>
      <c r="I488" s="9">
        <f>equipo20!CW76</f>
        <v>0</v>
      </c>
      <c r="J488" s="14">
        <f>equipo20!CX76</f>
        <v>0</v>
      </c>
      <c r="K488" s="14">
        <f>equipo20!CY76</f>
        <v>0</v>
      </c>
      <c r="L488" t="str">
        <f t="shared" si="168"/>
        <v>Emilio Gonzalez</v>
      </c>
      <c r="M488">
        <f t="shared" si="169"/>
        <v>0</v>
      </c>
      <c r="N488">
        <f t="shared" si="170"/>
        <v>999999</v>
      </c>
      <c r="O488">
        <f t="shared" si="171"/>
        <v>9999990488</v>
      </c>
      <c r="P488" t="str">
        <f t="shared" si="172"/>
        <v>Emilio Gonzalez</v>
      </c>
      <c r="Q488">
        <f t="shared" si="173"/>
        <v>0</v>
      </c>
      <c r="R488">
        <f t="shared" si="174"/>
        <v>0</v>
      </c>
      <c r="S488">
        <f t="shared" si="175"/>
        <v>-488</v>
      </c>
      <c r="T488" t="str">
        <f t="shared" si="176"/>
        <v>Emilio Gonzalez</v>
      </c>
      <c r="U488">
        <f t="shared" si="177"/>
        <v>0</v>
      </c>
      <c r="V488">
        <f t="shared" si="178"/>
        <v>0</v>
      </c>
      <c r="W488">
        <f t="shared" si="179"/>
        <v>-488</v>
      </c>
      <c r="X488" t="str">
        <f t="shared" si="180"/>
        <v>Emilio Gonzalez</v>
      </c>
      <c r="Y488">
        <f t="shared" si="181"/>
        <v>0</v>
      </c>
      <c r="Z488">
        <f t="shared" si="182"/>
        <v>0</v>
      </c>
      <c r="AA488">
        <f t="shared" si="183"/>
        <v>-488</v>
      </c>
      <c r="AB488" t="str">
        <f t="shared" si="184"/>
        <v>Emilio Gonzalez</v>
      </c>
      <c r="AC488">
        <f t="shared" si="185"/>
        <v>0</v>
      </c>
      <c r="AD488">
        <f t="shared" si="186"/>
        <v>999999</v>
      </c>
      <c r="AE488">
        <f t="shared" si="187"/>
        <v>9999990488</v>
      </c>
      <c r="AF488" t="str">
        <f t="shared" si="188"/>
        <v>Emilio Gonzalez</v>
      </c>
      <c r="AG488" s="2">
        <f t="shared" si="189"/>
        <v>0</v>
      </c>
      <c r="AH488" s="2">
        <f t="shared" si="190"/>
        <v>0</v>
      </c>
      <c r="AI488">
        <f t="shared" si="191"/>
        <v>-488</v>
      </c>
    </row>
    <row r="489" spans="1:35" x14ac:dyDescent="0.3">
      <c r="A489" s="9" t="str">
        <f>equipo20!A77</f>
        <v>Emilio Perez</v>
      </c>
      <c r="B489" s="9" t="str">
        <f>equipo20!$A$6</f>
        <v>Equipo 20</v>
      </c>
      <c r="C489" s="9">
        <f>equipo20!CP77</f>
        <v>1</v>
      </c>
      <c r="D489" s="9">
        <f>equipo20!CQ77</f>
        <v>1</v>
      </c>
      <c r="E489" s="9">
        <f>equipo20!CR77</f>
        <v>0</v>
      </c>
      <c r="F489" s="15">
        <f>equipo20!CT77</f>
        <v>3</v>
      </c>
      <c r="G489" s="9">
        <f>equipo20!CU77</f>
        <v>1</v>
      </c>
      <c r="H489" s="9">
        <f>equipo20!CV77</f>
        <v>3</v>
      </c>
      <c r="I489" s="9">
        <f>equipo20!CW77</f>
        <v>0</v>
      </c>
      <c r="J489" s="14">
        <f>equipo20!CX77</f>
        <v>3</v>
      </c>
      <c r="K489" s="14">
        <f>equipo20!CY77</f>
        <v>0</v>
      </c>
      <c r="L489" t="str">
        <f t="shared" si="168"/>
        <v>Emilio Perez</v>
      </c>
      <c r="M489">
        <f t="shared" si="169"/>
        <v>3</v>
      </c>
      <c r="N489">
        <f t="shared" si="170"/>
        <v>3</v>
      </c>
      <c r="O489">
        <f t="shared" si="171"/>
        <v>30489</v>
      </c>
      <c r="P489" t="str">
        <f t="shared" si="172"/>
        <v>Emilio Perez</v>
      </c>
      <c r="Q489">
        <f t="shared" si="173"/>
        <v>1</v>
      </c>
      <c r="R489">
        <f t="shared" si="174"/>
        <v>1</v>
      </c>
      <c r="S489">
        <f t="shared" si="175"/>
        <v>9511</v>
      </c>
      <c r="T489" t="str">
        <f t="shared" si="176"/>
        <v>Emilio Perez</v>
      </c>
      <c r="U489">
        <f t="shared" si="177"/>
        <v>3</v>
      </c>
      <c r="V489">
        <f t="shared" si="178"/>
        <v>3</v>
      </c>
      <c r="W489">
        <f t="shared" si="179"/>
        <v>29511</v>
      </c>
      <c r="X489" t="str">
        <f t="shared" si="180"/>
        <v>Emilio Perez</v>
      </c>
      <c r="Y489">
        <f t="shared" si="181"/>
        <v>3</v>
      </c>
      <c r="Z489">
        <f t="shared" si="182"/>
        <v>3</v>
      </c>
      <c r="AA489">
        <f t="shared" si="183"/>
        <v>29511</v>
      </c>
      <c r="AB489" t="str">
        <f t="shared" si="184"/>
        <v>Emilio Perez</v>
      </c>
      <c r="AC489">
        <f t="shared" si="185"/>
        <v>0</v>
      </c>
      <c r="AD489">
        <f t="shared" si="186"/>
        <v>999999</v>
      </c>
      <c r="AE489">
        <f t="shared" si="187"/>
        <v>9999990489</v>
      </c>
      <c r="AF489" t="str">
        <f t="shared" si="188"/>
        <v>Emilio Perez</v>
      </c>
      <c r="AG489" s="2">
        <f t="shared" si="189"/>
        <v>0</v>
      </c>
      <c r="AH489" s="2">
        <f t="shared" si="190"/>
        <v>0</v>
      </c>
      <c r="AI489">
        <f t="shared" si="191"/>
        <v>-489</v>
      </c>
    </row>
    <row r="490" spans="1:35" x14ac:dyDescent="0.3">
      <c r="A490" s="9" t="str">
        <f>equipo20!A78</f>
        <v>Emilio Sanchez</v>
      </c>
      <c r="B490" s="9" t="str">
        <f>equipo20!$A$6</f>
        <v>Equipo 20</v>
      </c>
      <c r="C490" s="9">
        <f>equipo20!CP78</f>
        <v>1</v>
      </c>
      <c r="D490" s="9">
        <f>equipo20!CQ78</f>
        <v>0</v>
      </c>
      <c r="E490" s="9">
        <f>equipo20!CR78</f>
        <v>1</v>
      </c>
      <c r="F490" s="15">
        <f>equipo20!CT78</f>
        <v>1.1000000000000001</v>
      </c>
      <c r="G490" s="9">
        <f>equipo20!CU78</f>
        <v>3</v>
      </c>
      <c r="H490" s="9">
        <f>equipo20!CV78</f>
        <v>5</v>
      </c>
      <c r="I490" s="9">
        <f>equipo20!CW78</f>
        <v>0</v>
      </c>
      <c r="J490" s="14">
        <f>equipo20!CX78</f>
        <v>20.249999999999996</v>
      </c>
      <c r="K490" s="14">
        <f>equipo20!CY78</f>
        <v>0</v>
      </c>
      <c r="L490" t="str">
        <f t="shared" si="168"/>
        <v>Emilio Sanchez</v>
      </c>
      <c r="M490">
        <f t="shared" si="169"/>
        <v>20.249999999999996</v>
      </c>
      <c r="N490">
        <f t="shared" si="170"/>
        <v>20.249999999999996</v>
      </c>
      <c r="O490">
        <f t="shared" si="171"/>
        <v>202989.99999999997</v>
      </c>
      <c r="P490" t="str">
        <f t="shared" si="172"/>
        <v>Emilio Sanchez</v>
      </c>
      <c r="Q490">
        <f t="shared" si="173"/>
        <v>0</v>
      </c>
      <c r="R490">
        <f t="shared" si="174"/>
        <v>0</v>
      </c>
      <c r="S490">
        <f t="shared" si="175"/>
        <v>-490</v>
      </c>
      <c r="T490" t="str">
        <f t="shared" si="176"/>
        <v>Emilio Sanchez</v>
      </c>
      <c r="U490">
        <f t="shared" si="177"/>
        <v>5</v>
      </c>
      <c r="V490">
        <f t="shared" si="178"/>
        <v>5</v>
      </c>
      <c r="W490">
        <f t="shared" si="179"/>
        <v>49510</v>
      </c>
      <c r="X490" t="str">
        <f t="shared" si="180"/>
        <v>Emilio Sanchez</v>
      </c>
      <c r="Y490">
        <f t="shared" si="181"/>
        <v>1.1000000000000001</v>
      </c>
      <c r="Z490">
        <f t="shared" si="182"/>
        <v>1.1000000000000001</v>
      </c>
      <c r="AA490">
        <f t="shared" si="183"/>
        <v>10510</v>
      </c>
      <c r="AB490" t="str">
        <f t="shared" si="184"/>
        <v>Emilio Sanchez</v>
      </c>
      <c r="AC490">
        <f t="shared" si="185"/>
        <v>0</v>
      </c>
      <c r="AD490">
        <f t="shared" si="186"/>
        <v>999999</v>
      </c>
      <c r="AE490">
        <f t="shared" si="187"/>
        <v>9999990490</v>
      </c>
      <c r="AF490" t="str">
        <f t="shared" si="188"/>
        <v>Emilio Sanchez</v>
      </c>
      <c r="AG490" s="2">
        <f t="shared" si="189"/>
        <v>0</v>
      </c>
      <c r="AH490" s="2">
        <f t="shared" si="190"/>
        <v>0</v>
      </c>
      <c r="AI490">
        <f t="shared" si="191"/>
        <v>-490</v>
      </c>
    </row>
    <row r="491" spans="1:35" x14ac:dyDescent="0.3">
      <c r="A491" s="9" t="str">
        <f>equipo20!A79</f>
        <v>Emilio Ramirez</v>
      </c>
      <c r="B491" s="9" t="str">
        <f>equipo20!$A$6</f>
        <v>Equipo 20</v>
      </c>
      <c r="C491" s="9">
        <f>equipo20!CP79</f>
        <v>1</v>
      </c>
      <c r="D491" s="9">
        <f>equipo20!CQ79</f>
        <v>1</v>
      </c>
      <c r="E491" s="9">
        <f>equipo20!CR79</f>
        <v>0</v>
      </c>
      <c r="F491" s="15">
        <f>equipo20!CT79</f>
        <v>2</v>
      </c>
      <c r="G491" s="9">
        <f>equipo20!CU79</f>
        <v>3</v>
      </c>
      <c r="H491" s="9">
        <f>equipo20!CV79</f>
        <v>2</v>
      </c>
      <c r="I491" s="9">
        <f>equipo20!CW79</f>
        <v>5</v>
      </c>
      <c r="J491" s="14">
        <f>equipo20!CX79</f>
        <v>13.5</v>
      </c>
      <c r="K491" s="14">
        <f>equipo20!CY79</f>
        <v>0</v>
      </c>
      <c r="L491" t="str">
        <f t="shared" si="168"/>
        <v>Emilio Ramirez</v>
      </c>
      <c r="M491">
        <f t="shared" si="169"/>
        <v>13.5</v>
      </c>
      <c r="N491">
        <f t="shared" si="170"/>
        <v>13.5</v>
      </c>
      <c r="O491">
        <f t="shared" si="171"/>
        <v>135491</v>
      </c>
      <c r="P491" t="str">
        <f t="shared" si="172"/>
        <v>Emilio Ramirez</v>
      </c>
      <c r="Q491">
        <f t="shared" si="173"/>
        <v>1</v>
      </c>
      <c r="R491">
        <f t="shared" si="174"/>
        <v>1</v>
      </c>
      <c r="S491">
        <f t="shared" si="175"/>
        <v>9509</v>
      </c>
      <c r="T491" t="str">
        <f t="shared" si="176"/>
        <v>Emilio Ramirez</v>
      </c>
      <c r="U491">
        <f t="shared" si="177"/>
        <v>2</v>
      </c>
      <c r="V491">
        <f t="shared" si="178"/>
        <v>2</v>
      </c>
      <c r="W491">
        <f t="shared" si="179"/>
        <v>19509</v>
      </c>
      <c r="X491" t="str">
        <f t="shared" si="180"/>
        <v>Emilio Ramirez</v>
      </c>
      <c r="Y491">
        <f t="shared" si="181"/>
        <v>2</v>
      </c>
      <c r="Z491">
        <f t="shared" si="182"/>
        <v>2</v>
      </c>
      <c r="AA491">
        <f t="shared" si="183"/>
        <v>19509</v>
      </c>
      <c r="AB491" t="str">
        <f t="shared" si="184"/>
        <v>Emilio Ramirez</v>
      </c>
      <c r="AC491">
        <f t="shared" si="185"/>
        <v>5</v>
      </c>
      <c r="AD491">
        <f t="shared" si="186"/>
        <v>5</v>
      </c>
      <c r="AE491">
        <f t="shared" si="187"/>
        <v>50491</v>
      </c>
      <c r="AF491" t="str">
        <f t="shared" si="188"/>
        <v>Emilio Ramirez</v>
      </c>
      <c r="AG491" s="2">
        <f t="shared" si="189"/>
        <v>0</v>
      </c>
      <c r="AH491" s="2">
        <f t="shared" si="190"/>
        <v>0</v>
      </c>
      <c r="AI491">
        <f t="shared" si="191"/>
        <v>-491</v>
      </c>
    </row>
    <row r="492" spans="1:35" x14ac:dyDescent="0.3">
      <c r="A492" s="9" t="str">
        <f>equipo20!A80</f>
        <v>Emilio Torres</v>
      </c>
      <c r="B492" s="9" t="str">
        <f>equipo20!$A$6</f>
        <v>Equipo 20</v>
      </c>
      <c r="C492" s="9">
        <f>equipo20!CP80</f>
        <v>1</v>
      </c>
      <c r="D492" s="9">
        <f>equipo20!CQ80</f>
        <v>0</v>
      </c>
      <c r="E492" s="9">
        <f>equipo20!CR80</f>
        <v>1</v>
      </c>
      <c r="F492" s="15">
        <f>equipo20!CT80</f>
        <v>2</v>
      </c>
      <c r="G492" s="9">
        <f>equipo20!CU80</f>
        <v>1</v>
      </c>
      <c r="H492" s="9">
        <f>equipo20!CV80</f>
        <v>2</v>
      </c>
      <c r="I492" s="9">
        <f>equipo20!CW80</f>
        <v>3</v>
      </c>
      <c r="J492" s="14">
        <f>equipo20!CX80</f>
        <v>4.5</v>
      </c>
      <c r="K492" s="14">
        <f>equipo20!CY80</f>
        <v>0</v>
      </c>
      <c r="L492" t="str">
        <f t="shared" si="168"/>
        <v>Emilio Torres</v>
      </c>
      <c r="M492">
        <f t="shared" si="169"/>
        <v>4.5</v>
      </c>
      <c r="N492">
        <f t="shared" si="170"/>
        <v>4.5</v>
      </c>
      <c r="O492">
        <f t="shared" si="171"/>
        <v>45492</v>
      </c>
      <c r="P492" t="str">
        <f t="shared" si="172"/>
        <v>Emilio Torres</v>
      </c>
      <c r="Q492">
        <f t="shared" si="173"/>
        <v>0</v>
      </c>
      <c r="R492">
        <f t="shared" si="174"/>
        <v>0</v>
      </c>
      <c r="S492">
        <f t="shared" si="175"/>
        <v>-492</v>
      </c>
      <c r="T492" t="str">
        <f t="shared" si="176"/>
        <v>Emilio Torres</v>
      </c>
      <c r="U492">
        <f t="shared" si="177"/>
        <v>2</v>
      </c>
      <c r="V492">
        <f t="shared" si="178"/>
        <v>2</v>
      </c>
      <c r="W492">
        <f t="shared" si="179"/>
        <v>19508</v>
      </c>
      <c r="X492" t="str">
        <f t="shared" si="180"/>
        <v>Emilio Torres</v>
      </c>
      <c r="Y492">
        <f t="shared" si="181"/>
        <v>2</v>
      </c>
      <c r="Z492">
        <f t="shared" si="182"/>
        <v>2</v>
      </c>
      <c r="AA492">
        <f t="shared" si="183"/>
        <v>19508</v>
      </c>
      <c r="AB492" t="str">
        <f t="shared" si="184"/>
        <v>Emilio Torres</v>
      </c>
      <c r="AC492">
        <f t="shared" si="185"/>
        <v>3</v>
      </c>
      <c r="AD492">
        <f t="shared" si="186"/>
        <v>3</v>
      </c>
      <c r="AE492">
        <f t="shared" si="187"/>
        <v>30492</v>
      </c>
      <c r="AF492" t="str">
        <f t="shared" si="188"/>
        <v>Emilio Torres</v>
      </c>
      <c r="AG492" s="2">
        <f t="shared" si="189"/>
        <v>0</v>
      </c>
      <c r="AH492" s="2">
        <f t="shared" si="190"/>
        <v>0</v>
      </c>
      <c r="AI492">
        <f t="shared" si="191"/>
        <v>-492</v>
      </c>
    </row>
    <row r="493" spans="1:35" x14ac:dyDescent="0.3">
      <c r="A493" s="9" t="str">
        <f>equipo20!A81</f>
        <v>Emilio Flores</v>
      </c>
      <c r="B493" s="9" t="str">
        <f>equipo20!$A$6</f>
        <v>Equipo 20</v>
      </c>
      <c r="C493" s="9">
        <f>equipo20!CP81</f>
        <v>2</v>
      </c>
      <c r="D493" s="9">
        <f>equipo20!CQ81</f>
        <v>1</v>
      </c>
      <c r="E493" s="9">
        <f>equipo20!CR81</f>
        <v>1</v>
      </c>
      <c r="F493" s="15">
        <f>equipo20!CT81</f>
        <v>2.2000000000000002</v>
      </c>
      <c r="G493" s="9">
        <f>equipo20!CU81</f>
        <v>1</v>
      </c>
      <c r="H493" s="9">
        <f>equipo20!CV81</f>
        <v>5</v>
      </c>
      <c r="I493" s="9">
        <f>equipo20!CW81</f>
        <v>8</v>
      </c>
      <c r="J493" s="14">
        <f>equipo20!CX81</f>
        <v>3.375</v>
      </c>
      <c r="K493" s="14">
        <f>equipo20!CY81</f>
        <v>0</v>
      </c>
      <c r="L493" t="str">
        <f t="shared" si="168"/>
        <v>Emilio Flores</v>
      </c>
      <c r="M493">
        <f t="shared" si="169"/>
        <v>3.375</v>
      </c>
      <c r="N493">
        <f t="shared" si="170"/>
        <v>3.375</v>
      </c>
      <c r="O493">
        <f t="shared" si="171"/>
        <v>34243</v>
      </c>
      <c r="P493" t="str">
        <f t="shared" si="172"/>
        <v>Emilio Flores</v>
      </c>
      <c r="Q493">
        <f t="shared" si="173"/>
        <v>1</v>
      </c>
      <c r="R493">
        <f t="shared" si="174"/>
        <v>1</v>
      </c>
      <c r="S493">
        <f t="shared" si="175"/>
        <v>9507</v>
      </c>
      <c r="T493" t="str">
        <f t="shared" si="176"/>
        <v>Emilio Flores</v>
      </c>
      <c r="U493">
        <f t="shared" si="177"/>
        <v>5</v>
      </c>
      <c r="V493">
        <f t="shared" si="178"/>
        <v>5</v>
      </c>
      <c r="W493">
        <f t="shared" si="179"/>
        <v>49507</v>
      </c>
      <c r="X493" t="str">
        <f t="shared" si="180"/>
        <v>Emilio Flores</v>
      </c>
      <c r="Y493">
        <f t="shared" si="181"/>
        <v>2.2000000000000002</v>
      </c>
      <c r="Z493">
        <f t="shared" si="182"/>
        <v>2.2000000000000002</v>
      </c>
      <c r="AA493">
        <f t="shared" si="183"/>
        <v>21507</v>
      </c>
      <c r="AB493" t="str">
        <f t="shared" si="184"/>
        <v>Emilio Flores</v>
      </c>
      <c r="AC493">
        <f t="shared" si="185"/>
        <v>8</v>
      </c>
      <c r="AD493">
        <f t="shared" si="186"/>
        <v>8</v>
      </c>
      <c r="AE493">
        <f t="shared" si="187"/>
        <v>80493</v>
      </c>
      <c r="AF493" t="str">
        <f t="shared" si="188"/>
        <v>Emilio Flores</v>
      </c>
      <c r="AG493" s="2">
        <f t="shared" si="189"/>
        <v>0</v>
      </c>
      <c r="AH493" s="2">
        <f t="shared" si="190"/>
        <v>0</v>
      </c>
      <c r="AI493">
        <f t="shared" si="191"/>
        <v>-493</v>
      </c>
    </row>
    <row r="494" spans="1:35" x14ac:dyDescent="0.3">
      <c r="A494" s="9" t="str">
        <f>equipo20!A82</f>
        <v>Emilio Rivera</v>
      </c>
      <c r="B494" s="9" t="str">
        <f>equipo20!$A$6</f>
        <v>Equipo 20</v>
      </c>
      <c r="C494" s="9">
        <f>equipo20!CP82</f>
        <v>1</v>
      </c>
      <c r="D494" s="9">
        <f>equipo20!CQ82</f>
        <v>0</v>
      </c>
      <c r="E494" s="9">
        <f>equipo20!CR82</f>
        <v>1</v>
      </c>
      <c r="F494" s="15">
        <f>equipo20!CT82</f>
        <v>1.2</v>
      </c>
      <c r="G494" s="9">
        <f>equipo20!CU82</f>
        <v>2</v>
      </c>
      <c r="H494" s="9">
        <f>equipo20!CV82</f>
        <v>5</v>
      </c>
      <c r="I494" s="9">
        <f>equipo20!CW82</f>
        <v>2</v>
      </c>
      <c r="J494" s="14">
        <f>equipo20!CX82</f>
        <v>10.8</v>
      </c>
      <c r="K494" s="14">
        <f>equipo20!CY82</f>
        <v>0</v>
      </c>
      <c r="L494" t="str">
        <f t="shared" si="168"/>
        <v>Emilio Rivera</v>
      </c>
      <c r="M494">
        <f t="shared" si="169"/>
        <v>10.8</v>
      </c>
      <c r="N494">
        <f t="shared" si="170"/>
        <v>10.8</v>
      </c>
      <c r="O494">
        <f t="shared" si="171"/>
        <v>108494</v>
      </c>
      <c r="P494" t="str">
        <f t="shared" si="172"/>
        <v>Emilio Rivera</v>
      </c>
      <c r="Q494">
        <f t="shared" si="173"/>
        <v>0</v>
      </c>
      <c r="R494">
        <f t="shared" si="174"/>
        <v>0</v>
      </c>
      <c r="S494">
        <f t="shared" si="175"/>
        <v>-494</v>
      </c>
      <c r="T494" t="str">
        <f t="shared" si="176"/>
        <v>Emilio Rivera</v>
      </c>
      <c r="U494">
        <f t="shared" si="177"/>
        <v>5</v>
      </c>
      <c r="V494">
        <f t="shared" si="178"/>
        <v>5</v>
      </c>
      <c r="W494">
        <f t="shared" si="179"/>
        <v>49506</v>
      </c>
      <c r="X494" t="str">
        <f t="shared" si="180"/>
        <v>Emilio Rivera</v>
      </c>
      <c r="Y494">
        <f t="shared" si="181"/>
        <v>1.2</v>
      </c>
      <c r="Z494">
        <f t="shared" si="182"/>
        <v>1.2</v>
      </c>
      <c r="AA494">
        <f t="shared" si="183"/>
        <v>11506</v>
      </c>
      <c r="AB494" t="str">
        <f t="shared" si="184"/>
        <v>Emilio Rivera</v>
      </c>
      <c r="AC494">
        <f t="shared" si="185"/>
        <v>2</v>
      </c>
      <c r="AD494">
        <f t="shared" si="186"/>
        <v>2</v>
      </c>
      <c r="AE494">
        <f t="shared" si="187"/>
        <v>20494</v>
      </c>
      <c r="AF494" t="str">
        <f t="shared" si="188"/>
        <v>Emilio Rivera</v>
      </c>
      <c r="AG494" s="2">
        <f t="shared" si="189"/>
        <v>0</v>
      </c>
      <c r="AH494" s="2">
        <f t="shared" si="190"/>
        <v>0</v>
      </c>
      <c r="AI494">
        <f t="shared" si="191"/>
        <v>-494</v>
      </c>
    </row>
    <row r="495" spans="1:35" x14ac:dyDescent="0.3">
      <c r="A495" s="9" t="str">
        <f>equipo20!A83</f>
        <v>Emilio Gomez</v>
      </c>
      <c r="B495" s="9" t="str">
        <f>equipo20!$A$6</f>
        <v>Equipo 20</v>
      </c>
      <c r="C495" s="9">
        <f>equipo20!CP83</f>
        <v>2</v>
      </c>
      <c r="D495" s="9">
        <f>equipo20!CQ83</f>
        <v>1</v>
      </c>
      <c r="E495" s="9">
        <f>equipo20!CR83</f>
        <v>1</v>
      </c>
      <c r="F495" s="15">
        <f>equipo20!CT83</f>
        <v>5</v>
      </c>
      <c r="G495" s="9">
        <f>equipo20!CU83</f>
        <v>4</v>
      </c>
      <c r="H495" s="9">
        <f>equipo20!CV83</f>
        <v>12</v>
      </c>
      <c r="I495" s="9">
        <f>equipo20!CW83</f>
        <v>0</v>
      </c>
      <c r="J495" s="14">
        <f>equipo20!CX83</f>
        <v>7.1999999999999984</v>
      </c>
      <c r="K495" s="14">
        <f>equipo20!CY83</f>
        <v>0</v>
      </c>
      <c r="L495" t="str">
        <f t="shared" si="168"/>
        <v>Emilio Gomez</v>
      </c>
      <c r="M495">
        <f t="shared" si="169"/>
        <v>7.1999999999999984</v>
      </c>
      <c r="N495">
        <f t="shared" si="170"/>
        <v>7.1999999999999984</v>
      </c>
      <c r="O495">
        <f t="shared" si="171"/>
        <v>72494.999999999985</v>
      </c>
      <c r="P495" t="str">
        <f t="shared" si="172"/>
        <v>Emilio Gomez</v>
      </c>
      <c r="Q495">
        <f t="shared" si="173"/>
        <v>1</v>
      </c>
      <c r="R495">
        <f t="shared" si="174"/>
        <v>1</v>
      </c>
      <c r="S495">
        <f t="shared" si="175"/>
        <v>9505</v>
      </c>
      <c r="T495" t="str">
        <f t="shared" si="176"/>
        <v>Emilio Gomez</v>
      </c>
      <c r="U495">
        <f t="shared" si="177"/>
        <v>12</v>
      </c>
      <c r="V495">
        <f t="shared" si="178"/>
        <v>12</v>
      </c>
      <c r="W495">
        <f t="shared" si="179"/>
        <v>119505</v>
      </c>
      <c r="X495" t="str">
        <f t="shared" si="180"/>
        <v>Emilio Gomez</v>
      </c>
      <c r="Y495">
        <f t="shared" si="181"/>
        <v>5</v>
      </c>
      <c r="Z495">
        <f t="shared" si="182"/>
        <v>5</v>
      </c>
      <c r="AA495">
        <f t="shared" si="183"/>
        <v>49505</v>
      </c>
      <c r="AB495" t="str">
        <f t="shared" si="184"/>
        <v>Emilio Gomez</v>
      </c>
      <c r="AC495">
        <f t="shared" si="185"/>
        <v>0</v>
      </c>
      <c r="AD495">
        <f t="shared" si="186"/>
        <v>999999</v>
      </c>
      <c r="AE495">
        <f t="shared" si="187"/>
        <v>9999990495</v>
      </c>
      <c r="AF495" t="str">
        <f t="shared" si="188"/>
        <v>Emilio Gomez</v>
      </c>
      <c r="AG495" s="2">
        <f t="shared" si="189"/>
        <v>0</v>
      </c>
      <c r="AH495" s="2">
        <f t="shared" si="190"/>
        <v>0</v>
      </c>
      <c r="AI495">
        <f t="shared" si="191"/>
        <v>-495</v>
      </c>
    </row>
    <row r="496" spans="1:35" x14ac:dyDescent="0.3">
      <c r="A496" s="9" t="str">
        <f>equipo20!A84</f>
        <v>Emilio Diaz</v>
      </c>
      <c r="B496" s="9" t="str">
        <f>equipo20!$A$6</f>
        <v>Equipo 20</v>
      </c>
      <c r="C496" s="9">
        <f>equipo20!CP84</f>
        <v>1</v>
      </c>
      <c r="D496" s="9">
        <f>equipo20!CQ84</f>
        <v>1</v>
      </c>
      <c r="E496" s="9">
        <f>equipo20!CR84</f>
        <v>0</v>
      </c>
      <c r="F496" s="15">
        <f>equipo20!CT84</f>
        <v>2.1</v>
      </c>
      <c r="G496" s="9">
        <f>equipo20!CU84</f>
        <v>3</v>
      </c>
      <c r="H496" s="9">
        <f>equipo20!CV84</f>
        <v>2</v>
      </c>
      <c r="I496" s="9">
        <f>equipo20!CW84</f>
        <v>4</v>
      </c>
      <c r="J496" s="14">
        <f>equipo20!CX84</f>
        <v>11.571428571428569</v>
      </c>
      <c r="K496" s="14">
        <f>equipo20!CY84</f>
        <v>0</v>
      </c>
      <c r="L496" t="str">
        <f t="shared" si="168"/>
        <v>Emilio Diaz</v>
      </c>
      <c r="M496">
        <f t="shared" si="169"/>
        <v>11.571428571428569</v>
      </c>
      <c r="N496">
        <f t="shared" si="170"/>
        <v>11.571428571428569</v>
      </c>
      <c r="O496">
        <f t="shared" si="171"/>
        <v>116210.2857142857</v>
      </c>
      <c r="P496" t="str">
        <f t="shared" si="172"/>
        <v>Emilio Diaz</v>
      </c>
      <c r="Q496">
        <f t="shared" si="173"/>
        <v>1</v>
      </c>
      <c r="R496">
        <f t="shared" si="174"/>
        <v>1</v>
      </c>
      <c r="S496">
        <f t="shared" si="175"/>
        <v>9504</v>
      </c>
      <c r="T496" t="str">
        <f t="shared" si="176"/>
        <v>Emilio Diaz</v>
      </c>
      <c r="U496">
        <f t="shared" si="177"/>
        <v>2</v>
      </c>
      <c r="V496">
        <f t="shared" si="178"/>
        <v>2</v>
      </c>
      <c r="W496">
        <f t="shared" si="179"/>
        <v>19504</v>
      </c>
      <c r="X496" t="str">
        <f t="shared" si="180"/>
        <v>Emilio Diaz</v>
      </c>
      <c r="Y496">
        <f t="shared" si="181"/>
        <v>2.1</v>
      </c>
      <c r="Z496">
        <f t="shared" si="182"/>
        <v>2.1</v>
      </c>
      <c r="AA496">
        <f t="shared" si="183"/>
        <v>20504</v>
      </c>
      <c r="AB496" t="str">
        <f t="shared" si="184"/>
        <v>Emilio Diaz</v>
      </c>
      <c r="AC496">
        <f t="shared" si="185"/>
        <v>4</v>
      </c>
      <c r="AD496">
        <f t="shared" si="186"/>
        <v>4</v>
      </c>
      <c r="AE496">
        <f t="shared" si="187"/>
        <v>40496</v>
      </c>
      <c r="AF496" t="str">
        <f t="shared" si="188"/>
        <v>Emilio Diaz</v>
      </c>
      <c r="AG496" s="2">
        <f t="shared" si="189"/>
        <v>0</v>
      </c>
      <c r="AH496" s="2">
        <f t="shared" si="190"/>
        <v>0</v>
      </c>
      <c r="AI496">
        <f t="shared" si="191"/>
        <v>-496</v>
      </c>
    </row>
    <row r="497" spans="1:35" x14ac:dyDescent="0.3">
      <c r="A497" s="9" t="str">
        <f>equipo20!A85</f>
        <v>Emilio Reyes</v>
      </c>
      <c r="B497" s="9" t="str">
        <f>equipo20!$A$6</f>
        <v>Equipo 20</v>
      </c>
      <c r="C497" s="9">
        <f>equipo20!CP85</f>
        <v>2</v>
      </c>
      <c r="D497" s="9">
        <f>equipo20!CQ85</f>
        <v>0</v>
      </c>
      <c r="E497" s="9">
        <f>equipo20!CR85</f>
        <v>2</v>
      </c>
      <c r="F497" s="15">
        <f>equipo20!CT85</f>
        <v>3</v>
      </c>
      <c r="G497" s="9">
        <f>equipo20!CU85</f>
        <v>4</v>
      </c>
      <c r="H497" s="9">
        <f>equipo20!CV85</f>
        <v>10</v>
      </c>
      <c r="I497" s="9">
        <f>equipo20!CW85</f>
        <v>4</v>
      </c>
      <c r="J497" s="14">
        <f>equipo20!CX85</f>
        <v>12</v>
      </c>
      <c r="K497" s="14">
        <f>equipo20!CY85</f>
        <v>0</v>
      </c>
      <c r="L497" t="str">
        <f t="shared" si="168"/>
        <v>Emilio Reyes</v>
      </c>
      <c r="M497">
        <f t="shared" si="169"/>
        <v>12</v>
      </c>
      <c r="N497">
        <f t="shared" si="170"/>
        <v>12</v>
      </c>
      <c r="O497">
        <f t="shared" si="171"/>
        <v>120497</v>
      </c>
      <c r="P497" t="str">
        <f t="shared" si="172"/>
        <v>Emilio Reyes</v>
      </c>
      <c r="Q497">
        <f t="shared" si="173"/>
        <v>0</v>
      </c>
      <c r="R497">
        <f t="shared" si="174"/>
        <v>0</v>
      </c>
      <c r="S497">
        <f t="shared" si="175"/>
        <v>-497</v>
      </c>
      <c r="T497" t="str">
        <f t="shared" si="176"/>
        <v>Emilio Reyes</v>
      </c>
      <c r="U497">
        <f t="shared" si="177"/>
        <v>10</v>
      </c>
      <c r="V497">
        <f t="shared" si="178"/>
        <v>10</v>
      </c>
      <c r="W497">
        <f t="shared" si="179"/>
        <v>99503</v>
      </c>
      <c r="X497" t="str">
        <f t="shared" si="180"/>
        <v>Emilio Reyes</v>
      </c>
      <c r="Y497">
        <f t="shared" si="181"/>
        <v>3</v>
      </c>
      <c r="Z497">
        <f t="shared" si="182"/>
        <v>3</v>
      </c>
      <c r="AA497">
        <f t="shared" si="183"/>
        <v>29503</v>
      </c>
      <c r="AB497" t="str">
        <f t="shared" si="184"/>
        <v>Emilio Reyes</v>
      </c>
      <c r="AC497">
        <f t="shared" si="185"/>
        <v>4</v>
      </c>
      <c r="AD497">
        <f t="shared" si="186"/>
        <v>4</v>
      </c>
      <c r="AE497">
        <f t="shared" si="187"/>
        <v>40497</v>
      </c>
      <c r="AF497" t="str">
        <f t="shared" si="188"/>
        <v>Emilio Reyes</v>
      </c>
      <c r="AG497" s="2">
        <f t="shared" si="189"/>
        <v>0</v>
      </c>
      <c r="AH497" s="2">
        <f t="shared" si="190"/>
        <v>0</v>
      </c>
      <c r="AI497">
        <f t="shared" si="191"/>
        <v>-497</v>
      </c>
    </row>
    <row r="498" spans="1:35" x14ac:dyDescent="0.3">
      <c r="A498" s="9" t="str">
        <f>equipo20!A86</f>
        <v>Emilio Morales</v>
      </c>
      <c r="B498" s="9" t="str">
        <f>equipo20!$A$6</f>
        <v>Equipo 20</v>
      </c>
      <c r="C498" s="9">
        <f>equipo20!CP86</f>
        <v>2</v>
      </c>
      <c r="D498" s="9">
        <f>equipo20!CQ86</f>
        <v>2</v>
      </c>
      <c r="E498" s="9">
        <f>equipo20!CR86</f>
        <v>0</v>
      </c>
      <c r="F498" s="15">
        <f>equipo20!CT86</f>
        <v>3.1</v>
      </c>
      <c r="G498" s="9">
        <f>equipo20!CU86</f>
        <v>3</v>
      </c>
      <c r="H498" s="9">
        <f>equipo20!CV86</f>
        <v>6</v>
      </c>
      <c r="I498" s="9">
        <f>equipo20!CW86</f>
        <v>0</v>
      </c>
      <c r="J498" s="14">
        <f>equipo20!CX86</f>
        <v>8.1</v>
      </c>
      <c r="K498" s="14">
        <f>equipo20!CY86</f>
        <v>0</v>
      </c>
      <c r="L498" t="str">
        <f t="shared" si="168"/>
        <v>Emilio Morales</v>
      </c>
      <c r="M498">
        <f t="shared" si="169"/>
        <v>8.1</v>
      </c>
      <c r="N498">
        <f t="shared" si="170"/>
        <v>8.1</v>
      </c>
      <c r="O498">
        <f t="shared" si="171"/>
        <v>81498</v>
      </c>
      <c r="P498" t="str">
        <f t="shared" si="172"/>
        <v>Emilio Morales</v>
      </c>
      <c r="Q498">
        <f t="shared" si="173"/>
        <v>2</v>
      </c>
      <c r="R498">
        <f t="shared" si="174"/>
        <v>2</v>
      </c>
      <c r="S498">
        <f t="shared" si="175"/>
        <v>19502</v>
      </c>
      <c r="T498" t="str">
        <f t="shared" si="176"/>
        <v>Emilio Morales</v>
      </c>
      <c r="U498">
        <f t="shared" si="177"/>
        <v>6</v>
      </c>
      <c r="V498">
        <f t="shared" si="178"/>
        <v>6</v>
      </c>
      <c r="W498">
        <f t="shared" si="179"/>
        <v>59502</v>
      </c>
      <c r="X498" t="str">
        <f t="shared" si="180"/>
        <v>Emilio Morales</v>
      </c>
      <c r="Y498">
        <f t="shared" si="181"/>
        <v>3.1</v>
      </c>
      <c r="Z498">
        <f t="shared" si="182"/>
        <v>3.1</v>
      </c>
      <c r="AA498">
        <f t="shared" si="183"/>
        <v>30502</v>
      </c>
      <c r="AB498" t="str">
        <f t="shared" si="184"/>
        <v>Emilio Morales</v>
      </c>
      <c r="AC498">
        <f t="shared" si="185"/>
        <v>0</v>
      </c>
      <c r="AD498">
        <f t="shared" si="186"/>
        <v>999999</v>
      </c>
      <c r="AE498">
        <f t="shared" si="187"/>
        <v>9999990498</v>
      </c>
      <c r="AF498" t="str">
        <f t="shared" si="188"/>
        <v>Emilio Morales</v>
      </c>
      <c r="AG498" s="2">
        <f t="shared" si="189"/>
        <v>0</v>
      </c>
      <c r="AH498" s="2">
        <f t="shared" si="190"/>
        <v>0</v>
      </c>
      <c r="AI498">
        <f t="shared" si="191"/>
        <v>-498</v>
      </c>
    </row>
    <row r="499" spans="1:35" x14ac:dyDescent="0.3">
      <c r="A499" s="9" t="str">
        <f>equipo20!A87</f>
        <v>Emilio Cruz</v>
      </c>
      <c r="B499" s="9" t="str">
        <f>equipo20!$A$6</f>
        <v>Equipo 20</v>
      </c>
      <c r="C499" s="9">
        <f>equipo20!CP87</f>
        <v>1</v>
      </c>
      <c r="D499" s="9">
        <f>equipo20!CQ87</f>
        <v>0</v>
      </c>
      <c r="E499" s="9">
        <f>equipo20!CR87</f>
        <v>1</v>
      </c>
      <c r="F499" s="15">
        <f>equipo20!CT87</f>
        <v>2.1</v>
      </c>
      <c r="G499" s="9">
        <f>equipo20!CU87</f>
        <v>2</v>
      </c>
      <c r="H499" s="9">
        <f>equipo20!CV87</f>
        <v>2</v>
      </c>
      <c r="I499" s="9">
        <f>equipo20!CW87</f>
        <v>3</v>
      </c>
      <c r="J499" s="14">
        <f>equipo20!CX87</f>
        <v>7.7142857142857135</v>
      </c>
      <c r="K499" s="14">
        <f>equipo20!CY87</f>
        <v>0</v>
      </c>
      <c r="L499" t="str">
        <f t="shared" si="168"/>
        <v>Emilio Cruz</v>
      </c>
      <c r="M499">
        <f t="shared" si="169"/>
        <v>7.7142857142857135</v>
      </c>
      <c r="N499">
        <f t="shared" si="170"/>
        <v>7.7142857142857135</v>
      </c>
      <c r="O499">
        <f t="shared" si="171"/>
        <v>77641.85714285713</v>
      </c>
      <c r="P499" t="str">
        <f t="shared" si="172"/>
        <v>Emilio Cruz</v>
      </c>
      <c r="Q499">
        <f t="shared" si="173"/>
        <v>0</v>
      </c>
      <c r="R499">
        <f t="shared" si="174"/>
        <v>0</v>
      </c>
      <c r="S499">
        <f t="shared" si="175"/>
        <v>-499</v>
      </c>
      <c r="T499" t="str">
        <f t="shared" si="176"/>
        <v>Emilio Cruz</v>
      </c>
      <c r="U499">
        <f t="shared" si="177"/>
        <v>2</v>
      </c>
      <c r="V499">
        <f t="shared" si="178"/>
        <v>2</v>
      </c>
      <c r="W499">
        <f t="shared" si="179"/>
        <v>19501</v>
      </c>
      <c r="X499" t="str">
        <f t="shared" si="180"/>
        <v>Emilio Cruz</v>
      </c>
      <c r="Y499">
        <f t="shared" si="181"/>
        <v>2.1</v>
      </c>
      <c r="Z499">
        <f t="shared" si="182"/>
        <v>2.1</v>
      </c>
      <c r="AA499">
        <f t="shared" si="183"/>
        <v>20501</v>
      </c>
      <c r="AB499" t="str">
        <f t="shared" si="184"/>
        <v>Emilio Cruz</v>
      </c>
      <c r="AC499">
        <f t="shared" si="185"/>
        <v>3</v>
      </c>
      <c r="AD499">
        <f t="shared" si="186"/>
        <v>3</v>
      </c>
      <c r="AE499">
        <f t="shared" si="187"/>
        <v>30499</v>
      </c>
      <c r="AF499" t="str">
        <f t="shared" si="188"/>
        <v>Emilio Cruz</v>
      </c>
      <c r="AG499" s="2">
        <f t="shared" si="189"/>
        <v>0</v>
      </c>
      <c r="AH499" s="2">
        <f t="shared" si="190"/>
        <v>0</v>
      </c>
      <c r="AI499">
        <f t="shared" si="191"/>
        <v>-499</v>
      </c>
    </row>
    <row r="500" spans="1:35" x14ac:dyDescent="0.3">
      <c r="A500" s="9" t="str">
        <f>equipo20!A88</f>
        <v>Emilio Ortiz</v>
      </c>
      <c r="B500" s="9" t="str">
        <f>equipo20!$A$6</f>
        <v>Equipo 20</v>
      </c>
      <c r="C500" s="9">
        <f>equipo20!CP88</f>
        <v>1</v>
      </c>
      <c r="D500" s="9">
        <f>equipo20!CQ88</f>
        <v>1</v>
      </c>
      <c r="E500" s="9">
        <f>equipo20!CR88</f>
        <v>0</v>
      </c>
      <c r="F500" s="15">
        <f>equipo20!CT88</f>
        <v>1.2</v>
      </c>
      <c r="G500" s="9">
        <f>equipo20!CU88</f>
        <v>4</v>
      </c>
      <c r="H500" s="9">
        <f>equipo20!CV88</f>
        <v>1</v>
      </c>
      <c r="I500" s="9">
        <f>equipo20!CW88</f>
        <v>1</v>
      </c>
      <c r="J500" s="14">
        <f>equipo20!CX88</f>
        <v>21.6</v>
      </c>
      <c r="K500" s="14">
        <f>equipo20!CY88</f>
        <v>0</v>
      </c>
      <c r="L500" t="str">
        <f t="shared" si="168"/>
        <v>Emilio Ortiz</v>
      </c>
      <c r="M500">
        <f t="shared" si="169"/>
        <v>21.6</v>
      </c>
      <c r="N500">
        <f t="shared" si="170"/>
        <v>21.6</v>
      </c>
      <c r="O500">
        <f t="shared" si="171"/>
        <v>216500</v>
      </c>
      <c r="P500" t="str">
        <f t="shared" si="172"/>
        <v>Emilio Ortiz</v>
      </c>
      <c r="Q500">
        <f t="shared" si="173"/>
        <v>1</v>
      </c>
      <c r="R500">
        <f t="shared" si="174"/>
        <v>1</v>
      </c>
      <c r="S500">
        <f t="shared" si="175"/>
        <v>9500</v>
      </c>
      <c r="T500" t="str">
        <f t="shared" si="176"/>
        <v>Emilio Ortiz</v>
      </c>
      <c r="U500">
        <f t="shared" si="177"/>
        <v>1</v>
      </c>
      <c r="V500">
        <f t="shared" si="178"/>
        <v>1</v>
      </c>
      <c r="W500">
        <f t="shared" si="179"/>
        <v>9500</v>
      </c>
      <c r="X500" t="str">
        <f t="shared" si="180"/>
        <v>Emilio Ortiz</v>
      </c>
      <c r="Y500">
        <f t="shared" si="181"/>
        <v>1.2</v>
      </c>
      <c r="Z500">
        <f t="shared" si="182"/>
        <v>1.2</v>
      </c>
      <c r="AA500">
        <f t="shared" si="183"/>
        <v>11500</v>
      </c>
      <c r="AB500" t="str">
        <f t="shared" si="184"/>
        <v>Emilio Ortiz</v>
      </c>
      <c r="AC500">
        <f t="shared" si="185"/>
        <v>1</v>
      </c>
      <c r="AD500">
        <f t="shared" si="186"/>
        <v>1</v>
      </c>
      <c r="AE500">
        <f t="shared" si="187"/>
        <v>10500</v>
      </c>
      <c r="AF500" t="str">
        <f t="shared" si="188"/>
        <v>Emilio Ortiz</v>
      </c>
      <c r="AG500" s="2">
        <f t="shared" si="189"/>
        <v>0</v>
      </c>
      <c r="AH500" s="2">
        <f t="shared" si="190"/>
        <v>0</v>
      </c>
      <c r="AI500">
        <f t="shared" si="191"/>
        <v>-500</v>
      </c>
    </row>
    <row r="501" spans="1:35" x14ac:dyDescent="0.3">
      <c r="A501" s="9" t="str">
        <f>equipo20!A89</f>
        <v>Emilio Gutierrez</v>
      </c>
      <c r="B501" s="9" t="str">
        <f>equipo20!$A$6</f>
        <v>Equipo 20</v>
      </c>
      <c r="C501" s="9">
        <f>equipo20!CP89</f>
        <v>2</v>
      </c>
      <c r="D501" s="9">
        <f>equipo20!CQ89</f>
        <v>1</v>
      </c>
      <c r="E501" s="9">
        <f>equipo20!CR89</f>
        <v>1</v>
      </c>
      <c r="F501" s="15">
        <f>equipo20!CT89</f>
        <v>3.1</v>
      </c>
      <c r="G501" s="9">
        <f>equipo20!CU89</f>
        <v>4</v>
      </c>
      <c r="H501" s="9">
        <f>equipo20!CV89</f>
        <v>4</v>
      </c>
      <c r="I501" s="9">
        <f>equipo20!CW89</f>
        <v>5</v>
      </c>
      <c r="J501" s="14">
        <f>equipo20!CX89</f>
        <v>10.8</v>
      </c>
      <c r="K501" s="14">
        <f>equipo20!CY89</f>
        <v>0</v>
      </c>
      <c r="L501" t="str">
        <f t="shared" si="168"/>
        <v>Emilio Gutierrez</v>
      </c>
      <c r="M501">
        <f t="shared" si="169"/>
        <v>10.8</v>
      </c>
      <c r="N501">
        <f t="shared" si="170"/>
        <v>10.8</v>
      </c>
      <c r="O501">
        <f t="shared" si="171"/>
        <v>108501</v>
      </c>
      <c r="P501" t="str">
        <f t="shared" si="172"/>
        <v>Emilio Gutierrez</v>
      </c>
      <c r="Q501">
        <f t="shared" si="173"/>
        <v>1</v>
      </c>
      <c r="R501">
        <f t="shared" si="174"/>
        <v>1</v>
      </c>
      <c r="S501">
        <f t="shared" si="175"/>
        <v>9499</v>
      </c>
      <c r="T501" t="str">
        <f t="shared" si="176"/>
        <v>Emilio Gutierrez</v>
      </c>
      <c r="U501">
        <f t="shared" si="177"/>
        <v>4</v>
      </c>
      <c r="V501">
        <f t="shared" si="178"/>
        <v>4</v>
      </c>
      <c r="W501">
        <f t="shared" si="179"/>
        <v>39499</v>
      </c>
      <c r="X501" t="str">
        <f t="shared" si="180"/>
        <v>Emilio Gutierrez</v>
      </c>
      <c r="Y501">
        <f t="shared" si="181"/>
        <v>3.1</v>
      </c>
      <c r="Z501">
        <f t="shared" si="182"/>
        <v>3.1</v>
      </c>
      <c r="AA501">
        <f t="shared" si="183"/>
        <v>30499</v>
      </c>
      <c r="AB501" t="str">
        <f t="shared" si="184"/>
        <v>Emilio Gutierrez</v>
      </c>
      <c r="AC501">
        <f t="shared" si="185"/>
        <v>5</v>
      </c>
      <c r="AD501">
        <f t="shared" si="186"/>
        <v>5</v>
      </c>
      <c r="AE501">
        <f t="shared" si="187"/>
        <v>50501</v>
      </c>
      <c r="AF501" t="str">
        <f t="shared" si="188"/>
        <v>Emilio Gutierrez</v>
      </c>
      <c r="AG501" s="2">
        <f t="shared" si="189"/>
        <v>0</v>
      </c>
      <c r="AH501" s="2">
        <f t="shared" si="190"/>
        <v>0</v>
      </c>
      <c r="AI501">
        <f t="shared" si="191"/>
        <v>-501</v>
      </c>
    </row>
    <row r="502" spans="1:35" x14ac:dyDescent="0.3">
      <c r="A502" s="9" t="str">
        <f>equipo20!A90</f>
        <v>Emilio Castillo</v>
      </c>
      <c r="B502" s="9" t="str">
        <f>equipo20!$A$6</f>
        <v>Equipo 20</v>
      </c>
      <c r="C502" s="9">
        <f>equipo20!CP90</f>
        <v>2</v>
      </c>
      <c r="D502" s="9">
        <f>equipo20!CQ90</f>
        <v>0</v>
      </c>
      <c r="E502" s="9">
        <f>equipo20!CR90</f>
        <v>2</v>
      </c>
      <c r="F502" s="15">
        <f>equipo20!CT90</f>
        <v>5</v>
      </c>
      <c r="G502" s="9">
        <f>equipo20!CU90</f>
        <v>4</v>
      </c>
      <c r="H502" s="9">
        <f>equipo20!CV90</f>
        <v>4</v>
      </c>
      <c r="I502" s="9">
        <f>equipo20!CW90</f>
        <v>2</v>
      </c>
      <c r="J502" s="14">
        <f>equipo20!CX90</f>
        <v>7.2</v>
      </c>
      <c r="K502" s="14">
        <f>equipo20!CY90</f>
        <v>0</v>
      </c>
      <c r="L502" t="str">
        <f t="shared" si="168"/>
        <v>Emilio Castillo</v>
      </c>
      <c r="M502">
        <f t="shared" si="169"/>
        <v>7.2</v>
      </c>
      <c r="N502">
        <f t="shared" si="170"/>
        <v>7.2</v>
      </c>
      <c r="O502">
        <f t="shared" si="171"/>
        <v>72502</v>
      </c>
      <c r="P502" t="str">
        <f t="shared" si="172"/>
        <v>Emilio Castillo</v>
      </c>
      <c r="Q502">
        <f t="shared" si="173"/>
        <v>0</v>
      </c>
      <c r="R502">
        <f t="shared" si="174"/>
        <v>0</v>
      </c>
      <c r="S502">
        <f t="shared" si="175"/>
        <v>-502</v>
      </c>
      <c r="T502" t="str">
        <f t="shared" si="176"/>
        <v>Emilio Castillo</v>
      </c>
      <c r="U502">
        <f t="shared" si="177"/>
        <v>4</v>
      </c>
      <c r="V502">
        <f t="shared" si="178"/>
        <v>4</v>
      </c>
      <c r="W502">
        <f t="shared" si="179"/>
        <v>39498</v>
      </c>
      <c r="X502" t="str">
        <f t="shared" si="180"/>
        <v>Emilio Castillo</v>
      </c>
      <c r="Y502">
        <f t="shared" si="181"/>
        <v>5</v>
      </c>
      <c r="Z502">
        <f t="shared" si="182"/>
        <v>5</v>
      </c>
      <c r="AA502">
        <f t="shared" si="183"/>
        <v>49498</v>
      </c>
      <c r="AB502" t="str">
        <f t="shared" si="184"/>
        <v>Emilio Castillo</v>
      </c>
      <c r="AC502">
        <f t="shared" si="185"/>
        <v>2</v>
      </c>
      <c r="AD502">
        <f t="shared" si="186"/>
        <v>2</v>
      </c>
      <c r="AE502">
        <f t="shared" si="187"/>
        <v>20502</v>
      </c>
      <c r="AF502" t="str">
        <f t="shared" si="188"/>
        <v>Emilio Castillo</v>
      </c>
      <c r="AG502" s="2">
        <f t="shared" si="189"/>
        <v>0</v>
      </c>
      <c r="AH502" s="2">
        <f t="shared" si="190"/>
        <v>0</v>
      </c>
      <c r="AI502">
        <f t="shared" si="191"/>
        <v>-502</v>
      </c>
    </row>
  </sheetData>
  <sheetProtection selectLockedCells="1" selectUnlockedCells="1"/>
  <autoFilter ref="A2:J502" xr:uid="{00000000-0009-0000-0000-000015000000}"/>
  <pageMargins left="0.75" right="0.75" top="1" bottom="1" header="0.5" footer="0.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45"/>
  <sheetViews>
    <sheetView workbookViewId="0">
      <pane xSplit="1" ySplit="2" topLeftCell="B3" activePane="bottomRight" state="frozenSplit"/>
      <selection pane="bottomLeft" activeCell="A3" sqref="A3"/>
      <selection pane="topRight" activeCell="B1" sqref="B1"/>
      <selection pane="bottomRight"/>
    </sheetView>
  </sheetViews>
  <sheetFormatPr baseColWidth="10" defaultColWidth="8.88671875" defaultRowHeight="14.4" x14ac:dyDescent="0.3"/>
  <cols>
    <col min="1" max="11" width="11" customWidth="1"/>
    <col min="13" max="13" width="13" hidden="1" customWidth="1"/>
  </cols>
  <sheetData>
    <row r="1" spans="1:13" x14ac:dyDescent="0.3">
      <c r="A1" s="7" t="s">
        <v>568</v>
      </c>
    </row>
    <row r="2" spans="1:13" x14ac:dyDescent="0.3">
      <c r="A2" s="8" t="s">
        <v>569</v>
      </c>
      <c r="B2" s="8" t="s">
        <v>56</v>
      </c>
      <c r="C2" s="8" t="s">
        <v>57</v>
      </c>
      <c r="D2" s="8" t="s">
        <v>58</v>
      </c>
      <c r="E2" s="8" t="s">
        <v>570</v>
      </c>
      <c r="F2" s="8" t="s">
        <v>8</v>
      </c>
      <c r="G2" s="8" t="s">
        <v>66</v>
      </c>
      <c r="H2" s="8" t="s">
        <v>571</v>
      </c>
      <c r="I2" s="8" t="s">
        <v>572</v>
      </c>
      <c r="J2" s="8" t="s">
        <v>573</v>
      </c>
      <c r="K2" s="8" t="s">
        <v>574</v>
      </c>
    </row>
    <row r="3" spans="1:13" x14ac:dyDescent="0.3">
      <c r="A3" s="9" t="str">
        <f>equipo1!$A$6</f>
        <v>Equipo 1</v>
      </c>
      <c r="B3" s="9">
        <f>equipo1!$B$111</f>
        <v>2</v>
      </c>
      <c r="C3" s="9">
        <f>equipo1!$C$111</f>
        <v>1</v>
      </c>
      <c r="D3" s="9">
        <f>equipo1!$D$111</f>
        <v>0</v>
      </c>
      <c r="E3" s="9">
        <f>equipo1!$E$111</f>
        <v>1</v>
      </c>
      <c r="F3" s="9">
        <f>equipo1!$F$111</f>
        <v>7</v>
      </c>
      <c r="G3" s="9">
        <f>equipo1!$G$111</f>
        <v>6</v>
      </c>
      <c r="H3" s="9">
        <f t="shared" ref="H3:H22" si="0">F3-G3</f>
        <v>1</v>
      </c>
      <c r="I3" s="9">
        <f t="shared" ref="I3:I22" si="1">F3</f>
        <v>7</v>
      </c>
      <c r="J3" s="9">
        <f t="shared" ref="J3:J22" si="2">G3</f>
        <v>6</v>
      </c>
      <c r="K3" s="16">
        <f t="shared" ref="K3:K22" si="3">IFERROR((C3+0.5*E3)/B3,0)</f>
        <v>0.75</v>
      </c>
      <c r="M3">
        <f>K3*100000+F3*10-ROW()/1000</f>
        <v>75069.997000000003</v>
      </c>
    </row>
    <row r="4" spans="1:13" x14ac:dyDescent="0.3">
      <c r="A4" s="9" t="str">
        <f>equipo2!$A$6</f>
        <v>Equipo 2</v>
      </c>
      <c r="B4" s="9">
        <f>equipo2!$B$111</f>
        <v>2</v>
      </c>
      <c r="C4" s="9">
        <f>equipo2!$C$111</f>
        <v>0</v>
      </c>
      <c r="D4" s="9">
        <f>equipo2!$D$111</f>
        <v>2</v>
      </c>
      <c r="E4" s="9">
        <f>equipo2!$E$111</f>
        <v>0</v>
      </c>
      <c r="F4" s="9">
        <f>equipo2!$F$111</f>
        <v>3</v>
      </c>
      <c r="G4" s="9">
        <f>equipo2!$G$111</f>
        <v>15</v>
      </c>
      <c r="H4" s="9">
        <f t="shared" si="0"/>
        <v>-12</v>
      </c>
      <c r="I4" s="9">
        <f t="shared" si="1"/>
        <v>3</v>
      </c>
      <c r="J4" s="9">
        <f t="shared" si="2"/>
        <v>15</v>
      </c>
      <c r="K4" s="16">
        <f t="shared" si="3"/>
        <v>0</v>
      </c>
      <c r="M4">
        <f>K4*100000+F4*10-ROW()/1000</f>
        <v>29.995999999999999</v>
      </c>
    </row>
    <row r="5" spans="1:13" x14ac:dyDescent="0.3">
      <c r="A5" s="9" t="str">
        <f>equipo3!$A$6</f>
        <v>Equipo 3</v>
      </c>
      <c r="B5" s="9">
        <f>equipo3!$B$111</f>
        <v>2</v>
      </c>
      <c r="C5" s="9">
        <f>equipo3!$C$111</f>
        <v>1</v>
      </c>
      <c r="D5" s="9">
        <f>equipo3!$D$111</f>
        <v>1</v>
      </c>
      <c r="E5" s="9">
        <f>equipo3!$E$111</f>
        <v>0</v>
      </c>
      <c r="F5" s="9">
        <f>equipo3!$F$111</f>
        <v>7</v>
      </c>
      <c r="G5" s="9">
        <f>equipo3!$G$111</f>
        <v>13</v>
      </c>
      <c r="H5" s="9">
        <f t="shared" si="0"/>
        <v>-6</v>
      </c>
      <c r="I5" s="9">
        <f t="shared" si="1"/>
        <v>7</v>
      </c>
      <c r="J5" s="9">
        <f t="shared" si="2"/>
        <v>13</v>
      </c>
      <c r="K5" s="16">
        <f t="shared" si="3"/>
        <v>0.5</v>
      </c>
      <c r="M5">
        <f>K5*100000+F5*10-ROW()/1000</f>
        <v>50069.995000000003</v>
      </c>
    </row>
    <row r="6" spans="1:13" x14ac:dyDescent="0.3">
      <c r="A6" s="9" t="str">
        <f>equipo4!$A$6</f>
        <v>Equipo 4</v>
      </c>
      <c r="B6" s="9">
        <f>equipo4!$B$111</f>
        <v>2</v>
      </c>
      <c r="C6" s="9">
        <f>equipo4!$C$111</f>
        <v>1</v>
      </c>
      <c r="D6" s="9">
        <f>equipo4!$D$111</f>
        <v>1</v>
      </c>
      <c r="E6" s="9">
        <f>equipo4!$E$111</f>
        <v>0</v>
      </c>
      <c r="F6" s="9">
        <f>equipo4!$F$111</f>
        <v>9</v>
      </c>
      <c r="G6" s="9">
        <f>equipo4!$G$111</f>
        <v>7</v>
      </c>
      <c r="H6" s="9">
        <f t="shared" si="0"/>
        <v>2</v>
      </c>
      <c r="I6" s="9">
        <f t="shared" si="1"/>
        <v>9</v>
      </c>
      <c r="J6" s="9">
        <f t="shared" si="2"/>
        <v>7</v>
      </c>
      <c r="K6" s="16">
        <f t="shared" si="3"/>
        <v>0.5</v>
      </c>
      <c r="M6">
        <f>K6*100000+F6*10-ROW()/1000</f>
        <v>50089.993999999999</v>
      </c>
    </row>
    <row r="7" spans="1:13" x14ac:dyDescent="0.3">
      <c r="A7" s="9" t="str">
        <f>equipo5!$A$6</f>
        <v>Equipo 5</v>
      </c>
      <c r="B7" s="9">
        <f>equipo5!$B$111</f>
        <v>2</v>
      </c>
      <c r="C7" s="9">
        <f>equipo5!$C$111</f>
        <v>1</v>
      </c>
      <c r="D7" s="9">
        <f>equipo5!$D$111</f>
        <v>0</v>
      </c>
      <c r="E7" s="9">
        <f>equipo5!$E$111</f>
        <v>1</v>
      </c>
      <c r="F7" s="9">
        <f>equipo5!$F$111</f>
        <v>7</v>
      </c>
      <c r="G7" s="9">
        <f>equipo5!$G$111</f>
        <v>6</v>
      </c>
      <c r="H7" s="9">
        <f t="shared" si="0"/>
        <v>1</v>
      </c>
      <c r="I7" s="9">
        <f t="shared" si="1"/>
        <v>7</v>
      </c>
      <c r="J7" s="9">
        <f t="shared" si="2"/>
        <v>6</v>
      </c>
      <c r="K7" s="16">
        <f t="shared" si="3"/>
        <v>0.75</v>
      </c>
      <c r="M7">
        <f>K7*100000+F7*10-ROW()/1000</f>
        <v>75069.993000000002</v>
      </c>
    </row>
    <row r="8" spans="1:13" x14ac:dyDescent="0.3">
      <c r="A8" s="9" t="str">
        <f>equipo6!$A$6</f>
        <v>Equipo 6</v>
      </c>
      <c r="B8" s="9">
        <f>equipo6!$B$111</f>
        <v>2</v>
      </c>
      <c r="C8" s="9">
        <f>equipo6!$C$111</f>
        <v>1</v>
      </c>
      <c r="D8" s="9">
        <f>equipo6!$D$111</f>
        <v>1</v>
      </c>
      <c r="E8" s="9">
        <f>equipo6!$E$111</f>
        <v>0</v>
      </c>
      <c r="F8" s="9">
        <f>equipo6!$F$111</f>
        <v>7</v>
      </c>
      <c r="G8" s="9">
        <f>equipo6!$G$111</f>
        <v>11</v>
      </c>
      <c r="H8" s="9">
        <f t="shared" si="0"/>
        <v>-4</v>
      </c>
      <c r="I8" s="9">
        <f t="shared" si="1"/>
        <v>7</v>
      </c>
      <c r="J8" s="9">
        <f t="shared" si="2"/>
        <v>11</v>
      </c>
      <c r="K8" s="16">
        <f t="shared" si="3"/>
        <v>0.5</v>
      </c>
      <c r="M8">
        <f>K8*100000+F8*10-ROW()/1000</f>
        <v>50069.991999999998</v>
      </c>
    </row>
    <row r="9" spans="1:13" x14ac:dyDescent="0.3">
      <c r="A9" s="9" t="str">
        <f>equipo7!$A$6</f>
        <v>Equipo 7</v>
      </c>
      <c r="B9" s="9">
        <f>equipo7!$B$111</f>
        <v>2</v>
      </c>
      <c r="C9" s="9">
        <f>equipo7!$C$111</f>
        <v>1</v>
      </c>
      <c r="D9" s="9">
        <f>equipo7!$D$111</f>
        <v>0</v>
      </c>
      <c r="E9" s="9">
        <f>equipo7!$E$111</f>
        <v>1</v>
      </c>
      <c r="F9" s="9">
        <f>equipo7!$F$111</f>
        <v>7</v>
      </c>
      <c r="G9" s="9">
        <f>equipo7!$G$111</f>
        <v>6</v>
      </c>
      <c r="H9" s="9">
        <f t="shared" si="0"/>
        <v>1</v>
      </c>
      <c r="I9" s="9">
        <f t="shared" si="1"/>
        <v>7</v>
      </c>
      <c r="J9" s="9">
        <f t="shared" si="2"/>
        <v>6</v>
      </c>
      <c r="K9" s="16">
        <f t="shared" si="3"/>
        <v>0.75</v>
      </c>
      <c r="M9">
        <f>K9*100000+F9*10-ROW()/1000</f>
        <v>75069.990999999995</v>
      </c>
    </row>
    <row r="10" spans="1:13" x14ac:dyDescent="0.3">
      <c r="A10" s="9" t="str">
        <f>equipo8!$A$6</f>
        <v>Equipo 8</v>
      </c>
      <c r="B10" s="9">
        <f>equipo8!$B$111</f>
        <v>2</v>
      </c>
      <c r="C10" s="9">
        <f>equipo8!$C$111</f>
        <v>1</v>
      </c>
      <c r="D10" s="9">
        <f>equipo8!$D$111</f>
        <v>1</v>
      </c>
      <c r="E10" s="9">
        <f>equipo8!$E$111</f>
        <v>0</v>
      </c>
      <c r="F10" s="9">
        <f>equipo8!$F$111</f>
        <v>11</v>
      </c>
      <c r="G10" s="9">
        <f>equipo8!$G$111</f>
        <v>7</v>
      </c>
      <c r="H10" s="9">
        <f t="shared" si="0"/>
        <v>4</v>
      </c>
      <c r="I10" s="9">
        <f t="shared" si="1"/>
        <v>11</v>
      </c>
      <c r="J10" s="9">
        <f t="shared" si="2"/>
        <v>7</v>
      </c>
      <c r="K10" s="16">
        <f t="shared" si="3"/>
        <v>0.5</v>
      </c>
      <c r="M10">
        <f>K10*100000+F10*10-ROW()/1000</f>
        <v>50109.99</v>
      </c>
    </row>
    <row r="11" spans="1:13" x14ac:dyDescent="0.3">
      <c r="A11" s="9" t="str">
        <f>equipo9!$A$6</f>
        <v>Equipo 9</v>
      </c>
      <c r="B11" s="9">
        <f>equipo9!$B$111</f>
        <v>2</v>
      </c>
      <c r="C11" s="9">
        <f>equipo9!$C$111</f>
        <v>1</v>
      </c>
      <c r="D11" s="9">
        <f>equipo9!$D$111</f>
        <v>1</v>
      </c>
      <c r="E11" s="9">
        <f>equipo9!$E$111</f>
        <v>0</v>
      </c>
      <c r="F11" s="9">
        <f>equipo9!$F$111</f>
        <v>7</v>
      </c>
      <c r="G11" s="9">
        <f>equipo9!$G$111</f>
        <v>9</v>
      </c>
      <c r="H11" s="9">
        <f t="shared" si="0"/>
        <v>-2</v>
      </c>
      <c r="I11" s="9">
        <f t="shared" si="1"/>
        <v>7</v>
      </c>
      <c r="J11" s="9">
        <f t="shared" si="2"/>
        <v>9</v>
      </c>
      <c r="K11" s="16">
        <f t="shared" si="3"/>
        <v>0.5</v>
      </c>
      <c r="M11">
        <f>K11*100000+F11*10-ROW()/1000</f>
        <v>50069.989000000001</v>
      </c>
    </row>
    <row r="12" spans="1:13" x14ac:dyDescent="0.3">
      <c r="A12" s="9" t="str">
        <f>equipo10!$A$6</f>
        <v>Equipo 10</v>
      </c>
      <c r="B12" s="9">
        <f>equipo10!$B$111</f>
        <v>2</v>
      </c>
      <c r="C12" s="9">
        <f>equipo10!$C$111</f>
        <v>1</v>
      </c>
      <c r="D12" s="9">
        <f>equipo10!$D$111</f>
        <v>1</v>
      </c>
      <c r="E12" s="9">
        <f>equipo10!$E$111</f>
        <v>0</v>
      </c>
      <c r="F12" s="9">
        <f>equipo10!$F$111</f>
        <v>9</v>
      </c>
      <c r="G12" s="9">
        <f>equipo10!$G$111</f>
        <v>11</v>
      </c>
      <c r="H12" s="9">
        <f t="shared" si="0"/>
        <v>-2</v>
      </c>
      <c r="I12" s="9">
        <f t="shared" si="1"/>
        <v>9</v>
      </c>
      <c r="J12" s="9">
        <f t="shared" si="2"/>
        <v>11</v>
      </c>
      <c r="K12" s="16">
        <f t="shared" si="3"/>
        <v>0.5</v>
      </c>
      <c r="M12">
        <f>K12*100000+F12*10-ROW()/1000</f>
        <v>50089.987999999998</v>
      </c>
    </row>
    <row r="13" spans="1:13" x14ac:dyDescent="0.3">
      <c r="A13" s="9" t="str">
        <f>equipo11!$A$6</f>
        <v>Equipo 11</v>
      </c>
      <c r="B13" s="9">
        <f>equipo11!$B$111</f>
        <v>2</v>
      </c>
      <c r="C13" s="9">
        <f>equipo11!$C$111</f>
        <v>1</v>
      </c>
      <c r="D13" s="9">
        <f>equipo11!$D$111</f>
        <v>0</v>
      </c>
      <c r="E13" s="9">
        <f>equipo11!$E$111</f>
        <v>1</v>
      </c>
      <c r="F13" s="9">
        <f>equipo11!$F$111</f>
        <v>7</v>
      </c>
      <c r="G13" s="9">
        <f>equipo11!$G$111</f>
        <v>6</v>
      </c>
      <c r="H13" s="9">
        <f t="shared" si="0"/>
        <v>1</v>
      </c>
      <c r="I13" s="9">
        <f t="shared" si="1"/>
        <v>7</v>
      </c>
      <c r="J13" s="9">
        <f t="shared" si="2"/>
        <v>6</v>
      </c>
      <c r="K13" s="16">
        <f t="shared" si="3"/>
        <v>0.75</v>
      </c>
      <c r="M13">
        <f>K13*100000+F13*10-ROW()/1000</f>
        <v>75069.986999999994</v>
      </c>
    </row>
    <row r="14" spans="1:13" x14ac:dyDescent="0.3">
      <c r="A14" s="9" t="str">
        <f>equipo12!$A$6</f>
        <v>Equipo 12</v>
      </c>
      <c r="B14" s="9">
        <f>equipo12!$B$111</f>
        <v>2</v>
      </c>
      <c r="C14" s="9">
        <f>equipo12!$C$111</f>
        <v>1</v>
      </c>
      <c r="D14" s="9">
        <f>equipo12!$D$111</f>
        <v>1</v>
      </c>
      <c r="E14" s="9">
        <f>equipo12!$E$111</f>
        <v>0</v>
      </c>
      <c r="F14" s="9">
        <f>equipo12!$F$111</f>
        <v>7</v>
      </c>
      <c r="G14" s="9">
        <f>equipo12!$G$111</f>
        <v>7</v>
      </c>
      <c r="H14" s="9">
        <f t="shared" si="0"/>
        <v>0</v>
      </c>
      <c r="I14" s="9">
        <f t="shared" si="1"/>
        <v>7</v>
      </c>
      <c r="J14" s="9">
        <f t="shared" si="2"/>
        <v>7</v>
      </c>
      <c r="K14" s="16">
        <f t="shared" si="3"/>
        <v>0.5</v>
      </c>
      <c r="M14">
        <f>K14*100000+F14*10-ROW()/1000</f>
        <v>50069.985999999997</v>
      </c>
    </row>
    <row r="15" spans="1:13" x14ac:dyDescent="0.3">
      <c r="A15" s="9" t="str">
        <f>equipo13!$A$6</f>
        <v>Equipo 13</v>
      </c>
      <c r="B15" s="9">
        <f>equipo13!$B$111</f>
        <v>2</v>
      </c>
      <c r="C15" s="9">
        <f>equipo13!$C$111</f>
        <v>1</v>
      </c>
      <c r="D15" s="9">
        <f>equipo13!$D$111</f>
        <v>0</v>
      </c>
      <c r="E15" s="9">
        <f>equipo13!$E$111</f>
        <v>1</v>
      </c>
      <c r="F15" s="9">
        <f>equipo13!$F$111</f>
        <v>7</v>
      </c>
      <c r="G15" s="9">
        <f>equipo13!$G$111</f>
        <v>6</v>
      </c>
      <c r="H15" s="9">
        <f t="shared" si="0"/>
        <v>1</v>
      </c>
      <c r="I15" s="9">
        <f t="shared" si="1"/>
        <v>7</v>
      </c>
      <c r="J15" s="9">
        <f t="shared" si="2"/>
        <v>6</v>
      </c>
      <c r="K15" s="16">
        <f t="shared" si="3"/>
        <v>0.75</v>
      </c>
      <c r="M15">
        <f>K15*100000+F15*10-ROW()/1000</f>
        <v>75069.985000000001</v>
      </c>
    </row>
    <row r="16" spans="1:13" x14ac:dyDescent="0.3">
      <c r="A16" s="9" t="str">
        <f>equipo14!$A$6</f>
        <v>Equipo 14</v>
      </c>
      <c r="B16" s="9">
        <f>equipo14!$B$111</f>
        <v>2</v>
      </c>
      <c r="C16" s="9">
        <f>equipo14!$C$111</f>
        <v>1</v>
      </c>
      <c r="D16" s="9">
        <f>equipo14!$D$111</f>
        <v>1</v>
      </c>
      <c r="E16" s="9">
        <f>equipo14!$E$111</f>
        <v>0</v>
      </c>
      <c r="F16" s="9">
        <f>equipo14!$F$111</f>
        <v>11</v>
      </c>
      <c r="G16" s="9">
        <f>equipo14!$G$111</f>
        <v>11</v>
      </c>
      <c r="H16" s="9">
        <f t="shared" si="0"/>
        <v>0</v>
      </c>
      <c r="I16" s="9">
        <f t="shared" si="1"/>
        <v>11</v>
      </c>
      <c r="J16" s="9">
        <f t="shared" si="2"/>
        <v>11</v>
      </c>
      <c r="K16" s="16">
        <f t="shared" si="3"/>
        <v>0.5</v>
      </c>
      <c r="M16">
        <f>K16*100000+F16*10-ROW()/1000</f>
        <v>50109.983999999997</v>
      </c>
    </row>
    <row r="17" spans="1:13" x14ac:dyDescent="0.3">
      <c r="A17" s="9" t="str">
        <f>equipo15!$A$6</f>
        <v>Equipo 15</v>
      </c>
      <c r="B17" s="9">
        <f>equipo15!$B$111</f>
        <v>2</v>
      </c>
      <c r="C17" s="9">
        <f>equipo15!$C$111</f>
        <v>1</v>
      </c>
      <c r="D17" s="9">
        <f>equipo15!$D$111</f>
        <v>1</v>
      </c>
      <c r="E17" s="9">
        <f>equipo15!$E$111</f>
        <v>0</v>
      </c>
      <c r="F17" s="9">
        <f>equipo15!$F$111</f>
        <v>7</v>
      </c>
      <c r="G17" s="9">
        <f>equipo15!$G$111</f>
        <v>13</v>
      </c>
      <c r="H17" s="9">
        <f t="shared" si="0"/>
        <v>-6</v>
      </c>
      <c r="I17" s="9">
        <f t="shared" si="1"/>
        <v>7</v>
      </c>
      <c r="J17" s="9">
        <f t="shared" si="2"/>
        <v>13</v>
      </c>
      <c r="K17" s="16">
        <f t="shared" si="3"/>
        <v>0.5</v>
      </c>
      <c r="M17">
        <f>K17*100000+F17*10-ROW()/1000</f>
        <v>50069.983</v>
      </c>
    </row>
    <row r="18" spans="1:13" x14ac:dyDescent="0.3">
      <c r="A18" s="9" t="str">
        <f>equipo16!$A$6</f>
        <v>Equipo 16</v>
      </c>
      <c r="B18" s="9">
        <f>equipo16!$B$111</f>
        <v>2</v>
      </c>
      <c r="C18" s="9">
        <f>equipo16!$C$111</f>
        <v>1</v>
      </c>
      <c r="D18" s="9">
        <f>equipo16!$D$111</f>
        <v>1</v>
      </c>
      <c r="E18" s="9">
        <f>equipo16!$E$111</f>
        <v>0</v>
      </c>
      <c r="F18" s="9">
        <f>equipo16!$F$111</f>
        <v>9</v>
      </c>
      <c r="G18" s="9">
        <f>equipo16!$G$111</f>
        <v>7</v>
      </c>
      <c r="H18" s="9">
        <f t="shared" si="0"/>
        <v>2</v>
      </c>
      <c r="I18" s="9">
        <f t="shared" si="1"/>
        <v>9</v>
      </c>
      <c r="J18" s="9">
        <f t="shared" si="2"/>
        <v>7</v>
      </c>
      <c r="K18" s="16">
        <f t="shared" si="3"/>
        <v>0.5</v>
      </c>
      <c r="M18">
        <f>K18*100000+F18*10-ROW()/1000</f>
        <v>50089.982000000004</v>
      </c>
    </row>
    <row r="19" spans="1:13" x14ac:dyDescent="0.3">
      <c r="A19" s="9" t="str">
        <f>equipo17!$A$6</f>
        <v>Equipo 17</v>
      </c>
      <c r="B19" s="9">
        <f>equipo17!$B$111</f>
        <v>2</v>
      </c>
      <c r="C19" s="9">
        <f>equipo17!$C$111</f>
        <v>1</v>
      </c>
      <c r="D19" s="9">
        <f>equipo17!$D$111</f>
        <v>0</v>
      </c>
      <c r="E19" s="9">
        <f>equipo17!$E$111</f>
        <v>1</v>
      </c>
      <c r="F19" s="9">
        <f>equipo17!$F$111</f>
        <v>7</v>
      </c>
      <c r="G19" s="9">
        <f>equipo17!$G$111</f>
        <v>6</v>
      </c>
      <c r="H19" s="9">
        <f t="shared" si="0"/>
        <v>1</v>
      </c>
      <c r="I19" s="9">
        <f t="shared" si="1"/>
        <v>7</v>
      </c>
      <c r="J19" s="9">
        <f t="shared" si="2"/>
        <v>6</v>
      </c>
      <c r="K19" s="16">
        <f t="shared" si="3"/>
        <v>0.75</v>
      </c>
      <c r="M19">
        <f>K19*100000+F19*10-ROW()/1000</f>
        <v>75069.981</v>
      </c>
    </row>
    <row r="20" spans="1:13" x14ac:dyDescent="0.3">
      <c r="A20" s="9" t="str">
        <f>equipo18!$A$6</f>
        <v>Equipo 18</v>
      </c>
      <c r="B20" s="9">
        <f>equipo18!$B$111</f>
        <v>2</v>
      </c>
      <c r="C20" s="9">
        <f>equipo18!$C$111</f>
        <v>1</v>
      </c>
      <c r="D20" s="9">
        <f>equipo18!$D$111</f>
        <v>1</v>
      </c>
      <c r="E20" s="9">
        <f>equipo18!$E$111</f>
        <v>0</v>
      </c>
      <c r="F20" s="9">
        <f>equipo18!$F$111</f>
        <v>7</v>
      </c>
      <c r="G20" s="9">
        <f>equipo18!$G$111</f>
        <v>11</v>
      </c>
      <c r="H20" s="9">
        <f t="shared" si="0"/>
        <v>-4</v>
      </c>
      <c r="I20" s="9">
        <f t="shared" si="1"/>
        <v>7</v>
      </c>
      <c r="J20" s="9">
        <f t="shared" si="2"/>
        <v>11</v>
      </c>
      <c r="K20" s="16">
        <f t="shared" si="3"/>
        <v>0.5</v>
      </c>
      <c r="M20">
        <f>K20*100000+F20*10-ROW()/1000</f>
        <v>50069.98</v>
      </c>
    </row>
    <row r="21" spans="1:13" x14ac:dyDescent="0.3">
      <c r="A21" s="9" t="str">
        <f>equipo19!$A$6</f>
        <v>Equipo 19</v>
      </c>
      <c r="B21" s="9">
        <f>equipo19!$B$111</f>
        <v>2</v>
      </c>
      <c r="C21" s="9">
        <f>equipo19!$C$111</f>
        <v>2</v>
      </c>
      <c r="D21" s="9">
        <f>equipo19!$D$111</f>
        <v>0</v>
      </c>
      <c r="E21" s="9">
        <f>equipo19!$E$111</f>
        <v>0</v>
      </c>
      <c r="F21" s="9">
        <f>equipo19!$F$111</f>
        <v>15</v>
      </c>
      <c r="G21" s="9">
        <f>equipo19!$G$111</f>
        <v>3</v>
      </c>
      <c r="H21" s="9">
        <f t="shared" si="0"/>
        <v>12</v>
      </c>
      <c r="I21" s="9">
        <f t="shared" si="1"/>
        <v>15</v>
      </c>
      <c r="J21" s="9">
        <f t="shared" si="2"/>
        <v>3</v>
      </c>
      <c r="K21" s="16">
        <f t="shared" si="3"/>
        <v>1</v>
      </c>
      <c r="M21">
        <f>K21*100000+F21*10-ROW()/1000</f>
        <v>100149.97900000001</v>
      </c>
    </row>
    <row r="22" spans="1:13" x14ac:dyDescent="0.3">
      <c r="A22" s="9" t="str">
        <f>equipo20!$A$6</f>
        <v>Equipo 20</v>
      </c>
      <c r="B22" s="9">
        <f>equipo20!$B$111</f>
        <v>2</v>
      </c>
      <c r="C22" s="9">
        <f>equipo20!$C$111</f>
        <v>1</v>
      </c>
      <c r="D22" s="9">
        <f>equipo20!$D$111</f>
        <v>1</v>
      </c>
      <c r="E22" s="9">
        <f>equipo20!$E$111</f>
        <v>0</v>
      </c>
      <c r="F22" s="9">
        <f>equipo20!$F$111</f>
        <v>11</v>
      </c>
      <c r="G22" s="9">
        <f>equipo20!$G$111</f>
        <v>7</v>
      </c>
      <c r="H22" s="9">
        <f t="shared" si="0"/>
        <v>4</v>
      </c>
      <c r="I22" s="9">
        <f t="shared" si="1"/>
        <v>11</v>
      </c>
      <c r="J22" s="9">
        <f t="shared" si="2"/>
        <v>7</v>
      </c>
      <c r="K22" s="16">
        <f t="shared" si="3"/>
        <v>0.5</v>
      </c>
      <c r="M22">
        <f>K22*100000+F22*10-ROW()/1000</f>
        <v>50109.978000000003</v>
      </c>
    </row>
    <row r="24" spans="1:13" x14ac:dyDescent="0.3">
      <c r="A24" s="7" t="s">
        <v>575</v>
      </c>
    </row>
    <row r="25" spans="1:13" x14ac:dyDescent="0.3">
      <c r="A25" s="8" t="s">
        <v>569</v>
      </c>
      <c r="B25" s="8" t="s">
        <v>56</v>
      </c>
      <c r="C25" s="8" t="s">
        <v>57</v>
      </c>
      <c r="D25" s="8" t="s">
        <v>58</v>
      </c>
      <c r="E25" s="8" t="s">
        <v>570</v>
      </c>
      <c r="F25" s="8" t="s">
        <v>8</v>
      </c>
      <c r="G25" s="8" t="s">
        <v>66</v>
      </c>
      <c r="H25" s="8" t="s">
        <v>571</v>
      </c>
      <c r="I25" s="8" t="s">
        <v>572</v>
      </c>
      <c r="J25" s="8" t="s">
        <v>573</v>
      </c>
      <c r="K25" s="8" t="s">
        <v>574</v>
      </c>
    </row>
    <row r="26" spans="1:13" x14ac:dyDescent="0.3">
      <c r="A26" s="9" t="str">
        <f t="shared" ref="A26:K26" si="4">INDEX(A3:A22,MATCH(LARGE($M$3:$M$22,1),$M$3:$M$22,0))</f>
        <v>Equipo 19</v>
      </c>
      <c r="B26" s="9">
        <f t="shared" si="4"/>
        <v>2</v>
      </c>
      <c r="C26" s="9">
        <f t="shared" si="4"/>
        <v>2</v>
      </c>
      <c r="D26" s="9">
        <f t="shared" si="4"/>
        <v>0</v>
      </c>
      <c r="E26" s="9">
        <f t="shared" si="4"/>
        <v>0</v>
      </c>
      <c r="F26" s="9">
        <f t="shared" si="4"/>
        <v>15</v>
      </c>
      <c r="G26" s="9">
        <f t="shared" si="4"/>
        <v>3</v>
      </c>
      <c r="H26" s="9">
        <f t="shared" si="4"/>
        <v>12</v>
      </c>
      <c r="I26" s="9">
        <f t="shared" si="4"/>
        <v>15</v>
      </c>
      <c r="J26" s="9">
        <f t="shared" si="4"/>
        <v>3</v>
      </c>
      <c r="K26" s="16">
        <f t="shared" si="4"/>
        <v>1</v>
      </c>
    </row>
    <row r="27" spans="1:13" x14ac:dyDescent="0.3">
      <c r="A27" s="9" t="str">
        <f t="shared" ref="A27:K27" si="5">INDEX(A3:A22,MATCH(LARGE($M$3:$M$22,2),$M$3:$M$22,0))</f>
        <v>Equipo 1</v>
      </c>
      <c r="B27" s="9">
        <f t="shared" si="5"/>
        <v>2</v>
      </c>
      <c r="C27" s="9">
        <f t="shared" si="5"/>
        <v>1</v>
      </c>
      <c r="D27" s="9">
        <f t="shared" si="5"/>
        <v>0</v>
      </c>
      <c r="E27" s="9">
        <f t="shared" si="5"/>
        <v>1</v>
      </c>
      <c r="F27" s="9">
        <f t="shared" si="5"/>
        <v>7</v>
      </c>
      <c r="G27" s="9">
        <f t="shared" si="5"/>
        <v>6</v>
      </c>
      <c r="H27" s="9">
        <f t="shared" si="5"/>
        <v>1</v>
      </c>
      <c r="I27" s="9">
        <f t="shared" si="5"/>
        <v>7</v>
      </c>
      <c r="J27" s="9">
        <f t="shared" si="5"/>
        <v>6</v>
      </c>
      <c r="K27" s="16">
        <f t="shared" si="5"/>
        <v>0.75</v>
      </c>
    </row>
    <row r="28" spans="1:13" x14ac:dyDescent="0.3">
      <c r="A28" s="9" t="str">
        <f t="shared" ref="A28:K28" si="6">INDEX(A3:A22,MATCH(LARGE($M$3:$M$22,3),$M$3:$M$22,0))</f>
        <v>Equipo 5</v>
      </c>
      <c r="B28" s="9">
        <f t="shared" si="6"/>
        <v>2</v>
      </c>
      <c r="C28" s="9">
        <f t="shared" si="6"/>
        <v>1</v>
      </c>
      <c r="D28" s="9">
        <f t="shared" si="6"/>
        <v>0</v>
      </c>
      <c r="E28" s="9">
        <f t="shared" si="6"/>
        <v>1</v>
      </c>
      <c r="F28" s="9">
        <f t="shared" si="6"/>
        <v>7</v>
      </c>
      <c r="G28" s="9">
        <f t="shared" si="6"/>
        <v>6</v>
      </c>
      <c r="H28" s="9">
        <f t="shared" si="6"/>
        <v>1</v>
      </c>
      <c r="I28" s="9">
        <f t="shared" si="6"/>
        <v>7</v>
      </c>
      <c r="J28" s="9">
        <f t="shared" si="6"/>
        <v>6</v>
      </c>
      <c r="K28" s="16">
        <f t="shared" si="6"/>
        <v>0.75</v>
      </c>
    </row>
    <row r="29" spans="1:13" x14ac:dyDescent="0.3">
      <c r="A29" s="9" t="str">
        <f t="shared" ref="A29:K29" si="7">INDEX(A3:A22,MATCH(LARGE($M$3:$M$22,4),$M$3:$M$22,0))</f>
        <v>Equipo 7</v>
      </c>
      <c r="B29" s="9">
        <f t="shared" si="7"/>
        <v>2</v>
      </c>
      <c r="C29" s="9">
        <f t="shared" si="7"/>
        <v>1</v>
      </c>
      <c r="D29" s="9">
        <f t="shared" si="7"/>
        <v>0</v>
      </c>
      <c r="E29" s="9">
        <f t="shared" si="7"/>
        <v>1</v>
      </c>
      <c r="F29" s="9">
        <f t="shared" si="7"/>
        <v>7</v>
      </c>
      <c r="G29" s="9">
        <f t="shared" si="7"/>
        <v>6</v>
      </c>
      <c r="H29" s="9">
        <f t="shared" si="7"/>
        <v>1</v>
      </c>
      <c r="I29" s="9">
        <f t="shared" si="7"/>
        <v>7</v>
      </c>
      <c r="J29" s="9">
        <f t="shared" si="7"/>
        <v>6</v>
      </c>
      <c r="K29" s="16">
        <f t="shared" si="7"/>
        <v>0.75</v>
      </c>
    </row>
    <row r="30" spans="1:13" x14ac:dyDescent="0.3">
      <c r="A30" s="9" t="str">
        <f t="shared" ref="A30:K30" si="8">INDEX(A3:A22,MATCH(LARGE($M$3:$M$22,5),$M$3:$M$22,0))</f>
        <v>Equipo 11</v>
      </c>
      <c r="B30" s="9">
        <f t="shared" si="8"/>
        <v>2</v>
      </c>
      <c r="C30" s="9">
        <f t="shared" si="8"/>
        <v>1</v>
      </c>
      <c r="D30" s="9">
        <f t="shared" si="8"/>
        <v>0</v>
      </c>
      <c r="E30" s="9">
        <f t="shared" si="8"/>
        <v>1</v>
      </c>
      <c r="F30" s="9">
        <f t="shared" si="8"/>
        <v>7</v>
      </c>
      <c r="G30" s="9">
        <f t="shared" si="8"/>
        <v>6</v>
      </c>
      <c r="H30" s="9">
        <f t="shared" si="8"/>
        <v>1</v>
      </c>
      <c r="I30" s="9">
        <f t="shared" si="8"/>
        <v>7</v>
      </c>
      <c r="J30" s="9">
        <f t="shared" si="8"/>
        <v>6</v>
      </c>
      <c r="K30" s="16">
        <f t="shared" si="8"/>
        <v>0.75</v>
      </c>
    </row>
    <row r="31" spans="1:13" x14ac:dyDescent="0.3">
      <c r="A31" s="9" t="str">
        <f t="shared" ref="A31:K31" si="9">INDEX(A3:A22,MATCH(LARGE($M$3:$M$22,6),$M$3:$M$22,0))</f>
        <v>Equipo 13</v>
      </c>
      <c r="B31" s="9">
        <f t="shared" si="9"/>
        <v>2</v>
      </c>
      <c r="C31" s="9">
        <f t="shared" si="9"/>
        <v>1</v>
      </c>
      <c r="D31" s="9">
        <f t="shared" si="9"/>
        <v>0</v>
      </c>
      <c r="E31" s="9">
        <f t="shared" si="9"/>
        <v>1</v>
      </c>
      <c r="F31" s="9">
        <f t="shared" si="9"/>
        <v>7</v>
      </c>
      <c r="G31" s="9">
        <f t="shared" si="9"/>
        <v>6</v>
      </c>
      <c r="H31" s="9">
        <f t="shared" si="9"/>
        <v>1</v>
      </c>
      <c r="I31" s="9">
        <f t="shared" si="9"/>
        <v>7</v>
      </c>
      <c r="J31" s="9">
        <f t="shared" si="9"/>
        <v>6</v>
      </c>
      <c r="K31" s="16">
        <f t="shared" si="9"/>
        <v>0.75</v>
      </c>
    </row>
    <row r="32" spans="1:13" x14ac:dyDescent="0.3">
      <c r="A32" s="9" t="str">
        <f t="shared" ref="A32:K32" si="10">INDEX(A3:A22,MATCH(LARGE($M$3:$M$22,7),$M$3:$M$22,0))</f>
        <v>Equipo 17</v>
      </c>
      <c r="B32" s="9">
        <f t="shared" si="10"/>
        <v>2</v>
      </c>
      <c r="C32" s="9">
        <f t="shared" si="10"/>
        <v>1</v>
      </c>
      <c r="D32" s="9">
        <f t="shared" si="10"/>
        <v>0</v>
      </c>
      <c r="E32" s="9">
        <f t="shared" si="10"/>
        <v>1</v>
      </c>
      <c r="F32" s="9">
        <f t="shared" si="10"/>
        <v>7</v>
      </c>
      <c r="G32" s="9">
        <f t="shared" si="10"/>
        <v>6</v>
      </c>
      <c r="H32" s="9">
        <f t="shared" si="10"/>
        <v>1</v>
      </c>
      <c r="I32" s="9">
        <f t="shared" si="10"/>
        <v>7</v>
      </c>
      <c r="J32" s="9">
        <f t="shared" si="10"/>
        <v>6</v>
      </c>
      <c r="K32" s="16">
        <f t="shared" si="10"/>
        <v>0.75</v>
      </c>
    </row>
    <row r="33" spans="1:11" x14ac:dyDescent="0.3">
      <c r="A33" s="9" t="str">
        <f t="shared" ref="A33:K33" si="11">INDEX(A3:A22,MATCH(LARGE($M$3:$M$22,8),$M$3:$M$22,0))</f>
        <v>Equipo 8</v>
      </c>
      <c r="B33" s="9">
        <f t="shared" si="11"/>
        <v>2</v>
      </c>
      <c r="C33" s="9">
        <f t="shared" si="11"/>
        <v>1</v>
      </c>
      <c r="D33" s="9">
        <f t="shared" si="11"/>
        <v>1</v>
      </c>
      <c r="E33" s="9">
        <f t="shared" si="11"/>
        <v>0</v>
      </c>
      <c r="F33" s="9">
        <f t="shared" si="11"/>
        <v>11</v>
      </c>
      <c r="G33" s="9">
        <f t="shared" si="11"/>
        <v>7</v>
      </c>
      <c r="H33" s="9">
        <f t="shared" si="11"/>
        <v>4</v>
      </c>
      <c r="I33" s="9">
        <f t="shared" si="11"/>
        <v>11</v>
      </c>
      <c r="J33" s="9">
        <f t="shared" si="11"/>
        <v>7</v>
      </c>
      <c r="K33" s="16">
        <f t="shared" si="11"/>
        <v>0.5</v>
      </c>
    </row>
    <row r="34" spans="1:11" x14ac:dyDescent="0.3">
      <c r="A34" s="9" t="str">
        <f t="shared" ref="A34:K34" si="12">INDEX(A3:A22,MATCH(LARGE($M$3:$M$22,9),$M$3:$M$22,0))</f>
        <v>Equipo 14</v>
      </c>
      <c r="B34" s="9">
        <f t="shared" si="12"/>
        <v>2</v>
      </c>
      <c r="C34" s="9">
        <f t="shared" si="12"/>
        <v>1</v>
      </c>
      <c r="D34" s="9">
        <f t="shared" si="12"/>
        <v>1</v>
      </c>
      <c r="E34" s="9">
        <f t="shared" si="12"/>
        <v>0</v>
      </c>
      <c r="F34" s="9">
        <f t="shared" si="12"/>
        <v>11</v>
      </c>
      <c r="G34" s="9">
        <f t="shared" si="12"/>
        <v>11</v>
      </c>
      <c r="H34" s="9">
        <f t="shared" si="12"/>
        <v>0</v>
      </c>
      <c r="I34" s="9">
        <f t="shared" si="12"/>
        <v>11</v>
      </c>
      <c r="J34" s="9">
        <f t="shared" si="12"/>
        <v>11</v>
      </c>
      <c r="K34" s="16">
        <f t="shared" si="12"/>
        <v>0.5</v>
      </c>
    </row>
    <row r="35" spans="1:11" x14ac:dyDescent="0.3">
      <c r="A35" s="9" t="str">
        <f t="shared" ref="A35:K35" si="13">INDEX(A3:A22,MATCH(LARGE($M$3:$M$22,10),$M$3:$M$22,0))</f>
        <v>Equipo 20</v>
      </c>
      <c r="B35" s="9">
        <f t="shared" si="13"/>
        <v>2</v>
      </c>
      <c r="C35" s="9">
        <f t="shared" si="13"/>
        <v>1</v>
      </c>
      <c r="D35" s="9">
        <f t="shared" si="13"/>
        <v>1</v>
      </c>
      <c r="E35" s="9">
        <f t="shared" si="13"/>
        <v>0</v>
      </c>
      <c r="F35" s="9">
        <f t="shared" si="13"/>
        <v>11</v>
      </c>
      <c r="G35" s="9">
        <f t="shared" si="13"/>
        <v>7</v>
      </c>
      <c r="H35" s="9">
        <f t="shared" si="13"/>
        <v>4</v>
      </c>
      <c r="I35" s="9">
        <f t="shared" si="13"/>
        <v>11</v>
      </c>
      <c r="J35" s="9">
        <f t="shared" si="13"/>
        <v>7</v>
      </c>
      <c r="K35" s="16">
        <f t="shared" si="13"/>
        <v>0.5</v>
      </c>
    </row>
    <row r="36" spans="1:11" x14ac:dyDescent="0.3">
      <c r="A36" s="9" t="str">
        <f t="shared" ref="A36:K36" si="14">INDEX(A3:A22,MATCH(LARGE($M$3:$M$22,11),$M$3:$M$22,0))</f>
        <v>Equipo 4</v>
      </c>
      <c r="B36" s="9">
        <f t="shared" si="14"/>
        <v>2</v>
      </c>
      <c r="C36" s="9">
        <f t="shared" si="14"/>
        <v>1</v>
      </c>
      <c r="D36" s="9">
        <f t="shared" si="14"/>
        <v>1</v>
      </c>
      <c r="E36" s="9">
        <f t="shared" si="14"/>
        <v>0</v>
      </c>
      <c r="F36" s="9">
        <f t="shared" si="14"/>
        <v>9</v>
      </c>
      <c r="G36" s="9">
        <f t="shared" si="14"/>
        <v>7</v>
      </c>
      <c r="H36" s="9">
        <f t="shared" si="14"/>
        <v>2</v>
      </c>
      <c r="I36" s="9">
        <f t="shared" si="14"/>
        <v>9</v>
      </c>
      <c r="J36" s="9">
        <f t="shared" si="14"/>
        <v>7</v>
      </c>
      <c r="K36" s="16">
        <f t="shared" si="14"/>
        <v>0.5</v>
      </c>
    </row>
    <row r="37" spans="1:11" x14ac:dyDescent="0.3">
      <c r="A37" s="9" t="str">
        <f t="shared" ref="A37:K37" si="15">INDEX(A3:A22,MATCH(LARGE($M$3:$M$22,12),$M$3:$M$22,0))</f>
        <v>Equipo 10</v>
      </c>
      <c r="B37" s="9">
        <f t="shared" si="15"/>
        <v>2</v>
      </c>
      <c r="C37" s="9">
        <f t="shared" si="15"/>
        <v>1</v>
      </c>
      <c r="D37" s="9">
        <f t="shared" si="15"/>
        <v>1</v>
      </c>
      <c r="E37" s="9">
        <f t="shared" si="15"/>
        <v>0</v>
      </c>
      <c r="F37" s="9">
        <f t="shared" si="15"/>
        <v>9</v>
      </c>
      <c r="G37" s="9">
        <f t="shared" si="15"/>
        <v>11</v>
      </c>
      <c r="H37" s="9">
        <f t="shared" si="15"/>
        <v>-2</v>
      </c>
      <c r="I37" s="9">
        <f t="shared" si="15"/>
        <v>9</v>
      </c>
      <c r="J37" s="9">
        <f t="shared" si="15"/>
        <v>11</v>
      </c>
      <c r="K37" s="16">
        <f t="shared" si="15"/>
        <v>0.5</v>
      </c>
    </row>
    <row r="38" spans="1:11" x14ac:dyDescent="0.3">
      <c r="A38" s="9" t="str">
        <f t="shared" ref="A38:K38" si="16">INDEX(A3:A22,MATCH(LARGE($M$3:$M$22,13),$M$3:$M$22,0))</f>
        <v>Equipo 16</v>
      </c>
      <c r="B38" s="9">
        <f t="shared" si="16"/>
        <v>2</v>
      </c>
      <c r="C38" s="9">
        <f t="shared" si="16"/>
        <v>1</v>
      </c>
      <c r="D38" s="9">
        <f t="shared" si="16"/>
        <v>1</v>
      </c>
      <c r="E38" s="9">
        <f t="shared" si="16"/>
        <v>0</v>
      </c>
      <c r="F38" s="9">
        <f t="shared" si="16"/>
        <v>9</v>
      </c>
      <c r="G38" s="9">
        <f t="shared" si="16"/>
        <v>7</v>
      </c>
      <c r="H38" s="9">
        <f t="shared" si="16"/>
        <v>2</v>
      </c>
      <c r="I38" s="9">
        <f t="shared" si="16"/>
        <v>9</v>
      </c>
      <c r="J38" s="9">
        <f t="shared" si="16"/>
        <v>7</v>
      </c>
      <c r="K38" s="16">
        <f t="shared" si="16"/>
        <v>0.5</v>
      </c>
    </row>
    <row r="39" spans="1:11" x14ac:dyDescent="0.3">
      <c r="A39" s="9" t="str">
        <f t="shared" ref="A39:K39" si="17">INDEX(A3:A22,MATCH(LARGE($M$3:$M$22,14),$M$3:$M$22,0))</f>
        <v>Equipo 3</v>
      </c>
      <c r="B39" s="9">
        <f t="shared" si="17"/>
        <v>2</v>
      </c>
      <c r="C39" s="9">
        <f t="shared" si="17"/>
        <v>1</v>
      </c>
      <c r="D39" s="9">
        <f t="shared" si="17"/>
        <v>1</v>
      </c>
      <c r="E39" s="9">
        <f t="shared" si="17"/>
        <v>0</v>
      </c>
      <c r="F39" s="9">
        <f t="shared" si="17"/>
        <v>7</v>
      </c>
      <c r="G39" s="9">
        <f t="shared" si="17"/>
        <v>13</v>
      </c>
      <c r="H39" s="9">
        <f t="shared" si="17"/>
        <v>-6</v>
      </c>
      <c r="I39" s="9">
        <f t="shared" si="17"/>
        <v>7</v>
      </c>
      <c r="J39" s="9">
        <f t="shared" si="17"/>
        <v>13</v>
      </c>
      <c r="K39" s="16">
        <f t="shared" si="17"/>
        <v>0.5</v>
      </c>
    </row>
    <row r="40" spans="1:11" x14ac:dyDescent="0.3">
      <c r="A40" s="9" t="str">
        <f t="shared" ref="A40:K40" si="18">INDEX(A3:A22,MATCH(LARGE($M$3:$M$22,15),$M$3:$M$22,0))</f>
        <v>Equipo 6</v>
      </c>
      <c r="B40" s="9">
        <f t="shared" si="18"/>
        <v>2</v>
      </c>
      <c r="C40" s="9">
        <f t="shared" si="18"/>
        <v>1</v>
      </c>
      <c r="D40" s="9">
        <f t="shared" si="18"/>
        <v>1</v>
      </c>
      <c r="E40" s="9">
        <f t="shared" si="18"/>
        <v>0</v>
      </c>
      <c r="F40" s="9">
        <f t="shared" si="18"/>
        <v>7</v>
      </c>
      <c r="G40" s="9">
        <f t="shared" si="18"/>
        <v>11</v>
      </c>
      <c r="H40" s="9">
        <f t="shared" si="18"/>
        <v>-4</v>
      </c>
      <c r="I40" s="9">
        <f t="shared" si="18"/>
        <v>7</v>
      </c>
      <c r="J40" s="9">
        <f t="shared" si="18"/>
        <v>11</v>
      </c>
      <c r="K40" s="16">
        <f t="shared" si="18"/>
        <v>0.5</v>
      </c>
    </row>
    <row r="41" spans="1:11" x14ac:dyDescent="0.3">
      <c r="A41" s="9" t="str">
        <f t="shared" ref="A41:K41" si="19">INDEX(A3:A22,MATCH(LARGE($M$3:$M$22,16),$M$3:$M$22,0))</f>
        <v>Equipo 9</v>
      </c>
      <c r="B41" s="9">
        <f t="shared" si="19"/>
        <v>2</v>
      </c>
      <c r="C41" s="9">
        <f t="shared" si="19"/>
        <v>1</v>
      </c>
      <c r="D41" s="9">
        <f t="shared" si="19"/>
        <v>1</v>
      </c>
      <c r="E41" s="9">
        <f t="shared" si="19"/>
        <v>0</v>
      </c>
      <c r="F41" s="9">
        <f t="shared" si="19"/>
        <v>7</v>
      </c>
      <c r="G41" s="9">
        <f t="shared" si="19"/>
        <v>9</v>
      </c>
      <c r="H41" s="9">
        <f t="shared" si="19"/>
        <v>-2</v>
      </c>
      <c r="I41" s="9">
        <f t="shared" si="19"/>
        <v>7</v>
      </c>
      <c r="J41" s="9">
        <f t="shared" si="19"/>
        <v>9</v>
      </c>
      <c r="K41" s="16">
        <f t="shared" si="19"/>
        <v>0.5</v>
      </c>
    </row>
    <row r="42" spans="1:11" x14ac:dyDescent="0.3">
      <c r="A42" s="9" t="str">
        <f t="shared" ref="A42:K42" si="20">INDEX(A3:A22,MATCH(LARGE($M$3:$M$22,17),$M$3:$M$22,0))</f>
        <v>Equipo 12</v>
      </c>
      <c r="B42" s="9">
        <f t="shared" si="20"/>
        <v>2</v>
      </c>
      <c r="C42" s="9">
        <f t="shared" si="20"/>
        <v>1</v>
      </c>
      <c r="D42" s="9">
        <f t="shared" si="20"/>
        <v>1</v>
      </c>
      <c r="E42" s="9">
        <f t="shared" si="20"/>
        <v>0</v>
      </c>
      <c r="F42" s="9">
        <f t="shared" si="20"/>
        <v>7</v>
      </c>
      <c r="G42" s="9">
        <f t="shared" si="20"/>
        <v>7</v>
      </c>
      <c r="H42" s="9">
        <f t="shared" si="20"/>
        <v>0</v>
      </c>
      <c r="I42" s="9">
        <f t="shared" si="20"/>
        <v>7</v>
      </c>
      <c r="J42" s="9">
        <f t="shared" si="20"/>
        <v>7</v>
      </c>
      <c r="K42" s="16">
        <f t="shared" si="20"/>
        <v>0.5</v>
      </c>
    </row>
    <row r="43" spans="1:11" x14ac:dyDescent="0.3">
      <c r="A43" s="9" t="str">
        <f t="shared" ref="A43:K43" si="21">INDEX(A3:A22,MATCH(LARGE($M$3:$M$22,18),$M$3:$M$22,0))</f>
        <v>Equipo 15</v>
      </c>
      <c r="B43" s="9">
        <f t="shared" si="21"/>
        <v>2</v>
      </c>
      <c r="C43" s="9">
        <f t="shared" si="21"/>
        <v>1</v>
      </c>
      <c r="D43" s="9">
        <f t="shared" si="21"/>
        <v>1</v>
      </c>
      <c r="E43" s="9">
        <f t="shared" si="21"/>
        <v>0</v>
      </c>
      <c r="F43" s="9">
        <f t="shared" si="21"/>
        <v>7</v>
      </c>
      <c r="G43" s="9">
        <f t="shared" si="21"/>
        <v>13</v>
      </c>
      <c r="H43" s="9">
        <f t="shared" si="21"/>
        <v>-6</v>
      </c>
      <c r="I43" s="9">
        <f t="shared" si="21"/>
        <v>7</v>
      </c>
      <c r="J43" s="9">
        <f t="shared" si="21"/>
        <v>13</v>
      </c>
      <c r="K43" s="16">
        <f t="shared" si="21"/>
        <v>0.5</v>
      </c>
    </row>
    <row r="44" spans="1:11" x14ac:dyDescent="0.3">
      <c r="A44" s="9" t="str">
        <f t="shared" ref="A44:K44" si="22">INDEX(A3:A22,MATCH(LARGE($M$3:$M$22,19),$M$3:$M$22,0))</f>
        <v>Equipo 18</v>
      </c>
      <c r="B44" s="9">
        <f t="shared" si="22"/>
        <v>2</v>
      </c>
      <c r="C44" s="9">
        <f t="shared" si="22"/>
        <v>1</v>
      </c>
      <c r="D44" s="9">
        <f t="shared" si="22"/>
        <v>1</v>
      </c>
      <c r="E44" s="9">
        <f t="shared" si="22"/>
        <v>0</v>
      </c>
      <c r="F44" s="9">
        <f t="shared" si="22"/>
        <v>7</v>
      </c>
      <c r="G44" s="9">
        <f t="shared" si="22"/>
        <v>11</v>
      </c>
      <c r="H44" s="9">
        <f t="shared" si="22"/>
        <v>-4</v>
      </c>
      <c r="I44" s="9">
        <f t="shared" si="22"/>
        <v>7</v>
      </c>
      <c r="J44" s="9">
        <f t="shared" si="22"/>
        <v>11</v>
      </c>
      <c r="K44" s="16">
        <f t="shared" si="22"/>
        <v>0.5</v>
      </c>
    </row>
    <row r="45" spans="1:11" x14ac:dyDescent="0.3">
      <c r="A45" s="9" t="str">
        <f t="shared" ref="A45:K45" si="23">INDEX(A3:A22,MATCH(LARGE($M$3:$M$22,20),$M$3:$M$22,0))</f>
        <v>Equipo 2</v>
      </c>
      <c r="B45" s="9">
        <f t="shared" si="23"/>
        <v>2</v>
      </c>
      <c r="C45" s="9">
        <f t="shared" si="23"/>
        <v>0</v>
      </c>
      <c r="D45" s="9">
        <f t="shared" si="23"/>
        <v>2</v>
      </c>
      <c r="E45" s="9">
        <f t="shared" si="23"/>
        <v>0</v>
      </c>
      <c r="F45" s="9">
        <f t="shared" si="23"/>
        <v>3</v>
      </c>
      <c r="G45" s="9">
        <f t="shared" si="23"/>
        <v>15</v>
      </c>
      <c r="H45" s="9">
        <f t="shared" si="23"/>
        <v>-12</v>
      </c>
      <c r="I45" s="9">
        <f t="shared" si="23"/>
        <v>3</v>
      </c>
      <c r="J45" s="9">
        <f t="shared" si="23"/>
        <v>15</v>
      </c>
      <c r="K45" s="16">
        <f t="shared" si="23"/>
        <v>0</v>
      </c>
    </row>
  </sheetData>
  <sheetProtection selectLockedCells="1" autoFilter="0" selectUnlockedCells="1"/>
  <pageMargins left="0.75" right="0.75" top="1" bottom="1" header="0.5" footer="0.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34"/>
  <sheetViews>
    <sheetView tabSelected="1" workbookViewId="0">
      <pane ySplit="1" topLeftCell="A2" activePane="bottomLeft" state="frozenSplit"/>
      <selection pane="bottomLeft" activeCell="A217" sqref="A217:D234"/>
    </sheetView>
  </sheetViews>
  <sheetFormatPr baseColWidth="10" defaultColWidth="8.88671875" defaultRowHeight="14.4" x14ac:dyDescent="0.3"/>
  <cols>
    <col min="1" max="1" width="26" customWidth="1"/>
    <col min="2" max="2" width="20.77734375" customWidth="1"/>
    <col min="3" max="3" width="12.77734375" customWidth="1"/>
    <col min="4" max="4" width="13" hidden="1" customWidth="1"/>
  </cols>
  <sheetData>
    <row r="1" spans="1:4" x14ac:dyDescent="0.3">
      <c r="A1" s="7" t="s">
        <v>576</v>
      </c>
    </row>
    <row r="2" spans="1:4" x14ac:dyDescent="0.3">
      <c r="A2" s="17" t="s">
        <v>5</v>
      </c>
      <c r="B2" s="17" t="s">
        <v>589</v>
      </c>
      <c r="C2" s="17" t="s">
        <v>577</v>
      </c>
      <c r="D2">
        <f>LARGE('total general'!$Z$8:$Z$507,10)</f>
        <v>1</v>
      </c>
    </row>
    <row r="3" spans="1:4" x14ac:dyDescent="0.3">
      <c r="A3" t="str">
        <f>IFERROR(IF(AND(INDEX('total general'!$Y$8:$Y$507,MATCH(LARGE('total general'!$AA$8:$AA$507,1),'total general'!$AA$8:$AA$507,0))&gt;0,INDEX('total general'!$Y$8:$Y$507,MATCH(LARGE('total general'!$AA$8:$AA$507,1),'total general'!$AA$8:$AA$507,0))&gt;=D$2),INDEX('total general'!$X$8:$X$507,MATCH(LARGE('total general'!$AA$8:$AA$507,1),'total general'!$AA$8:$AA$507,0)),""),"")</f>
        <v>Carlos Martinez</v>
      </c>
      <c r="B3" t="str">
        <f>IFERROR(IF(AND(INDEX('total general'!$Y$8:$Y$507,MATCH(LARGE('total general'!$AA$8:$AA$507,1),'total general'!$AA$8:$AA$507,0))&gt;0,INDEX('total general'!$Y$8:$Y$507,MATCH(LARGE('total general'!$AA$8:$AA$507,1),'total general'!$AA$8:$AA$507,0))&gt;=D$2),INDEX('total general'!$C$8:$C$507,MATCH(LARGE('total general'!$AA$8:$AA$507,1),'total general'!$AA$8:$AA$507,0)),""),"")</f>
        <v>Equipo 1</v>
      </c>
      <c r="C3" s="1">
        <f>IFERROR(IF(AND(INDEX('total general'!$Y$8:$Y$507,MATCH(LARGE('total general'!$AA$8:$AA$507,1),'total general'!$AA$8:$AA$507,0))&gt;0,INDEX('total general'!$Y$8:$Y$507,MATCH(LARGE('total general'!$AA$8:$AA$507,1),'total general'!$AA$8:$AA$507,0))&gt;=D$2),INDEX('total general'!$Y$8:$Y$507,MATCH(LARGE('total general'!$AA$8:$AA$507,1),'total general'!$AA$8:$AA$507,0)),""),"")</f>
        <v>1</v>
      </c>
    </row>
    <row r="4" spans="1:4" x14ac:dyDescent="0.3">
      <c r="A4" t="str">
        <f>IFERROR(IF(AND(INDEX('total general'!$Y$8:$Y$507,MATCH(LARGE('total general'!$AA$8:$AA$507,2),'total general'!$AA$8:$AA$507,0))&gt;0,INDEX('total general'!$Y$8:$Y$507,MATCH(LARGE('total general'!$AA$8:$AA$507,2),'total general'!$AA$8:$AA$507,0))&gt;=D$2),INDEX('total general'!$X$8:$X$507,MATCH(LARGE('total general'!$AA$8:$AA$507,2),'total general'!$AA$8:$AA$507,0)),""),"")</f>
        <v>Jose Lopez</v>
      </c>
      <c r="B4" t="str">
        <f>IFERROR(IF(AND(INDEX('total general'!$Y$8:$Y$507,MATCH(LARGE('total general'!$AA$8:$AA$507,2),'total general'!$AA$8:$AA$507,0))&gt;0,INDEX('total general'!$Y$8:$Y$507,MATCH(LARGE('total general'!$AA$8:$AA$507,2),'total general'!$AA$8:$AA$507,0))&gt;=D$2),INDEX('total general'!$C$8:$C$507,MATCH(LARGE('total general'!$AA$8:$AA$507,2),'total general'!$AA$8:$AA$507,0)),""),"")</f>
        <v>Equipo 2</v>
      </c>
      <c r="C4" s="1">
        <f>IFERROR(IF(AND(INDEX('total general'!$Y$8:$Y$507,MATCH(LARGE('total general'!$AA$8:$AA$507,2),'total general'!$AA$8:$AA$507,0))&gt;0,INDEX('total general'!$Y$8:$Y$507,MATCH(LARGE('total general'!$AA$8:$AA$507,2),'total general'!$AA$8:$AA$507,0))&gt;=D$2),INDEX('total general'!$Y$8:$Y$507,MATCH(LARGE('total general'!$AA$8:$AA$507,2),'total general'!$AA$8:$AA$507,0)),""),"")</f>
        <v>1</v>
      </c>
    </row>
    <row r="5" spans="1:4" x14ac:dyDescent="0.3">
      <c r="A5" t="str">
        <f>IFERROR(IF(AND(INDEX('total general'!$Y$8:$Y$507,MATCH(LARGE('total general'!$AA$8:$AA$507,3),'total general'!$AA$8:$AA$507,0))&gt;0,INDEX('total general'!$Y$8:$Y$507,MATCH(LARGE('total general'!$AA$8:$AA$507,3),'total general'!$AA$8:$AA$507,0))&gt;=D$2),INDEX('total general'!$X$8:$X$507,MATCH(LARGE('total general'!$AA$8:$AA$507,3),'total general'!$AA$8:$AA$507,0)),""),"")</f>
        <v>Miguel Morales</v>
      </c>
      <c r="B5" t="str">
        <f>IFERROR(IF(AND(INDEX('total general'!$Y$8:$Y$507,MATCH(LARGE('total general'!$AA$8:$AA$507,3),'total general'!$AA$8:$AA$507,0))&gt;0,INDEX('total general'!$Y$8:$Y$507,MATCH(LARGE('total general'!$AA$8:$AA$507,3),'total general'!$AA$8:$AA$507,0))&gt;=D$2),INDEX('total general'!$C$8:$C$507,MATCH(LARGE('total general'!$AA$8:$AA$507,3),'total general'!$AA$8:$AA$507,0)),""),"")</f>
        <v>Equipo 4</v>
      </c>
      <c r="C5" s="1">
        <f>IFERROR(IF(AND(INDEX('total general'!$Y$8:$Y$507,MATCH(LARGE('total general'!$AA$8:$AA$507,3),'total general'!$AA$8:$AA$507,0))&gt;0,INDEX('total general'!$Y$8:$Y$507,MATCH(LARGE('total general'!$AA$8:$AA$507,3),'total general'!$AA$8:$AA$507,0))&gt;=D$2),INDEX('total general'!$Y$8:$Y$507,MATCH(LARGE('total general'!$AA$8:$AA$507,3),'total general'!$AA$8:$AA$507,0)),""),"")</f>
        <v>1</v>
      </c>
    </row>
    <row r="6" spans="1:4" x14ac:dyDescent="0.3">
      <c r="A6" t="str">
        <f>IFERROR(IF(AND(INDEX('total general'!$Y$8:$Y$507,MATCH(LARGE('total general'!$AA$8:$AA$507,4),'total general'!$AA$8:$AA$507,0))&gt;0,INDEX('total general'!$Y$8:$Y$507,MATCH(LARGE('total general'!$AA$8:$AA$507,4),'total general'!$AA$8:$AA$507,0))&gt;=D$2),INDEX('total general'!$X$8:$X$507,MATCH(LARGE('total general'!$AA$8:$AA$507,4),'total general'!$AA$8:$AA$507,0)),""),"")</f>
        <v>Pedro Morales</v>
      </c>
      <c r="B6" t="str">
        <f>IFERROR(IF(AND(INDEX('total general'!$Y$8:$Y$507,MATCH(LARGE('total general'!$AA$8:$AA$507,4),'total general'!$AA$8:$AA$507,0))&gt;0,INDEX('total general'!$Y$8:$Y$507,MATCH(LARGE('total general'!$AA$8:$AA$507,4),'total general'!$AA$8:$AA$507,0))&gt;=D$2),INDEX('total general'!$C$8:$C$507,MATCH(LARGE('total general'!$AA$8:$AA$507,4),'total general'!$AA$8:$AA$507,0)),""),"")</f>
        <v>Equipo 5</v>
      </c>
      <c r="C6" s="1">
        <f>IFERROR(IF(AND(INDEX('total general'!$Y$8:$Y$507,MATCH(LARGE('total general'!$AA$8:$AA$507,4),'total general'!$AA$8:$AA$507,0))&gt;0,INDEX('total general'!$Y$8:$Y$507,MATCH(LARGE('total general'!$AA$8:$AA$507,4),'total general'!$AA$8:$AA$507,0))&gt;=D$2),INDEX('total general'!$Y$8:$Y$507,MATCH(LARGE('total general'!$AA$8:$AA$507,4),'total general'!$AA$8:$AA$507,0)),""),"")</f>
        <v>1</v>
      </c>
    </row>
    <row r="7" spans="1:4" x14ac:dyDescent="0.3">
      <c r="A7" t="str">
        <f>IFERROR(IF(AND(INDEX('total general'!$Y$8:$Y$507,MATCH(LARGE('total general'!$AA$8:$AA$507,5),'total general'!$AA$8:$AA$507,0))&gt;0,INDEX('total general'!$Y$8:$Y$507,MATCH(LARGE('total general'!$AA$8:$AA$507,5),'total general'!$AA$8:$AA$507,0))&gt;=D$2),INDEX('total general'!$X$8:$X$507,MATCH(LARGE('total general'!$AA$8:$AA$507,5),'total general'!$AA$8:$AA$507,0)),""),"")</f>
        <v>Oscar Reyes</v>
      </c>
      <c r="B7" t="str">
        <f>IFERROR(IF(AND(INDEX('total general'!$Y$8:$Y$507,MATCH(LARGE('total general'!$AA$8:$AA$507,5),'total general'!$AA$8:$AA$507,0))&gt;0,INDEX('total general'!$Y$8:$Y$507,MATCH(LARGE('total general'!$AA$8:$AA$507,5),'total general'!$AA$8:$AA$507,0))&gt;=D$2),INDEX('total general'!$C$8:$C$507,MATCH(LARGE('total general'!$AA$8:$AA$507,5),'total general'!$AA$8:$AA$507,0)),""),"")</f>
        <v>Equipo 12</v>
      </c>
      <c r="C7" s="1">
        <f>IFERROR(IF(AND(INDEX('total general'!$Y$8:$Y$507,MATCH(LARGE('total general'!$AA$8:$AA$507,5),'total general'!$AA$8:$AA$507,0))&gt;0,INDEX('total general'!$Y$8:$Y$507,MATCH(LARGE('total general'!$AA$8:$AA$507,5),'total general'!$AA$8:$AA$507,0))&gt;=D$2),INDEX('total general'!$Y$8:$Y$507,MATCH(LARGE('total general'!$AA$8:$AA$507,5),'total general'!$AA$8:$AA$507,0)),""),"")</f>
        <v>1</v>
      </c>
    </row>
    <row r="8" spans="1:4" x14ac:dyDescent="0.3">
      <c r="A8" t="str">
        <f>IFERROR(IF(AND(INDEX('total general'!$Y$8:$Y$507,MATCH(LARGE('total general'!$AA$8:$AA$507,6),'total general'!$AA$8:$AA$507,0))&gt;0,INDEX('total general'!$Y$8:$Y$507,MATCH(LARGE('total general'!$AA$8:$AA$507,6),'total general'!$AA$8:$AA$507,0))&gt;=D$2),INDEX('total general'!$X$8:$X$507,MATCH(LARGE('total general'!$AA$8:$AA$507,6),'total general'!$AA$8:$AA$507,0)),""),"")</f>
        <v>Hector Rodriguez</v>
      </c>
      <c r="B8" t="str">
        <f>IFERROR(IF(AND(INDEX('total general'!$Y$8:$Y$507,MATCH(LARGE('total general'!$AA$8:$AA$507,6),'total general'!$AA$8:$AA$507,0))&gt;0,INDEX('total general'!$Y$8:$Y$507,MATCH(LARGE('total general'!$AA$8:$AA$507,6),'total general'!$AA$8:$AA$507,0))&gt;=D$2),INDEX('total general'!$C$8:$C$507,MATCH(LARGE('total general'!$AA$8:$AA$507,6),'total general'!$AA$8:$AA$507,0)),""),"")</f>
        <v>Equipo 13</v>
      </c>
      <c r="C8" s="1">
        <f>IFERROR(IF(AND(INDEX('total general'!$Y$8:$Y$507,MATCH(LARGE('total general'!$AA$8:$AA$507,6),'total general'!$AA$8:$AA$507,0))&gt;0,INDEX('total general'!$Y$8:$Y$507,MATCH(LARGE('total general'!$AA$8:$AA$507,6),'total general'!$AA$8:$AA$507,0))&gt;=D$2),INDEX('total general'!$Y$8:$Y$507,MATCH(LARGE('total general'!$AA$8:$AA$507,6),'total general'!$AA$8:$AA$507,0)),""),"")</f>
        <v>1</v>
      </c>
    </row>
    <row r="9" spans="1:4" x14ac:dyDescent="0.3">
      <c r="A9" t="str">
        <f>IFERROR(IF(AND(INDEX('total general'!$Y$8:$Y$507,MATCH(LARGE('total general'!$AA$8:$AA$507,7),'total general'!$AA$8:$AA$507,0))&gt;0,INDEX('total general'!$Y$8:$Y$507,MATCH(LARGE('total general'!$AA$8:$AA$507,7),'total general'!$AA$8:$AA$507,0))&gt;=D$2),INDEX('total general'!$X$8:$X$507,MATCH(LARGE('total general'!$AA$8:$AA$507,7),'total general'!$AA$8:$AA$507,0)),""),"")</f>
        <v>Manuel Garcia</v>
      </c>
      <c r="B9" t="str">
        <f>IFERROR(IF(AND(INDEX('total general'!$Y$8:$Y$507,MATCH(LARGE('total general'!$AA$8:$AA$507,7),'total general'!$AA$8:$AA$507,0))&gt;0,INDEX('total general'!$Y$8:$Y$507,MATCH(LARGE('total general'!$AA$8:$AA$507,7),'total general'!$AA$8:$AA$507,0))&gt;=D$2),INDEX('total general'!$C$8:$C$507,MATCH(LARGE('total general'!$AA$8:$AA$507,7),'total general'!$AA$8:$AA$507,0)),""),"")</f>
        <v>Equipo 14</v>
      </c>
      <c r="C9" s="1">
        <f>IFERROR(IF(AND(INDEX('total general'!$Y$8:$Y$507,MATCH(LARGE('total general'!$AA$8:$AA$507,7),'total general'!$AA$8:$AA$507,0))&gt;0,INDEX('total general'!$Y$8:$Y$507,MATCH(LARGE('total general'!$AA$8:$AA$507,7),'total general'!$AA$8:$AA$507,0))&gt;=D$2),INDEX('total general'!$Y$8:$Y$507,MATCH(LARGE('total general'!$AA$8:$AA$507,7),'total general'!$AA$8:$AA$507,0)),""),"")</f>
        <v>1</v>
      </c>
    </row>
    <row r="10" spans="1:4" x14ac:dyDescent="0.3">
      <c r="A10" t="str">
        <f>IFERROR(IF(AND(INDEX('total general'!$Y$8:$Y$507,MATCH(LARGE('total general'!$AA$8:$AA$507,8),'total general'!$AA$8:$AA$507,0))&gt;0,INDEX('total general'!$Y$8:$Y$507,MATCH(LARGE('total general'!$AA$8:$AA$507,8),'total general'!$AA$8:$AA$507,0))&gt;=D$2),INDEX('total general'!$X$8:$X$507,MATCH(LARGE('total general'!$AA$8:$AA$507,8),'total general'!$AA$8:$AA$507,0)),""),"")</f>
        <v>Alberto Perez</v>
      </c>
      <c r="B10" t="str">
        <f>IFERROR(IF(AND(INDEX('total general'!$Y$8:$Y$507,MATCH(LARGE('total general'!$AA$8:$AA$507,8),'total general'!$AA$8:$AA$507,0))&gt;0,INDEX('total general'!$Y$8:$Y$507,MATCH(LARGE('total general'!$AA$8:$AA$507,8),'total general'!$AA$8:$AA$507,0))&gt;=D$2),INDEX('total general'!$C$8:$C$507,MATCH(LARGE('total general'!$AA$8:$AA$507,8),'total general'!$AA$8:$AA$507,0)),""),"")</f>
        <v>Equipo 15</v>
      </c>
      <c r="C10" s="1">
        <f>IFERROR(IF(AND(INDEX('total general'!$Y$8:$Y$507,MATCH(LARGE('total general'!$AA$8:$AA$507,8),'total general'!$AA$8:$AA$507,0))&gt;0,INDEX('total general'!$Y$8:$Y$507,MATCH(LARGE('total general'!$AA$8:$AA$507,8),'total general'!$AA$8:$AA$507,0))&gt;=D$2),INDEX('total general'!$Y$8:$Y$507,MATCH(LARGE('total general'!$AA$8:$AA$507,8),'total general'!$AA$8:$AA$507,0)),""),"")</f>
        <v>1</v>
      </c>
    </row>
    <row r="11" spans="1:4" x14ac:dyDescent="0.3">
      <c r="A11" t="str">
        <f>IFERROR(IF(AND(INDEX('total general'!$Y$8:$Y$507,MATCH(LARGE('total general'!$AA$8:$AA$507,9),'total general'!$AA$8:$AA$507,0))&gt;0,INDEX('total general'!$Y$8:$Y$507,MATCH(LARGE('total general'!$AA$8:$AA$507,9),'total general'!$AA$8:$AA$507,0))&gt;=D$2),INDEX('total general'!$X$8:$X$507,MATCH(LARGE('total general'!$AA$8:$AA$507,9),'total general'!$AA$8:$AA$507,0)),""),"")</f>
        <v>Alberto Castillo</v>
      </c>
      <c r="B11" t="str">
        <f>IFERROR(IF(AND(INDEX('total general'!$Y$8:$Y$507,MATCH(LARGE('total general'!$AA$8:$AA$507,9),'total general'!$AA$8:$AA$507,0))&gt;0,INDEX('total general'!$Y$8:$Y$507,MATCH(LARGE('total general'!$AA$8:$AA$507,9),'total general'!$AA$8:$AA$507,0))&gt;=D$2),INDEX('total general'!$C$8:$C$507,MATCH(LARGE('total general'!$AA$8:$AA$507,9),'total general'!$AA$8:$AA$507,0)),""),"")</f>
        <v>Equipo 16</v>
      </c>
      <c r="C11" s="1">
        <f>IFERROR(IF(AND(INDEX('total general'!$Y$8:$Y$507,MATCH(LARGE('total general'!$AA$8:$AA$507,9),'total general'!$AA$8:$AA$507,0))&gt;0,INDEX('total general'!$Y$8:$Y$507,MATCH(LARGE('total general'!$AA$8:$AA$507,9),'total general'!$AA$8:$AA$507,0))&gt;=D$2),INDEX('total general'!$Y$8:$Y$507,MATCH(LARGE('total general'!$AA$8:$AA$507,9),'total general'!$AA$8:$AA$507,0)),""),"")</f>
        <v>1</v>
      </c>
    </row>
    <row r="12" spans="1:4" x14ac:dyDescent="0.3">
      <c r="A12" t="str">
        <f>IFERROR(IF(AND(INDEX('total general'!$Y$8:$Y$507,MATCH(LARGE('total general'!$AA$8:$AA$507,10),'total general'!$AA$8:$AA$507,0))&gt;0,INDEX('total general'!$Y$8:$Y$507,MATCH(LARGE('total general'!$AA$8:$AA$507,10),'total general'!$AA$8:$AA$507,0))&gt;=D$2),INDEX('total general'!$X$8:$X$507,MATCH(LARGE('total general'!$AA$8:$AA$507,10),'total general'!$AA$8:$AA$507,0)),""),"")</f>
        <v>Ruben Rodriguez</v>
      </c>
      <c r="B12" t="str">
        <f>IFERROR(IF(AND(INDEX('total general'!$Y$8:$Y$507,MATCH(LARGE('total general'!$AA$8:$AA$507,10),'total general'!$AA$8:$AA$507,0))&gt;0,INDEX('total general'!$Y$8:$Y$507,MATCH(LARGE('total general'!$AA$8:$AA$507,10),'total general'!$AA$8:$AA$507,0))&gt;=D$2),INDEX('total general'!$C$8:$C$507,MATCH(LARGE('total general'!$AA$8:$AA$507,10),'total general'!$AA$8:$AA$507,0)),""),"")</f>
        <v>Equipo 17</v>
      </c>
      <c r="C12" s="1">
        <f>IFERROR(IF(AND(INDEX('total general'!$Y$8:$Y$507,MATCH(LARGE('total general'!$AA$8:$AA$507,10),'total general'!$AA$8:$AA$507,0))&gt;0,INDEX('total general'!$Y$8:$Y$507,MATCH(LARGE('total general'!$AA$8:$AA$507,10),'total general'!$AA$8:$AA$507,0))&gt;=D$2),INDEX('total general'!$Y$8:$Y$507,MATCH(LARGE('total general'!$AA$8:$AA$507,10),'total general'!$AA$8:$AA$507,0)),""),"")</f>
        <v>1</v>
      </c>
    </row>
    <row r="13" spans="1:4" x14ac:dyDescent="0.3">
      <c r="A13" t="str">
        <f>IFERROR(IF(AND(INDEX('total general'!$Y$8:$Y$507,MATCH(LARGE('total general'!$AA$8:$AA$507,11),'total general'!$AA$8:$AA$507,0))&gt;0,INDEX('total general'!$Y$8:$Y$507,MATCH(LARGE('total general'!$AA$8:$AA$507,11),'total general'!$AA$8:$AA$507,0))&gt;=D$2),INDEX('total general'!$X$8:$X$507,MATCH(LARGE('total general'!$AA$8:$AA$507,11),'total general'!$AA$8:$AA$507,0)),""),"")</f>
        <v>Rodrigo Hernandez</v>
      </c>
      <c r="B13" t="str">
        <f>IFERROR(IF(AND(INDEX('total general'!$Y$8:$Y$507,MATCH(LARGE('total general'!$AA$8:$AA$507,11),'total general'!$AA$8:$AA$507,0))&gt;0,INDEX('total general'!$Y$8:$Y$507,MATCH(LARGE('total general'!$AA$8:$AA$507,11),'total general'!$AA$8:$AA$507,0))&gt;=D$2),INDEX('total general'!$C$8:$C$507,MATCH(LARGE('total general'!$AA$8:$AA$507,11),'total general'!$AA$8:$AA$507,0)),""),"")</f>
        <v>Equipo 19</v>
      </c>
      <c r="C13" s="1">
        <f>IFERROR(IF(AND(INDEX('total general'!$Y$8:$Y$507,MATCH(LARGE('total general'!$AA$8:$AA$507,11),'total general'!$AA$8:$AA$507,0))&gt;0,INDEX('total general'!$Y$8:$Y$507,MATCH(LARGE('total general'!$AA$8:$AA$507,11),'total general'!$AA$8:$AA$507,0))&gt;=D$2),INDEX('total general'!$Y$8:$Y$507,MATCH(LARGE('total general'!$AA$8:$AA$507,11),'total general'!$AA$8:$AA$507,0)),""),"")</f>
        <v>1</v>
      </c>
    </row>
    <row r="14" spans="1:4" x14ac:dyDescent="0.3">
      <c r="A14" t="str">
        <f>IFERROR(IF(AND(INDEX('total general'!$Y$8:$Y$507,MATCH(LARGE('total general'!$AA$8:$AA$507,12),'total general'!$AA$8:$AA$507,0))&gt;0,INDEX('total general'!$Y$8:$Y$507,MATCH(LARGE('total general'!$AA$8:$AA$507,12),'total general'!$AA$8:$AA$507,0))&gt;=D$2),INDEX('total general'!$X$8:$X$507,MATCH(LARGE('total general'!$AA$8:$AA$507,12),'total general'!$AA$8:$AA$507,0)),""),"")</f>
        <v>Rodrigo Lopez</v>
      </c>
      <c r="B14" t="str">
        <f>IFERROR(IF(AND(INDEX('total general'!$Y$8:$Y$507,MATCH(LARGE('total general'!$AA$8:$AA$507,12),'total general'!$AA$8:$AA$507,0))&gt;0,INDEX('total general'!$Y$8:$Y$507,MATCH(LARGE('total general'!$AA$8:$AA$507,12),'total general'!$AA$8:$AA$507,0))&gt;=D$2),INDEX('total general'!$C$8:$C$507,MATCH(LARGE('total general'!$AA$8:$AA$507,12),'total general'!$AA$8:$AA$507,0)),""),"")</f>
        <v>Equipo 19</v>
      </c>
      <c r="C14" s="1">
        <f>IFERROR(IF(AND(INDEX('total general'!$Y$8:$Y$507,MATCH(LARGE('total general'!$AA$8:$AA$507,12),'total general'!$AA$8:$AA$507,0))&gt;0,INDEX('total general'!$Y$8:$Y$507,MATCH(LARGE('total general'!$AA$8:$AA$507,12),'total general'!$AA$8:$AA$507,0))&gt;=D$2),INDEX('total general'!$Y$8:$Y$507,MATCH(LARGE('total general'!$AA$8:$AA$507,12),'total general'!$AA$8:$AA$507,0)),""),"")</f>
        <v>1</v>
      </c>
    </row>
    <row r="15" spans="1:4" x14ac:dyDescent="0.3">
      <c r="A15" t="str">
        <f>IFERROR(IF(AND(INDEX('total general'!$Y$8:$Y$507,MATCH(LARGE('total general'!$AA$8:$AA$507,13),'total general'!$AA$8:$AA$507,0))&gt;0,INDEX('total general'!$Y$8:$Y$507,MATCH(LARGE('total general'!$AA$8:$AA$507,13),'total general'!$AA$8:$AA$507,0))&gt;=D$2),INDEX('total general'!$X$8:$X$507,MATCH(LARGE('total general'!$AA$8:$AA$507,13),'total general'!$AA$8:$AA$507,0)),""),"")</f>
        <v/>
      </c>
      <c r="B15" t="str">
        <f>IFERROR(IF(AND(INDEX('total general'!$Y$8:$Y$507,MATCH(LARGE('total general'!$AA$8:$AA$507,13),'total general'!$AA$8:$AA$507,0))&gt;0,INDEX('total general'!$Y$8:$Y$507,MATCH(LARGE('total general'!$AA$8:$AA$507,13),'total general'!$AA$8:$AA$507,0))&gt;=D$2),INDEX('total general'!$C$8:$C$507,MATCH(LARGE('total general'!$AA$8:$AA$507,13),'total general'!$AA$8:$AA$507,0)),""),"")</f>
        <v/>
      </c>
      <c r="C15" s="1" t="str">
        <f>IFERROR(IF(AND(INDEX('total general'!$Y$8:$Y$507,MATCH(LARGE('total general'!$AA$8:$AA$507,13),'total general'!$AA$8:$AA$507,0))&gt;0,INDEX('total general'!$Y$8:$Y$507,MATCH(LARGE('total general'!$AA$8:$AA$507,13),'total general'!$AA$8:$AA$507,0))&gt;=D$2),INDEX('total general'!$Y$8:$Y$507,MATCH(LARGE('total general'!$AA$8:$AA$507,13),'total general'!$AA$8:$AA$507,0)),""),"")</f>
        <v/>
      </c>
    </row>
    <row r="16" spans="1:4" x14ac:dyDescent="0.3">
      <c r="A16" t="str">
        <f>IFERROR(IF(AND(INDEX('total general'!$Y$8:$Y$507,MATCH(LARGE('total general'!$AA$8:$AA$507,14),'total general'!$AA$8:$AA$507,0))&gt;0,INDEX('total general'!$Y$8:$Y$507,MATCH(LARGE('total general'!$AA$8:$AA$507,14),'total general'!$AA$8:$AA$507,0))&gt;=D$2),INDEX('total general'!$X$8:$X$507,MATCH(LARGE('total general'!$AA$8:$AA$507,14),'total general'!$AA$8:$AA$507,0)),""),"")</f>
        <v/>
      </c>
      <c r="B16" t="str">
        <f>IFERROR(IF(AND(INDEX('total general'!$Y$8:$Y$507,MATCH(LARGE('total general'!$AA$8:$AA$507,14),'total general'!$AA$8:$AA$507,0))&gt;0,INDEX('total general'!$Y$8:$Y$507,MATCH(LARGE('total general'!$AA$8:$AA$507,14),'total general'!$AA$8:$AA$507,0))&gt;=D$2),INDEX('total general'!$C$8:$C$507,MATCH(LARGE('total general'!$AA$8:$AA$507,14),'total general'!$AA$8:$AA$507,0)),""),"")</f>
        <v/>
      </c>
      <c r="C16" s="1" t="str">
        <f>IFERROR(IF(AND(INDEX('total general'!$Y$8:$Y$507,MATCH(LARGE('total general'!$AA$8:$AA$507,14),'total general'!$AA$8:$AA$507,0))&gt;0,INDEX('total general'!$Y$8:$Y$507,MATCH(LARGE('total general'!$AA$8:$AA$507,14),'total general'!$AA$8:$AA$507,0))&gt;=D$2),INDEX('total general'!$Y$8:$Y$507,MATCH(LARGE('total general'!$AA$8:$AA$507,14),'total general'!$AA$8:$AA$507,0)),""),"")</f>
        <v/>
      </c>
    </row>
    <row r="17" spans="1:4" x14ac:dyDescent="0.3">
      <c r="A17" t="str">
        <f>IFERROR(IF(AND(INDEX('total general'!$Y$8:$Y$507,MATCH(LARGE('total general'!$AA$8:$AA$507,15),'total general'!$AA$8:$AA$507,0))&gt;0,INDEX('total general'!$Y$8:$Y$507,MATCH(LARGE('total general'!$AA$8:$AA$507,15),'total general'!$AA$8:$AA$507,0))&gt;=D$2),INDEX('total general'!$X$8:$X$507,MATCH(LARGE('total general'!$AA$8:$AA$507,15),'total general'!$AA$8:$AA$507,0)),""),"")</f>
        <v/>
      </c>
      <c r="B17" t="str">
        <f>IFERROR(IF(AND(INDEX('total general'!$Y$8:$Y$507,MATCH(LARGE('total general'!$AA$8:$AA$507,15),'total general'!$AA$8:$AA$507,0))&gt;0,INDEX('total general'!$Y$8:$Y$507,MATCH(LARGE('total general'!$AA$8:$AA$507,15),'total general'!$AA$8:$AA$507,0))&gt;=D$2),INDEX('total general'!$C$8:$C$507,MATCH(LARGE('total general'!$AA$8:$AA$507,15),'total general'!$AA$8:$AA$507,0)),""),"")</f>
        <v/>
      </c>
      <c r="C17" s="1" t="str">
        <f>IFERROR(IF(AND(INDEX('total general'!$Y$8:$Y$507,MATCH(LARGE('total general'!$AA$8:$AA$507,15),'total general'!$AA$8:$AA$507,0))&gt;0,INDEX('total general'!$Y$8:$Y$507,MATCH(LARGE('total general'!$AA$8:$AA$507,15),'total general'!$AA$8:$AA$507,0))&gt;=D$2),INDEX('total general'!$Y$8:$Y$507,MATCH(LARGE('total general'!$AA$8:$AA$507,15),'total general'!$AA$8:$AA$507,0)),""),"")</f>
        <v/>
      </c>
    </row>
    <row r="18" spans="1:4" x14ac:dyDescent="0.3">
      <c r="B18" t="str">
        <f>IFERROR(IF(AND(INDEX('total general'!$Y$8:$Y$507,MATCH(LARGE('total general'!$AA$8:$AA$507,16),'total general'!$AA$8:$AA$507,0))&gt;0,INDEX('total general'!$Y$8:$Y$507,MATCH(LARGE('total general'!$AA$8:$AA$507,16),'total general'!$AA$8:$AA$507,0))&gt;=D$2),INDEX('total general'!$C$8:$C$507,MATCH(LARGE('total general'!$AA$8:$AA$507,16),'total general'!$AA$8:$AA$507,0)),""),"")</f>
        <v/>
      </c>
    </row>
    <row r="19" spans="1:4" x14ac:dyDescent="0.3">
      <c r="A19" s="7" t="s">
        <v>578</v>
      </c>
    </row>
    <row r="20" spans="1:4" x14ac:dyDescent="0.3">
      <c r="A20" s="17" t="s">
        <v>5</v>
      </c>
      <c r="B20" s="17" t="s">
        <v>589</v>
      </c>
      <c r="C20" s="17" t="s">
        <v>577</v>
      </c>
      <c r="D20">
        <f>LARGE('total general'!$AD$8:$AD$507,10)</f>
        <v>1.3333333333333333</v>
      </c>
    </row>
    <row r="21" spans="1:4" x14ac:dyDescent="0.3">
      <c r="A21" t="str">
        <f>IFERROR(IF(AND(INDEX('total general'!$AC$8:$AC$507,MATCH(LARGE('total general'!$AE$8:$AE$507,1),'total general'!$AE$8:$AE$507,0))&gt;0,INDEX('total general'!$AC$8:$AC$507,MATCH(LARGE('total general'!$AE$8:$AE$507,1),'total general'!$AE$8:$AE$507,0))&gt;=D$20),INDEX('total general'!$AB$8:$AB$507,MATCH(LARGE('total general'!$AE$8:$AE$507,1),'total general'!$AE$8:$AE$507,0)),""),"")</f>
        <v>Samuel Lopez</v>
      </c>
      <c r="B21" t="str">
        <f>IFERROR(IF(AND(INDEX('total general'!$AC$8:$AC$507,MATCH(LARGE('total general'!$AE$8:$AE$507,1),'total general'!$AE$8:$AE$507,0))&gt;0,INDEX('total general'!$AC$8:$AC$507,MATCH(LARGE('total general'!$AE$8:$AE$507,1),'total general'!$AE$8:$AE$507,0))&gt;=D$20),INDEX('total general'!$C$8:$C$507,MATCH(LARGE('total general'!$AE$8:$AE$507,1),'total general'!$AE$8:$AE$507,0)),""),"")</f>
        <v>Equipo 10</v>
      </c>
      <c r="C21" s="1">
        <f>IFERROR(IF(AND(INDEX('total general'!$AC$8:$AC$507,MATCH(LARGE('total general'!$AE$8:$AE$507,1),'total general'!$AE$8:$AE$507,0))&gt;0,INDEX('total general'!$AC$8:$AC$507,MATCH(LARGE('total general'!$AE$8:$AE$507,1),'total general'!$AE$8:$AE$507,0))&gt;=D$20),INDEX('total general'!$AC$8:$AC$507,MATCH(LARGE('total general'!$AE$8:$AE$507,1),'total general'!$AE$8:$AE$507,0)),""),"")</f>
        <v>2</v>
      </c>
    </row>
    <row r="22" spans="1:4" x14ac:dyDescent="0.3">
      <c r="A22" t="str">
        <f>IFERROR(IF(AND(INDEX('total general'!$AC$8:$AC$507,MATCH(LARGE('total general'!$AE$8:$AE$507,2),'total general'!$AE$8:$AE$507,0))&gt;0,INDEX('total general'!$AC$8:$AC$507,MATCH(LARGE('total general'!$AE$8:$AE$507,2),'total general'!$AE$8:$AE$507,0))&gt;=D$20),INDEX('total general'!$AB$8:$AB$507,MATCH(LARGE('total general'!$AE$8:$AE$507,2),'total general'!$AE$8:$AE$507,0)),""),"")</f>
        <v>Miguel Gomez</v>
      </c>
      <c r="B22" t="str">
        <f>IFERROR(IF(AND(INDEX('total general'!$AC$8:$AC$507,MATCH(LARGE('total general'!$AE$8:$AE$507,2),'total general'!$AE$8:$AE$507,0))&gt;0,INDEX('total general'!$AC$8:$AC$507,MATCH(LARGE('total general'!$AE$8:$AE$507,2),'total general'!$AE$8:$AE$507,0))&gt;=D$20),INDEX('total general'!$C$8:$C$507,MATCH(LARGE('total general'!$AE$8:$AE$507,2),'total general'!$AE$8:$AE$507,0)),""),"")</f>
        <v>Equipo 3</v>
      </c>
      <c r="C22" s="1">
        <f>IFERROR(IF(AND(INDEX('total general'!$AC$8:$AC$507,MATCH(LARGE('total general'!$AE$8:$AE$507,2),'total general'!$AE$8:$AE$507,0))&gt;0,INDEX('total general'!$AC$8:$AC$507,MATCH(LARGE('total general'!$AE$8:$AE$507,2),'total general'!$AE$8:$AE$507,0))&gt;=D$20),INDEX('total general'!$AC$8:$AC$507,MATCH(LARGE('total general'!$AE$8:$AE$507,2),'total general'!$AE$8:$AE$507,0)),""),"")</f>
        <v>1.8333333333333333</v>
      </c>
    </row>
    <row r="23" spans="1:4" x14ac:dyDescent="0.3">
      <c r="A23" t="str">
        <f>IFERROR(IF(AND(INDEX('total general'!$AC$8:$AC$507,MATCH(LARGE('total general'!$AE$8:$AE$507,3),'total general'!$AE$8:$AE$507,0))&gt;0,INDEX('total general'!$AC$8:$AC$507,MATCH(LARGE('total general'!$AE$8:$AE$507,3),'total general'!$AE$8:$AE$507,0))&gt;=D$20),INDEX('total general'!$AB$8:$AB$507,MATCH(LARGE('total general'!$AE$8:$AE$507,3),'total general'!$AE$8:$AE$507,0)),""),"")</f>
        <v>Samuel Ramirez</v>
      </c>
      <c r="B23" t="str">
        <f>IFERROR(IF(AND(INDEX('total general'!$AC$8:$AC$507,MATCH(LARGE('total general'!$AE$8:$AE$507,3),'total general'!$AE$8:$AE$507,0))&gt;0,INDEX('total general'!$AC$8:$AC$507,MATCH(LARGE('total general'!$AE$8:$AE$507,3),'total general'!$AE$8:$AE$507,0))&gt;=D$20),INDEX('total general'!$C$8:$C$507,MATCH(LARGE('total general'!$AE$8:$AE$507,3),'total general'!$AE$8:$AE$507,0)),""),"")</f>
        <v>Equipo 10</v>
      </c>
      <c r="C23" s="1">
        <f>IFERROR(IF(AND(INDEX('total general'!$AC$8:$AC$507,MATCH(LARGE('total general'!$AE$8:$AE$507,3),'total general'!$AE$8:$AE$507,0))&gt;0,INDEX('total general'!$AC$8:$AC$507,MATCH(LARGE('total general'!$AE$8:$AE$507,3),'total general'!$AE$8:$AE$507,0))&gt;=D$20),INDEX('total general'!$AC$8:$AC$507,MATCH(LARGE('total general'!$AE$8:$AE$507,3),'total general'!$AE$8:$AE$507,0)),""),"")</f>
        <v>1.7142857142857142</v>
      </c>
    </row>
    <row r="24" spans="1:4" x14ac:dyDescent="0.3">
      <c r="A24" t="str">
        <f>IFERROR(IF(AND(INDEX('total general'!$AC$8:$AC$507,MATCH(LARGE('total general'!$AE$8:$AE$507,4),'total general'!$AE$8:$AE$507,0))&gt;0,INDEX('total general'!$AC$8:$AC$507,MATCH(LARGE('total general'!$AE$8:$AE$507,4),'total general'!$AE$8:$AE$507,0))&gt;=D$20),INDEX('total general'!$AB$8:$AB$507,MATCH(LARGE('total general'!$AE$8:$AE$507,4),'total general'!$AE$8:$AE$507,0)),""),"")</f>
        <v>Hector Rodriguez</v>
      </c>
      <c r="B24" t="str">
        <f>IFERROR(IF(AND(INDEX('total general'!$AC$8:$AC$507,MATCH(LARGE('total general'!$AE$8:$AE$507,4),'total general'!$AE$8:$AE$507,0))&gt;0,INDEX('total general'!$AC$8:$AC$507,MATCH(LARGE('total general'!$AE$8:$AE$507,4),'total general'!$AE$8:$AE$507,0))&gt;=D$20),INDEX('total general'!$C$8:$C$507,MATCH(LARGE('total general'!$AE$8:$AE$507,4),'total general'!$AE$8:$AE$507,0)),""),"")</f>
        <v>Equipo 13</v>
      </c>
      <c r="C24" s="1">
        <f>IFERROR(IF(AND(INDEX('total general'!$AC$8:$AC$507,MATCH(LARGE('total general'!$AE$8:$AE$507,4),'total general'!$AE$8:$AE$507,0))&gt;0,INDEX('total general'!$AC$8:$AC$507,MATCH(LARGE('total general'!$AE$8:$AE$507,4),'total general'!$AE$8:$AE$507,0))&gt;=D$20),INDEX('total general'!$AC$8:$AC$507,MATCH(LARGE('total general'!$AE$8:$AE$507,4),'total general'!$AE$8:$AE$507,0)),""),"")</f>
        <v>1.6</v>
      </c>
    </row>
    <row r="25" spans="1:4" x14ac:dyDescent="0.3">
      <c r="A25" t="str">
        <f>IFERROR(IF(AND(INDEX('total general'!$AC$8:$AC$507,MATCH(LARGE('total general'!$AE$8:$AE$507,5),'total general'!$AE$8:$AE$507,0))&gt;0,INDEX('total general'!$AC$8:$AC$507,MATCH(LARGE('total general'!$AE$8:$AE$507,5),'total general'!$AE$8:$AE$507,0))&gt;=D$20),INDEX('total general'!$AB$8:$AB$507,MATCH(LARGE('total general'!$AE$8:$AE$507,5),'total general'!$AE$8:$AE$507,0)),""),"")</f>
        <v>Alberto Perez</v>
      </c>
      <c r="B25" t="str">
        <f>IFERROR(IF(AND(INDEX('total general'!$AC$8:$AC$507,MATCH(LARGE('total general'!$AE$8:$AE$507,5),'total general'!$AE$8:$AE$507,0))&gt;0,INDEX('total general'!$AC$8:$AC$507,MATCH(LARGE('total general'!$AE$8:$AE$507,5),'total general'!$AE$8:$AE$507,0))&gt;=D$20),INDEX('total general'!$C$8:$C$507,MATCH(LARGE('total general'!$AE$8:$AE$507,5),'total general'!$AE$8:$AE$507,0)),""),"")</f>
        <v>Equipo 15</v>
      </c>
      <c r="C25" s="1">
        <f>IFERROR(IF(AND(INDEX('total general'!$AC$8:$AC$507,MATCH(LARGE('total general'!$AE$8:$AE$507,5),'total general'!$AE$8:$AE$507,0))&gt;0,INDEX('total general'!$AC$8:$AC$507,MATCH(LARGE('total general'!$AE$8:$AE$507,5),'total general'!$AE$8:$AE$507,0))&gt;=D$20),INDEX('total general'!$AC$8:$AC$507,MATCH(LARGE('total general'!$AE$8:$AE$507,5),'total general'!$AE$8:$AE$507,0)),""),"")</f>
        <v>1.6</v>
      </c>
    </row>
    <row r="26" spans="1:4" x14ac:dyDescent="0.3">
      <c r="A26" t="str">
        <f>IFERROR(IF(AND(INDEX('total general'!$AC$8:$AC$507,MATCH(LARGE('total general'!$AE$8:$AE$507,6),'total general'!$AE$8:$AE$507,0))&gt;0,INDEX('total general'!$AC$8:$AC$507,MATCH(LARGE('total general'!$AE$8:$AE$507,6),'total general'!$AE$8:$AE$507,0))&gt;=D$20),INDEX('total general'!$AB$8:$AB$507,MATCH(LARGE('total general'!$AE$8:$AE$507,6),'total general'!$AE$8:$AE$507,0)),""),"")</f>
        <v>Manuel Garcia</v>
      </c>
      <c r="B26" t="str">
        <f>IFERROR(IF(AND(INDEX('total general'!$AC$8:$AC$507,MATCH(LARGE('total general'!$AE$8:$AE$507,6),'total general'!$AE$8:$AE$507,0))&gt;0,INDEX('total general'!$AC$8:$AC$507,MATCH(LARGE('total general'!$AE$8:$AE$507,6),'total general'!$AE$8:$AE$507,0))&gt;=D$20),INDEX('total general'!$C$8:$C$507,MATCH(LARGE('total general'!$AE$8:$AE$507,6),'total general'!$AE$8:$AE$507,0)),""),"")</f>
        <v>Equipo 14</v>
      </c>
      <c r="C26" s="1">
        <f>IFERROR(IF(AND(INDEX('total general'!$AC$8:$AC$507,MATCH(LARGE('total general'!$AE$8:$AE$507,6),'total general'!$AE$8:$AE$507,0))&gt;0,INDEX('total general'!$AC$8:$AC$507,MATCH(LARGE('total general'!$AE$8:$AE$507,6),'total general'!$AE$8:$AE$507,0))&gt;=D$20),INDEX('total general'!$AC$8:$AC$507,MATCH(LARGE('total general'!$AE$8:$AE$507,6),'total general'!$AE$8:$AE$507,0)),""),"")</f>
        <v>1.5</v>
      </c>
    </row>
    <row r="27" spans="1:4" x14ac:dyDescent="0.3">
      <c r="A27" t="str">
        <f>IFERROR(IF(AND(INDEX('total general'!$AC$8:$AC$507,MATCH(LARGE('total general'!$AE$8:$AE$507,7),'total general'!$AE$8:$AE$507,0))&gt;0,INDEX('total general'!$AC$8:$AC$507,MATCH(LARGE('total general'!$AE$8:$AE$507,7),'total general'!$AE$8:$AE$507,0))&gt;=D$20),INDEX('total general'!$AB$8:$AB$507,MATCH(LARGE('total general'!$AE$8:$AE$507,7),'total general'!$AE$8:$AE$507,0)),""),"")</f>
        <v>Rafael Flores</v>
      </c>
      <c r="B27" t="str">
        <f>IFERROR(IF(AND(INDEX('total general'!$AC$8:$AC$507,MATCH(LARGE('total general'!$AE$8:$AE$507,7),'total general'!$AE$8:$AE$507,0))&gt;0,INDEX('total general'!$AC$8:$AC$507,MATCH(LARGE('total general'!$AE$8:$AE$507,7),'total general'!$AE$8:$AE$507,0))&gt;=D$20),INDEX('total general'!$C$8:$C$507,MATCH(LARGE('total general'!$AE$8:$AE$507,7),'total general'!$AE$8:$AE$507,0)),""),"")</f>
        <v>Equipo 7</v>
      </c>
      <c r="C27" s="1">
        <f>IFERROR(IF(AND(INDEX('total general'!$AC$8:$AC$507,MATCH(LARGE('total general'!$AE$8:$AE$507,7),'total general'!$AE$8:$AE$507,0))&gt;0,INDEX('total general'!$AC$8:$AC$507,MATCH(LARGE('total general'!$AE$8:$AE$507,7),'total general'!$AE$8:$AE$507,0))&gt;=D$20),INDEX('total general'!$AC$8:$AC$507,MATCH(LARGE('total general'!$AE$8:$AE$507,7),'total general'!$AE$8:$AE$507,0)),""),"")</f>
        <v>1.4</v>
      </c>
    </row>
    <row r="28" spans="1:4" x14ac:dyDescent="0.3">
      <c r="A28" t="str">
        <f>IFERROR(IF(AND(INDEX('total general'!$AC$8:$AC$507,MATCH(LARGE('total general'!$AE$8:$AE$507,8),'total general'!$AE$8:$AE$507,0))&gt;0,INDEX('total general'!$AC$8:$AC$507,MATCH(LARGE('total general'!$AE$8:$AE$507,8),'total general'!$AE$8:$AE$507,0))&gt;=D$20),INDEX('total general'!$AB$8:$AB$507,MATCH(LARGE('total general'!$AE$8:$AE$507,8),'total general'!$AE$8:$AE$507,0)),""),"")</f>
        <v>Ricardo Rodriguez</v>
      </c>
      <c r="B28" t="str">
        <f>IFERROR(IF(AND(INDEX('total general'!$AC$8:$AC$507,MATCH(LARGE('total general'!$AE$8:$AE$507,8),'total general'!$AE$8:$AE$507,0))&gt;0,INDEX('total general'!$AC$8:$AC$507,MATCH(LARGE('total general'!$AE$8:$AE$507,8),'total general'!$AE$8:$AE$507,0))&gt;=D$20),INDEX('total general'!$C$8:$C$507,MATCH(LARGE('total general'!$AE$8:$AE$507,8),'total general'!$AE$8:$AE$507,0)),""),"")</f>
        <v>Equipo 9</v>
      </c>
      <c r="C28" s="1">
        <f>IFERROR(IF(AND(INDEX('total general'!$AC$8:$AC$507,MATCH(LARGE('total general'!$AE$8:$AE$507,8),'total general'!$AE$8:$AE$507,0))&gt;0,INDEX('total general'!$AC$8:$AC$507,MATCH(LARGE('total general'!$AE$8:$AE$507,8),'total general'!$AE$8:$AE$507,0))&gt;=D$20),INDEX('total general'!$AC$8:$AC$507,MATCH(LARGE('total general'!$AE$8:$AE$507,8),'total general'!$AE$8:$AE$507,0)),""),"")</f>
        <v>1.4</v>
      </c>
    </row>
    <row r="29" spans="1:4" x14ac:dyDescent="0.3">
      <c r="A29" t="str">
        <f>IFERROR(IF(AND(INDEX('total general'!$AC$8:$AC$507,MATCH(LARGE('total general'!$AE$8:$AE$507,9),'total general'!$AE$8:$AE$507,0))&gt;0,INDEX('total general'!$AC$8:$AC$507,MATCH(LARGE('total general'!$AE$8:$AE$507,9),'total general'!$AE$8:$AE$507,0))&gt;=D$20),INDEX('total general'!$AB$8:$AB$507,MATCH(LARGE('total general'!$AE$8:$AE$507,9),'total general'!$AE$8:$AE$507,0)),""),"")</f>
        <v>Miguel Torres</v>
      </c>
      <c r="B29" t="str">
        <f>IFERROR(IF(AND(INDEX('total general'!$AC$8:$AC$507,MATCH(LARGE('total general'!$AE$8:$AE$507,9),'total general'!$AE$8:$AE$507,0))&gt;0,INDEX('total general'!$AC$8:$AC$507,MATCH(LARGE('total general'!$AE$8:$AE$507,9),'total general'!$AE$8:$AE$507,0))&gt;=D$20),INDEX('total general'!$C$8:$C$507,MATCH(LARGE('total general'!$AE$8:$AE$507,9),'total general'!$AE$8:$AE$507,0)),""),"")</f>
        <v>Equipo 3</v>
      </c>
      <c r="C29" s="1">
        <f>IFERROR(IF(AND(INDEX('total general'!$AC$8:$AC$507,MATCH(LARGE('total general'!$AE$8:$AE$507,9),'total general'!$AE$8:$AE$507,0))&gt;0,INDEX('total general'!$AC$8:$AC$507,MATCH(LARGE('total general'!$AE$8:$AE$507,9),'total general'!$AE$8:$AE$507,0))&gt;=D$20),INDEX('total general'!$AC$8:$AC$507,MATCH(LARGE('total general'!$AE$8:$AE$507,9),'total general'!$AE$8:$AE$507,0)),""),"")</f>
        <v>1.3333333333333333</v>
      </c>
    </row>
    <row r="30" spans="1:4" x14ac:dyDescent="0.3">
      <c r="A30" t="str">
        <f>IFERROR(IF(AND(INDEX('total general'!$AC$8:$AC$507,MATCH(LARGE('total general'!$AE$8:$AE$507,10),'total general'!$AE$8:$AE$507,0))&gt;0,INDEX('total general'!$AC$8:$AC$507,MATCH(LARGE('total general'!$AE$8:$AE$507,10),'total general'!$AE$8:$AE$507,0))&gt;=D$20),INDEX('total general'!$AB$8:$AB$507,MATCH(LARGE('total general'!$AE$8:$AE$507,10),'total general'!$AE$8:$AE$507,0)),""),"")</f>
        <v>Daniel Cruz</v>
      </c>
      <c r="B30" t="str">
        <f>IFERROR(IF(AND(INDEX('total general'!$AC$8:$AC$507,MATCH(LARGE('total general'!$AE$8:$AE$507,10),'total general'!$AE$8:$AE$507,0))&gt;0,INDEX('total general'!$AC$8:$AC$507,MATCH(LARGE('total general'!$AE$8:$AE$507,10),'total general'!$AE$8:$AE$507,0))&gt;=D$20),INDEX('total general'!$C$8:$C$507,MATCH(LARGE('total general'!$AE$8:$AE$507,10),'total general'!$AE$8:$AE$507,0)),""),"")</f>
        <v>Equipo 12</v>
      </c>
      <c r="C30" s="1">
        <f>IFERROR(IF(AND(INDEX('total general'!$AC$8:$AC$507,MATCH(LARGE('total general'!$AE$8:$AE$507,10),'total general'!$AE$8:$AE$507,0))&gt;0,INDEX('total general'!$AC$8:$AC$507,MATCH(LARGE('total general'!$AE$8:$AE$507,10),'total general'!$AE$8:$AE$507,0))&gt;=D$20),INDEX('total general'!$AC$8:$AC$507,MATCH(LARGE('total general'!$AE$8:$AE$507,10),'total general'!$AE$8:$AE$507,0)),""),"")</f>
        <v>1.3333333333333333</v>
      </c>
    </row>
    <row r="31" spans="1:4" x14ac:dyDescent="0.3">
      <c r="A31" t="str">
        <f>IFERROR(IF(AND(INDEX('total general'!$AC$8:$AC$507,MATCH(LARGE('total general'!$AE$8:$AE$507,11),'total general'!$AE$8:$AE$507,0))&gt;0,INDEX('total general'!$AC$8:$AC$507,MATCH(LARGE('total general'!$AE$8:$AE$507,11),'total general'!$AE$8:$AE$507,0))&gt;=D$20),INDEX('total general'!$AB$8:$AB$507,MATCH(LARGE('total general'!$AE$8:$AE$507,11),'total general'!$AE$8:$AE$507,0)),""),"")</f>
        <v>Daniel Castillo</v>
      </c>
      <c r="B31" t="str">
        <f>IFERROR(IF(AND(INDEX('total general'!$AC$8:$AC$507,MATCH(LARGE('total general'!$AE$8:$AE$507,11),'total general'!$AE$8:$AE$507,0))&gt;0,INDEX('total general'!$AC$8:$AC$507,MATCH(LARGE('total general'!$AE$8:$AE$507,11),'total general'!$AE$8:$AE$507,0))&gt;=D$20),INDEX('total general'!$C$8:$C$507,MATCH(LARGE('total general'!$AE$8:$AE$507,11),'total general'!$AE$8:$AE$507,0)),""),"")</f>
        <v>Equipo 12</v>
      </c>
      <c r="C31" s="1">
        <f>IFERROR(IF(AND(INDEX('total general'!$AC$8:$AC$507,MATCH(LARGE('total general'!$AE$8:$AE$507,11),'total general'!$AE$8:$AE$507,0))&gt;0,INDEX('total general'!$AC$8:$AC$507,MATCH(LARGE('total general'!$AE$8:$AE$507,11),'total general'!$AE$8:$AE$507,0))&gt;=D$20),INDEX('total general'!$AC$8:$AC$507,MATCH(LARGE('total general'!$AE$8:$AE$507,11),'total general'!$AE$8:$AE$507,0)),""),"")</f>
        <v>1.3333333333333333</v>
      </c>
    </row>
    <row r="32" spans="1:4" x14ac:dyDescent="0.3">
      <c r="A32" t="str">
        <f>IFERROR(IF(AND(INDEX('total general'!$AC$8:$AC$507,MATCH(LARGE('total general'!$AE$8:$AE$507,12),'total general'!$AE$8:$AE$507,0))&gt;0,INDEX('total general'!$AC$8:$AC$507,MATCH(LARGE('total general'!$AE$8:$AE$507,12),'total general'!$AE$8:$AE$507,0))&gt;=D$20),INDEX('total general'!$AB$8:$AB$507,MATCH(LARGE('total general'!$AE$8:$AE$507,12),'total general'!$AE$8:$AE$507,0)),""),"")</f>
        <v>Manuel Rivera</v>
      </c>
      <c r="B32" t="str">
        <f>IFERROR(IF(AND(INDEX('total general'!$AC$8:$AC$507,MATCH(LARGE('total general'!$AE$8:$AE$507,12),'total general'!$AE$8:$AE$507,0))&gt;0,INDEX('total general'!$AC$8:$AC$507,MATCH(LARGE('total general'!$AE$8:$AE$507,12),'total general'!$AE$8:$AE$507,0))&gt;=D$20),INDEX('total general'!$C$8:$C$507,MATCH(LARGE('total general'!$AE$8:$AE$507,12),'total general'!$AE$8:$AE$507,0)),""),"")</f>
        <v>Equipo 15</v>
      </c>
      <c r="C32" s="1">
        <f>IFERROR(IF(AND(INDEX('total general'!$AC$8:$AC$507,MATCH(LARGE('total general'!$AE$8:$AE$507,12),'total general'!$AE$8:$AE$507,0))&gt;0,INDEX('total general'!$AC$8:$AC$507,MATCH(LARGE('total general'!$AE$8:$AE$507,12),'total general'!$AE$8:$AE$507,0))&gt;=D$20),INDEX('total general'!$AC$8:$AC$507,MATCH(LARGE('total general'!$AE$8:$AE$507,12),'total general'!$AE$8:$AE$507,0)),""),"")</f>
        <v>1.3333333333333333</v>
      </c>
    </row>
    <row r="33" spans="1:4" x14ac:dyDescent="0.3">
      <c r="A33" t="str">
        <f>IFERROR(IF(AND(INDEX('total general'!$AC$8:$AC$507,MATCH(LARGE('total general'!$AE$8:$AE$507,13),'total general'!$AE$8:$AE$507,0))&gt;0,INDEX('total general'!$AC$8:$AC$507,MATCH(LARGE('total general'!$AE$8:$AE$507,13),'total general'!$AE$8:$AE$507,0))&gt;=D$20),INDEX('total general'!$AB$8:$AB$507,MATCH(LARGE('total general'!$AE$8:$AE$507,13),'total general'!$AE$8:$AE$507,0)),""),"")</f>
        <v>Alberto Gomez</v>
      </c>
      <c r="B33" t="str">
        <f>IFERROR(IF(AND(INDEX('total general'!$AC$8:$AC$507,MATCH(LARGE('total general'!$AE$8:$AE$507,13),'total general'!$AE$8:$AE$507,0))&gt;0,INDEX('total general'!$AC$8:$AC$507,MATCH(LARGE('total general'!$AE$8:$AE$507,13),'total general'!$AE$8:$AE$507,0))&gt;=D$20),INDEX('total general'!$C$8:$C$507,MATCH(LARGE('total general'!$AE$8:$AE$507,13),'total general'!$AE$8:$AE$507,0)),""),"")</f>
        <v>Equipo 15</v>
      </c>
      <c r="C33" s="1">
        <f>IFERROR(IF(AND(INDEX('total general'!$AC$8:$AC$507,MATCH(LARGE('total general'!$AE$8:$AE$507,13),'total general'!$AE$8:$AE$507,0))&gt;0,INDEX('total general'!$AC$8:$AC$507,MATCH(LARGE('total general'!$AE$8:$AE$507,13),'total general'!$AE$8:$AE$507,0))&gt;=D$20),INDEX('total general'!$AC$8:$AC$507,MATCH(LARGE('total general'!$AE$8:$AE$507,13),'total general'!$AE$8:$AE$507,0)),""),"")</f>
        <v>1.3333333333333333</v>
      </c>
    </row>
    <row r="34" spans="1:4" x14ac:dyDescent="0.3">
      <c r="A34" t="str">
        <f>IFERROR(IF(AND(INDEX('total general'!$AC$8:$AC$507,MATCH(LARGE('total general'!$AE$8:$AE$507,14),'total general'!$AE$8:$AE$507,0))&gt;0,INDEX('total general'!$AC$8:$AC$507,MATCH(LARGE('total general'!$AE$8:$AE$507,14),'total general'!$AE$8:$AE$507,0))&gt;=D$20),INDEX('total general'!$AB$8:$AB$507,MATCH(LARGE('total general'!$AE$8:$AE$507,14),'total general'!$AE$8:$AE$507,0)),""),"")</f>
        <v>Ruben Lopez</v>
      </c>
      <c r="B34" t="str">
        <f>IFERROR(IF(AND(INDEX('total general'!$AC$8:$AC$507,MATCH(LARGE('total general'!$AE$8:$AE$507,14),'total general'!$AE$8:$AE$507,0))&gt;0,INDEX('total general'!$AC$8:$AC$507,MATCH(LARGE('total general'!$AE$8:$AE$507,14),'total general'!$AE$8:$AE$507,0))&gt;=D$20),INDEX('total general'!$C$8:$C$507,MATCH(LARGE('total general'!$AE$8:$AE$507,14),'total general'!$AE$8:$AE$507,0)),""),"")</f>
        <v>Equipo 17</v>
      </c>
      <c r="C34" s="1">
        <f>IFERROR(IF(AND(INDEX('total general'!$AC$8:$AC$507,MATCH(LARGE('total general'!$AE$8:$AE$507,14),'total general'!$AE$8:$AE$507,0))&gt;0,INDEX('total general'!$AC$8:$AC$507,MATCH(LARGE('total general'!$AE$8:$AE$507,14),'total general'!$AE$8:$AE$507,0))&gt;=D$20),INDEX('total general'!$AC$8:$AC$507,MATCH(LARGE('total general'!$AE$8:$AE$507,14),'total general'!$AE$8:$AE$507,0)),""),"")</f>
        <v>1.3333333333333333</v>
      </c>
    </row>
    <row r="35" spans="1:4" x14ac:dyDescent="0.3">
      <c r="A35" t="str">
        <f>IFERROR(IF(AND(INDEX('total general'!$AC$8:$AC$507,MATCH(LARGE('total general'!$AE$8:$AE$507,15),'total general'!$AE$8:$AE$507,0))&gt;0,INDEX('total general'!$AC$8:$AC$507,MATCH(LARGE('total general'!$AE$8:$AE$507,15),'total general'!$AE$8:$AE$507,0))&gt;=D$20),INDEX('total general'!$AB$8:$AB$507,MATCH(LARGE('total general'!$AE$8:$AE$507,15),'total general'!$AE$8:$AE$507,0)),""),"")</f>
        <v>Alejandro Ortiz</v>
      </c>
      <c r="B35" t="str">
        <f>IFERROR(IF(AND(INDEX('total general'!$AC$8:$AC$507,MATCH(LARGE('total general'!$AE$8:$AE$507,15),'total general'!$AE$8:$AE$507,0))&gt;0,INDEX('total general'!$AC$8:$AC$507,MATCH(LARGE('total general'!$AE$8:$AE$507,15),'total general'!$AE$8:$AE$507,0))&gt;=D$20),INDEX('total general'!$C$8:$C$507,MATCH(LARGE('total general'!$AE$8:$AE$507,15),'total general'!$AE$8:$AE$507,0)),""),"")</f>
        <v>Equipo 19</v>
      </c>
      <c r="C35" s="1">
        <f>IFERROR(IF(AND(INDEX('total general'!$AC$8:$AC$507,MATCH(LARGE('total general'!$AE$8:$AE$507,15),'total general'!$AE$8:$AE$507,0))&gt;0,INDEX('total general'!$AC$8:$AC$507,MATCH(LARGE('total general'!$AE$8:$AE$507,15),'total general'!$AE$8:$AE$507,0))&gt;=D$20),INDEX('total general'!$AC$8:$AC$507,MATCH(LARGE('total general'!$AE$8:$AE$507,15),'total general'!$AE$8:$AE$507,0)),""),"")</f>
        <v>1.3333333333333333</v>
      </c>
    </row>
    <row r="36" spans="1:4" x14ac:dyDescent="0.3">
      <c r="B36" t="str">
        <f>IFERROR(IF(AND(INDEX('total general'!$AC$8:$AC$507,MATCH(LARGE('total general'!$AE$8:$AE$507,16),'total general'!$AE$8:$AE$507,0))&gt;0,INDEX('total general'!$AC$8:$AC$507,MATCH(LARGE('total general'!$AE$8:$AE$507,16),'total general'!$AE$8:$AE$507,0))&gt;=D$20),INDEX('total general'!$C$8:$C$507,MATCH(LARGE('total general'!$AE$8:$AE$507,16),'total general'!$AE$8:$AE$507,0)),""),"")</f>
        <v/>
      </c>
    </row>
    <row r="37" spans="1:4" x14ac:dyDescent="0.3">
      <c r="A37" s="7" t="s">
        <v>579</v>
      </c>
    </row>
    <row r="38" spans="1:4" x14ac:dyDescent="0.3">
      <c r="A38" s="17" t="s">
        <v>5</v>
      </c>
      <c r="B38" s="17" t="s">
        <v>589</v>
      </c>
      <c r="C38" s="17" t="s">
        <v>577</v>
      </c>
      <c r="D38">
        <f>LARGE('total general'!$AH$8:$AH$507,10)</f>
        <v>1</v>
      </c>
    </row>
    <row r="39" spans="1:4" x14ac:dyDescent="0.3">
      <c r="A39" t="str">
        <f>IFERROR(IF(AND(INDEX('total general'!$AG$8:$AG$507,MATCH(LARGE('total general'!$AI$8:$AI$507,1),'total general'!$AI$8:$AI$507,0))&gt;0,INDEX('total general'!$AG$8:$AG$507,MATCH(LARGE('total general'!$AI$8:$AI$507,1),'total general'!$AI$8:$AI$507,0))&gt;=D$38),INDEX('total general'!$AF$8:$AF$507,MATCH(LARGE('total general'!$AI$8:$AI$507,1),'total general'!$AI$8:$AI$507,0)),""),"")</f>
        <v>Miguel Gomez</v>
      </c>
      <c r="B39" t="str">
        <f>IFERROR(IF(AND(INDEX('total general'!$AG$8:$AG$507,MATCH(LARGE('total general'!$AI$8:$AI$507,1),'total general'!$AI$8:$AI$507,0))&gt;0,INDEX('total general'!$AG$8:$AG$507,MATCH(LARGE('total general'!$AI$8:$AI$507,1),'total general'!$AI$8:$AI$507,0))&gt;=D$38),INDEX('total general'!$C$8:$C$507,MATCH(LARGE('total general'!$AI$8:$AI$507,1),'total general'!$AI$8:$AI$507,0)),""),"")</f>
        <v>Equipo 3</v>
      </c>
      <c r="C39" s="4">
        <f>IFERROR(IF(AND(INDEX('total general'!$AG$8:$AG$507,MATCH(LARGE('total general'!$AI$8:$AI$507,1),'total general'!$AI$8:$AI$507,0))&gt;0,INDEX('total general'!$AG$8:$AG$507,MATCH(LARGE('total general'!$AI$8:$AI$507,1),'total general'!$AI$8:$AI$507,0))&gt;=D$38),INDEX('total general'!$AG$8:$AG$507,MATCH(LARGE('total general'!$AI$8:$AI$507,1),'total general'!$AI$8:$AI$507,0)),""),"")</f>
        <v>2</v>
      </c>
    </row>
    <row r="40" spans="1:4" x14ac:dyDescent="0.3">
      <c r="A40" t="str">
        <f>IFERROR(IF(AND(INDEX('total general'!$AG$8:$AG$507,MATCH(LARGE('total general'!$AI$8:$AI$507,2),'total general'!$AI$8:$AI$507,0))&gt;0,INDEX('total general'!$AG$8:$AG$507,MATCH(LARGE('total general'!$AI$8:$AI$507,2),'total general'!$AI$8:$AI$507,0))&gt;=D$38),INDEX('total general'!$AF$8:$AF$507,MATCH(LARGE('total general'!$AI$8:$AI$507,2),'total general'!$AI$8:$AI$507,0)),""),"")</f>
        <v>Samuel Ramirez</v>
      </c>
      <c r="B40" t="str">
        <f>IFERROR(IF(AND(INDEX('total general'!$AG$8:$AG$507,MATCH(LARGE('total general'!$AI$8:$AI$507,2),'total general'!$AI$8:$AI$507,0))&gt;0,INDEX('total general'!$AG$8:$AG$507,MATCH(LARGE('total general'!$AI$8:$AI$507,2),'total general'!$AI$8:$AI$507,0))&gt;=D$38),INDEX('total general'!$C$8:$C$507,MATCH(LARGE('total general'!$AI$8:$AI$507,2),'total general'!$AI$8:$AI$507,0)),""),"")</f>
        <v>Equipo 10</v>
      </c>
      <c r="C40" s="4">
        <f>IFERROR(IF(AND(INDEX('total general'!$AG$8:$AG$507,MATCH(LARGE('total general'!$AI$8:$AI$507,2),'total general'!$AI$8:$AI$507,0))&gt;0,INDEX('total general'!$AG$8:$AG$507,MATCH(LARGE('total general'!$AI$8:$AI$507,2),'total general'!$AI$8:$AI$507,0))&gt;=D$38),INDEX('total general'!$AG$8:$AG$507,MATCH(LARGE('total general'!$AI$8:$AI$507,2),'total general'!$AI$8:$AI$507,0)),""),"")</f>
        <v>2</v>
      </c>
    </row>
    <row r="41" spans="1:4" x14ac:dyDescent="0.3">
      <c r="A41" t="str">
        <f>IFERROR(IF(AND(INDEX('total general'!$AG$8:$AG$507,MATCH(LARGE('total general'!$AI$8:$AI$507,3),'total general'!$AI$8:$AI$507,0))&gt;0,INDEX('total general'!$AG$8:$AG$507,MATCH(LARGE('total general'!$AI$8:$AI$507,3),'total general'!$AI$8:$AI$507,0))&gt;=D$38),INDEX('total general'!$AF$8:$AF$507,MATCH(LARGE('total general'!$AI$8:$AI$507,3),'total general'!$AI$8:$AI$507,0)),""),"")</f>
        <v>Luis Martinez</v>
      </c>
      <c r="B41" t="str">
        <f>IFERROR(IF(AND(INDEX('total general'!$AG$8:$AG$507,MATCH(LARGE('total general'!$AI$8:$AI$507,3),'total general'!$AI$8:$AI$507,0))&gt;0,INDEX('total general'!$AG$8:$AG$507,MATCH(LARGE('total general'!$AI$8:$AI$507,3),'total general'!$AI$8:$AI$507,0))&gt;=D$38),INDEX('total general'!$C$8:$C$507,MATCH(LARGE('total general'!$AI$8:$AI$507,3),'total general'!$AI$8:$AI$507,0)),""),"")</f>
        <v>Equipo 1</v>
      </c>
      <c r="C41" s="4">
        <f>IFERROR(IF(AND(INDEX('total general'!$AG$8:$AG$507,MATCH(LARGE('total general'!$AI$8:$AI$507,3),'total general'!$AI$8:$AI$507,0))&gt;0,INDEX('total general'!$AG$8:$AG$507,MATCH(LARGE('total general'!$AI$8:$AI$507,3),'total general'!$AI$8:$AI$507,0))&gt;=D$38),INDEX('total general'!$AG$8:$AG$507,MATCH(LARGE('total general'!$AI$8:$AI$507,3),'total general'!$AI$8:$AI$507,0)),""),"")</f>
        <v>1</v>
      </c>
    </row>
    <row r="42" spans="1:4" x14ac:dyDescent="0.3">
      <c r="A42" t="str">
        <f>IFERROR(IF(AND(INDEX('total general'!$AG$8:$AG$507,MATCH(LARGE('total general'!$AI$8:$AI$507,4),'total general'!$AI$8:$AI$507,0))&gt;0,INDEX('total general'!$AG$8:$AG$507,MATCH(LARGE('total general'!$AI$8:$AI$507,4),'total general'!$AI$8:$AI$507,0))&gt;=D$38),INDEX('total general'!$AF$8:$AF$507,MATCH(LARGE('total general'!$AI$8:$AI$507,4),'total general'!$AI$8:$AI$507,0)),""),"")</f>
        <v>Carlos Perez</v>
      </c>
      <c r="B42" t="str">
        <f>IFERROR(IF(AND(INDEX('total general'!$AG$8:$AG$507,MATCH(LARGE('total general'!$AI$8:$AI$507,4),'total general'!$AI$8:$AI$507,0))&gt;0,INDEX('total general'!$AG$8:$AG$507,MATCH(LARGE('total general'!$AI$8:$AI$507,4),'total general'!$AI$8:$AI$507,0))&gt;=D$38),INDEX('total general'!$C$8:$C$507,MATCH(LARGE('total general'!$AI$8:$AI$507,4),'total general'!$AI$8:$AI$507,0)),""),"")</f>
        <v>Equipo 2</v>
      </c>
      <c r="C42" s="4">
        <f>IFERROR(IF(AND(INDEX('total general'!$AG$8:$AG$507,MATCH(LARGE('total general'!$AI$8:$AI$507,4),'total general'!$AI$8:$AI$507,0))&gt;0,INDEX('total general'!$AG$8:$AG$507,MATCH(LARGE('total general'!$AI$8:$AI$507,4),'total general'!$AI$8:$AI$507,0))&gt;=D$38),INDEX('total general'!$AG$8:$AG$507,MATCH(LARGE('total general'!$AI$8:$AI$507,4),'total general'!$AI$8:$AI$507,0)),""),"")</f>
        <v>1</v>
      </c>
    </row>
    <row r="43" spans="1:4" x14ac:dyDescent="0.3">
      <c r="A43" t="str">
        <f>IFERROR(IF(AND(INDEX('total general'!$AG$8:$AG$507,MATCH(LARGE('total general'!$AI$8:$AI$507,5),'total general'!$AI$8:$AI$507,0))&gt;0,INDEX('total general'!$AG$8:$AG$507,MATCH(LARGE('total general'!$AI$8:$AI$507,5),'total general'!$AI$8:$AI$507,0))&gt;=D$38),INDEX('total general'!$AF$8:$AF$507,MATCH(LARGE('total general'!$AI$8:$AI$507,5),'total general'!$AI$8:$AI$507,0)),""),"")</f>
        <v>Carlos Ramirez</v>
      </c>
      <c r="B43" t="str">
        <f>IFERROR(IF(AND(INDEX('total general'!$AG$8:$AG$507,MATCH(LARGE('total general'!$AI$8:$AI$507,5),'total general'!$AI$8:$AI$507,0))&gt;0,INDEX('total general'!$AG$8:$AG$507,MATCH(LARGE('total general'!$AI$8:$AI$507,5),'total general'!$AI$8:$AI$507,0))&gt;=D$38),INDEX('total general'!$C$8:$C$507,MATCH(LARGE('total general'!$AI$8:$AI$507,5),'total general'!$AI$8:$AI$507,0)),""),"")</f>
        <v>Equipo 2</v>
      </c>
      <c r="C43" s="4">
        <f>IFERROR(IF(AND(INDEX('total general'!$AG$8:$AG$507,MATCH(LARGE('total general'!$AI$8:$AI$507,5),'total general'!$AI$8:$AI$507,0))&gt;0,INDEX('total general'!$AG$8:$AG$507,MATCH(LARGE('total general'!$AI$8:$AI$507,5),'total general'!$AI$8:$AI$507,0))&gt;=D$38),INDEX('total general'!$AG$8:$AG$507,MATCH(LARGE('total general'!$AI$8:$AI$507,5),'total general'!$AI$8:$AI$507,0)),""),"")</f>
        <v>1</v>
      </c>
    </row>
    <row r="44" spans="1:4" x14ac:dyDescent="0.3">
      <c r="A44" t="str">
        <f>IFERROR(IF(AND(INDEX('total general'!$AG$8:$AG$507,MATCH(LARGE('total general'!$AI$8:$AI$507,6),'total general'!$AI$8:$AI$507,0))&gt;0,INDEX('total general'!$AG$8:$AG$507,MATCH(LARGE('total general'!$AI$8:$AI$507,6),'total general'!$AI$8:$AI$507,0))&gt;=D$38),INDEX('total general'!$AF$8:$AF$507,MATCH(LARGE('total general'!$AI$8:$AI$507,6),'total general'!$AI$8:$AI$507,0)),""),"")</f>
        <v>Carlos Rivera</v>
      </c>
      <c r="B44" t="str">
        <f>IFERROR(IF(AND(INDEX('total general'!$AG$8:$AG$507,MATCH(LARGE('total general'!$AI$8:$AI$507,6),'total general'!$AI$8:$AI$507,0))&gt;0,INDEX('total general'!$AG$8:$AG$507,MATCH(LARGE('total general'!$AI$8:$AI$507,6),'total general'!$AI$8:$AI$507,0))&gt;=D$38),INDEX('total general'!$C$8:$C$507,MATCH(LARGE('total general'!$AI$8:$AI$507,6),'total general'!$AI$8:$AI$507,0)),""),"")</f>
        <v>Equipo 2</v>
      </c>
      <c r="C44" s="4">
        <f>IFERROR(IF(AND(INDEX('total general'!$AG$8:$AG$507,MATCH(LARGE('total general'!$AI$8:$AI$507,6),'total general'!$AI$8:$AI$507,0))&gt;0,INDEX('total general'!$AG$8:$AG$507,MATCH(LARGE('total general'!$AI$8:$AI$507,6),'total general'!$AI$8:$AI$507,0))&gt;=D$38),INDEX('total general'!$AG$8:$AG$507,MATCH(LARGE('total general'!$AI$8:$AI$507,6),'total general'!$AI$8:$AI$507,0)),""),"")</f>
        <v>1</v>
      </c>
    </row>
    <row r="45" spans="1:4" x14ac:dyDescent="0.3">
      <c r="A45" t="str">
        <f>IFERROR(IF(AND(INDEX('total general'!$AG$8:$AG$507,MATCH(LARGE('total general'!$AI$8:$AI$507,7),'total general'!$AI$8:$AI$507,0))&gt;0,INDEX('total general'!$AG$8:$AG$507,MATCH(LARGE('total general'!$AI$8:$AI$507,7),'total general'!$AI$8:$AI$507,0))&gt;=D$38),INDEX('total general'!$AF$8:$AF$507,MATCH(LARGE('total general'!$AI$8:$AI$507,7),'total general'!$AI$8:$AI$507,0)),""),"")</f>
        <v>Carlos Diaz</v>
      </c>
      <c r="B45" t="str">
        <f>IFERROR(IF(AND(INDEX('total general'!$AG$8:$AG$507,MATCH(LARGE('total general'!$AI$8:$AI$507,7),'total general'!$AI$8:$AI$507,0))&gt;0,INDEX('total general'!$AG$8:$AG$507,MATCH(LARGE('total general'!$AI$8:$AI$507,7),'total general'!$AI$8:$AI$507,0))&gt;=D$38),INDEX('total general'!$C$8:$C$507,MATCH(LARGE('total general'!$AI$8:$AI$507,7),'total general'!$AI$8:$AI$507,0)),""),"")</f>
        <v>Equipo 2</v>
      </c>
      <c r="C45" s="4">
        <f>IFERROR(IF(AND(INDEX('total general'!$AG$8:$AG$507,MATCH(LARGE('total general'!$AI$8:$AI$507,7),'total general'!$AI$8:$AI$507,0))&gt;0,INDEX('total general'!$AG$8:$AG$507,MATCH(LARGE('total general'!$AI$8:$AI$507,7),'total general'!$AI$8:$AI$507,0))&gt;=D$38),INDEX('total general'!$AG$8:$AG$507,MATCH(LARGE('total general'!$AI$8:$AI$507,7),'total general'!$AI$8:$AI$507,0)),""),"")</f>
        <v>1</v>
      </c>
    </row>
    <row r="46" spans="1:4" x14ac:dyDescent="0.3">
      <c r="A46" t="str">
        <f>IFERROR(IF(AND(INDEX('total general'!$AG$8:$AG$507,MATCH(LARGE('total general'!$AI$8:$AI$507,8),'total general'!$AI$8:$AI$507,0))&gt;0,INDEX('total general'!$AG$8:$AG$507,MATCH(LARGE('total general'!$AI$8:$AI$507,8),'total general'!$AI$8:$AI$507,0))&gt;=D$38),INDEX('total general'!$AF$8:$AF$507,MATCH(LARGE('total general'!$AI$8:$AI$507,8),'total general'!$AI$8:$AI$507,0)),""),"")</f>
        <v>Jose Martinez</v>
      </c>
      <c r="B46" t="str">
        <f>IFERROR(IF(AND(INDEX('total general'!$AG$8:$AG$507,MATCH(LARGE('total general'!$AI$8:$AI$507,8),'total general'!$AI$8:$AI$507,0))&gt;0,INDEX('total general'!$AG$8:$AG$507,MATCH(LARGE('total general'!$AI$8:$AI$507,8),'total general'!$AI$8:$AI$507,0))&gt;=D$38),INDEX('total general'!$C$8:$C$507,MATCH(LARGE('total general'!$AI$8:$AI$507,8),'total general'!$AI$8:$AI$507,0)),""),"")</f>
        <v>Equipo 2</v>
      </c>
      <c r="C46" s="4">
        <f>IFERROR(IF(AND(INDEX('total general'!$AG$8:$AG$507,MATCH(LARGE('total general'!$AI$8:$AI$507,8),'total general'!$AI$8:$AI$507,0))&gt;0,INDEX('total general'!$AG$8:$AG$507,MATCH(LARGE('total general'!$AI$8:$AI$507,8),'total general'!$AI$8:$AI$507,0))&gt;=D$38),INDEX('total general'!$AG$8:$AG$507,MATCH(LARGE('total general'!$AI$8:$AI$507,8),'total general'!$AI$8:$AI$507,0)),""),"")</f>
        <v>1</v>
      </c>
    </row>
    <row r="47" spans="1:4" x14ac:dyDescent="0.3">
      <c r="A47" t="str">
        <f>IFERROR(IF(AND(INDEX('total general'!$AG$8:$AG$507,MATCH(LARGE('total general'!$AI$8:$AI$507,9),'total general'!$AI$8:$AI$507,0))&gt;0,INDEX('total general'!$AG$8:$AG$507,MATCH(LARGE('total general'!$AI$8:$AI$507,9),'total general'!$AI$8:$AI$507,0))&gt;=D$38),INDEX('total general'!$AF$8:$AF$507,MATCH(LARGE('total general'!$AI$8:$AI$507,9),'total general'!$AI$8:$AI$507,0)),""),"")</f>
        <v>Jose Ramirez</v>
      </c>
      <c r="B47" t="str">
        <f>IFERROR(IF(AND(INDEX('total general'!$AG$8:$AG$507,MATCH(LARGE('total general'!$AI$8:$AI$507,9),'total general'!$AI$8:$AI$507,0))&gt;0,INDEX('total general'!$AG$8:$AG$507,MATCH(LARGE('total general'!$AI$8:$AI$507,9),'total general'!$AI$8:$AI$507,0))&gt;=D$38),INDEX('total general'!$C$8:$C$507,MATCH(LARGE('total general'!$AI$8:$AI$507,9),'total general'!$AI$8:$AI$507,0)),""),"")</f>
        <v>Equipo 2</v>
      </c>
      <c r="C47" s="4">
        <f>IFERROR(IF(AND(INDEX('total general'!$AG$8:$AG$507,MATCH(LARGE('total general'!$AI$8:$AI$507,9),'total general'!$AI$8:$AI$507,0))&gt;0,INDEX('total general'!$AG$8:$AG$507,MATCH(LARGE('total general'!$AI$8:$AI$507,9),'total general'!$AI$8:$AI$507,0))&gt;=D$38),INDEX('total general'!$AG$8:$AG$507,MATCH(LARGE('total general'!$AI$8:$AI$507,9),'total general'!$AI$8:$AI$507,0)),""),"")</f>
        <v>1</v>
      </c>
    </row>
    <row r="48" spans="1:4" x14ac:dyDescent="0.3">
      <c r="A48" t="str">
        <f>IFERROR(IF(AND(INDEX('total general'!$AG$8:$AG$507,MATCH(LARGE('total general'!$AI$8:$AI$507,10),'total general'!$AI$8:$AI$507,0))&gt;0,INDEX('total general'!$AG$8:$AG$507,MATCH(LARGE('total general'!$AI$8:$AI$507,10),'total general'!$AI$8:$AI$507,0))&gt;=D$38),INDEX('total general'!$AF$8:$AF$507,MATCH(LARGE('total general'!$AI$8:$AI$507,10),'total general'!$AI$8:$AI$507,0)),""),"")</f>
        <v>Jose Torres</v>
      </c>
      <c r="B48" t="str">
        <f>IFERROR(IF(AND(INDEX('total general'!$AG$8:$AG$507,MATCH(LARGE('total general'!$AI$8:$AI$507,10),'total general'!$AI$8:$AI$507,0))&gt;0,INDEX('total general'!$AG$8:$AG$507,MATCH(LARGE('total general'!$AI$8:$AI$507,10),'total general'!$AI$8:$AI$507,0))&gt;=D$38),INDEX('total general'!$C$8:$C$507,MATCH(LARGE('total general'!$AI$8:$AI$507,10),'total general'!$AI$8:$AI$507,0)),""),"")</f>
        <v>Equipo 2</v>
      </c>
      <c r="C48" s="4">
        <f>IFERROR(IF(AND(INDEX('total general'!$AG$8:$AG$507,MATCH(LARGE('total general'!$AI$8:$AI$507,10),'total general'!$AI$8:$AI$507,0))&gt;0,INDEX('total general'!$AG$8:$AG$507,MATCH(LARGE('total general'!$AI$8:$AI$507,10),'total general'!$AI$8:$AI$507,0))&gt;=D$38),INDEX('total general'!$AG$8:$AG$507,MATCH(LARGE('total general'!$AI$8:$AI$507,10),'total general'!$AI$8:$AI$507,0)),""),"")</f>
        <v>1</v>
      </c>
    </row>
    <row r="49" spans="1:4" x14ac:dyDescent="0.3">
      <c r="A49" t="str">
        <f>IFERROR(IF(AND(INDEX('total general'!$AG$8:$AG$507,MATCH(LARGE('total general'!$AI$8:$AI$507,11),'total general'!$AI$8:$AI$507,0))&gt;0,INDEX('total general'!$AG$8:$AG$507,MATCH(LARGE('total general'!$AI$8:$AI$507,11),'total general'!$AI$8:$AI$507,0))&gt;=D$38),INDEX('total general'!$AF$8:$AF$507,MATCH(LARGE('total general'!$AI$8:$AI$507,11),'total general'!$AI$8:$AI$507,0)),""),"")</f>
        <v>Miguel Lopez</v>
      </c>
      <c r="B49" t="str">
        <f>IFERROR(IF(AND(INDEX('total general'!$AG$8:$AG$507,MATCH(LARGE('total general'!$AI$8:$AI$507,11),'total general'!$AI$8:$AI$507,0))&gt;0,INDEX('total general'!$AG$8:$AG$507,MATCH(LARGE('total general'!$AI$8:$AI$507,11),'total general'!$AI$8:$AI$507,0))&gt;=D$38),INDEX('total general'!$C$8:$C$507,MATCH(LARGE('total general'!$AI$8:$AI$507,11),'total general'!$AI$8:$AI$507,0)),""),"")</f>
        <v>Equipo 3</v>
      </c>
      <c r="C49" s="4">
        <f>IFERROR(IF(AND(INDEX('total general'!$AG$8:$AG$507,MATCH(LARGE('total general'!$AI$8:$AI$507,11),'total general'!$AI$8:$AI$507,0))&gt;0,INDEX('total general'!$AG$8:$AG$507,MATCH(LARGE('total general'!$AI$8:$AI$507,11),'total general'!$AI$8:$AI$507,0))&gt;=D$38),INDEX('total general'!$AG$8:$AG$507,MATCH(LARGE('total general'!$AI$8:$AI$507,11),'total general'!$AI$8:$AI$507,0)),""),"")</f>
        <v>1</v>
      </c>
    </row>
    <row r="50" spans="1:4" x14ac:dyDescent="0.3">
      <c r="A50" t="str">
        <f>IFERROR(IF(AND(INDEX('total general'!$AG$8:$AG$507,MATCH(LARGE('total general'!$AI$8:$AI$507,12),'total general'!$AI$8:$AI$507,0))&gt;0,INDEX('total general'!$AG$8:$AG$507,MATCH(LARGE('total general'!$AI$8:$AI$507,12),'total general'!$AI$8:$AI$507,0))&gt;=D$38),INDEX('total general'!$AF$8:$AF$507,MATCH(LARGE('total general'!$AI$8:$AI$507,12),'total general'!$AI$8:$AI$507,0)),""),"")</f>
        <v>Miguel Torres</v>
      </c>
      <c r="B50" t="str">
        <f>IFERROR(IF(AND(INDEX('total general'!$AG$8:$AG$507,MATCH(LARGE('total general'!$AI$8:$AI$507,12),'total general'!$AI$8:$AI$507,0))&gt;0,INDEX('total general'!$AG$8:$AG$507,MATCH(LARGE('total general'!$AI$8:$AI$507,12),'total general'!$AI$8:$AI$507,0))&gt;=D$38),INDEX('total general'!$C$8:$C$507,MATCH(LARGE('total general'!$AI$8:$AI$507,12),'total general'!$AI$8:$AI$507,0)),""),"")</f>
        <v>Equipo 3</v>
      </c>
      <c r="C50" s="4">
        <f>IFERROR(IF(AND(INDEX('total general'!$AG$8:$AG$507,MATCH(LARGE('total general'!$AI$8:$AI$507,12),'total general'!$AI$8:$AI$507,0))&gt;0,INDEX('total general'!$AG$8:$AG$507,MATCH(LARGE('total general'!$AI$8:$AI$507,12),'total general'!$AI$8:$AI$507,0))&gt;=D$38),INDEX('total general'!$AG$8:$AG$507,MATCH(LARGE('total general'!$AI$8:$AI$507,12),'total general'!$AI$8:$AI$507,0)),""),"")</f>
        <v>1</v>
      </c>
    </row>
    <row r="51" spans="1:4" x14ac:dyDescent="0.3">
      <c r="A51" t="str">
        <f>IFERROR(IF(AND(INDEX('total general'!$AG$8:$AG$507,MATCH(LARGE('total general'!$AI$8:$AI$507,13),'total general'!$AI$8:$AI$507,0))&gt;0,INDEX('total general'!$AG$8:$AG$507,MATCH(LARGE('total general'!$AI$8:$AI$507,13),'total general'!$AI$8:$AI$507,0))&gt;=D$38),INDEX('total general'!$AF$8:$AF$507,MATCH(LARGE('total general'!$AI$8:$AI$507,13),'total general'!$AI$8:$AI$507,0)),""),"")</f>
        <v>Andres Garcia</v>
      </c>
      <c r="B51" t="str">
        <f>IFERROR(IF(AND(INDEX('total general'!$AG$8:$AG$507,MATCH(LARGE('total general'!$AI$8:$AI$507,13),'total general'!$AI$8:$AI$507,0))&gt;0,INDEX('total general'!$AG$8:$AG$507,MATCH(LARGE('total general'!$AI$8:$AI$507,13),'total general'!$AI$8:$AI$507,0))&gt;=D$38),INDEX('total general'!$C$8:$C$507,MATCH(LARGE('total general'!$AI$8:$AI$507,13),'total general'!$AI$8:$AI$507,0)),""),"")</f>
        <v>Equipo 4</v>
      </c>
      <c r="C51" s="4">
        <f>IFERROR(IF(AND(INDEX('total general'!$AG$8:$AG$507,MATCH(LARGE('total general'!$AI$8:$AI$507,13),'total general'!$AI$8:$AI$507,0))&gt;0,INDEX('total general'!$AG$8:$AG$507,MATCH(LARGE('total general'!$AI$8:$AI$507,13),'total general'!$AI$8:$AI$507,0))&gt;=D$38),INDEX('total general'!$AG$8:$AG$507,MATCH(LARGE('total general'!$AI$8:$AI$507,13),'total general'!$AI$8:$AI$507,0)),""),"")</f>
        <v>1</v>
      </c>
    </row>
    <row r="52" spans="1:4" x14ac:dyDescent="0.3">
      <c r="A52" t="str">
        <f>IFERROR(IF(AND(INDEX('total general'!$AG$8:$AG$507,MATCH(LARGE('total general'!$AI$8:$AI$507,14),'total general'!$AI$8:$AI$507,0))&gt;0,INDEX('total general'!$AG$8:$AG$507,MATCH(LARGE('total general'!$AI$8:$AI$507,14),'total general'!$AI$8:$AI$507,0))&gt;=D$38),INDEX('total general'!$AF$8:$AF$507,MATCH(LARGE('total general'!$AI$8:$AI$507,14),'total general'!$AI$8:$AI$507,0)),""),"")</f>
        <v>Andres Rodriguez</v>
      </c>
      <c r="B52" t="str">
        <f>IFERROR(IF(AND(INDEX('total general'!$AG$8:$AG$507,MATCH(LARGE('total general'!$AI$8:$AI$507,14),'total general'!$AI$8:$AI$507,0))&gt;0,INDEX('total general'!$AG$8:$AG$507,MATCH(LARGE('total general'!$AI$8:$AI$507,14),'total general'!$AI$8:$AI$507,0))&gt;=D$38),INDEX('total general'!$C$8:$C$507,MATCH(LARGE('total general'!$AI$8:$AI$507,14),'total general'!$AI$8:$AI$507,0)),""),"")</f>
        <v>Equipo 4</v>
      </c>
      <c r="C52" s="4">
        <f>IFERROR(IF(AND(INDEX('total general'!$AG$8:$AG$507,MATCH(LARGE('total general'!$AI$8:$AI$507,14),'total general'!$AI$8:$AI$507,0))&gt;0,INDEX('total general'!$AG$8:$AG$507,MATCH(LARGE('total general'!$AI$8:$AI$507,14),'total general'!$AI$8:$AI$507,0))&gt;=D$38),INDEX('total general'!$AG$8:$AG$507,MATCH(LARGE('total general'!$AI$8:$AI$507,14),'total general'!$AI$8:$AI$507,0)),""),"")</f>
        <v>1</v>
      </c>
    </row>
    <row r="53" spans="1:4" x14ac:dyDescent="0.3">
      <c r="A53" t="str">
        <f>IFERROR(IF(AND(INDEX('total general'!$AG$8:$AG$507,MATCH(LARGE('total general'!$AI$8:$AI$507,15),'total general'!$AI$8:$AI$507,0))&gt;0,INDEX('total general'!$AG$8:$AG$507,MATCH(LARGE('total general'!$AI$8:$AI$507,15),'total general'!$AI$8:$AI$507,0))&gt;=D$38),INDEX('total general'!$AF$8:$AF$507,MATCH(LARGE('total general'!$AI$8:$AI$507,15),'total general'!$AI$8:$AI$507,0)),""),"")</f>
        <v>Andres Lopez</v>
      </c>
      <c r="B53" t="str">
        <f>IFERROR(IF(AND(INDEX('total general'!$AG$8:$AG$507,MATCH(LARGE('total general'!$AI$8:$AI$507,15),'total general'!$AI$8:$AI$507,0))&gt;0,INDEX('total general'!$AG$8:$AG$507,MATCH(LARGE('total general'!$AI$8:$AI$507,15),'total general'!$AI$8:$AI$507,0))&gt;=D$38),INDEX('total general'!$C$8:$C$507,MATCH(LARGE('total general'!$AI$8:$AI$507,15),'total general'!$AI$8:$AI$507,0)),""),"")</f>
        <v>Equipo 4</v>
      </c>
      <c r="C53" s="4">
        <f>IFERROR(IF(AND(INDEX('total general'!$AG$8:$AG$507,MATCH(LARGE('total general'!$AI$8:$AI$507,15),'total general'!$AI$8:$AI$507,0))&gt;0,INDEX('total general'!$AG$8:$AG$507,MATCH(LARGE('total general'!$AI$8:$AI$507,15),'total general'!$AI$8:$AI$507,0))&gt;=D$38),INDEX('total general'!$AG$8:$AG$507,MATCH(LARGE('total general'!$AI$8:$AI$507,15),'total general'!$AI$8:$AI$507,0)),""),"")</f>
        <v>1</v>
      </c>
    </row>
    <row r="54" spans="1:4" x14ac:dyDescent="0.3">
      <c r="B54" t="str">
        <f>IFERROR(IF(AND(INDEX('total general'!$AG$8:$AG$507,MATCH(LARGE('total general'!$AI$8:$AI$507,16),'total general'!$AI$8:$AI$507,0))&gt;0,INDEX('total general'!$AG$8:$AG$507,MATCH(LARGE('total general'!$AI$8:$AI$507,16),'total general'!$AI$8:$AI$507,0))&gt;=D$38),INDEX('total general'!$C$8:$C$507,MATCH(LARGE('total general'!$AI$8:$AI$507,16),'total general'!$AI$8:$AI$507,0)),""),"")</f>
        <v>Equipo 4</v>
      </c>
    </row>
    <row r="55" spans="1:4" x14ac:dyDescent="0.3">
      <c r="A55" s="7" t="s">
        <v>580</v>
      </c>
    </row>
    <row r="56" spans="1:4" x14ac:dyDescent="0.3">
      <c r="A56" s="17" t="s">
        <v>5</v>
      </c>
      <c r="B56" s="17" t="s">
        <v>589</v>
      </c>
      <c r="C56" s="17" t="s">
        <v>577</v>
      </c>
      <c r="D56">
        <f>LARGE('total general'!$AL$8:$AL$507,10)</f>
        <v>7</v>
      </c>
    </row>
    <row r="57" spans="1:4" x14ac:dyDescent="0.3">
      <c r="A57" t="str">
        <f>IFERROR(IF(AND(INDEX('total general'!$AK$8:$AK$507,MATCH(LARGE('total general'!$AM$8:$AM$507,1),'total general'!$AM$8:$AM$507,0))&gt;0,INDEX('total general'!$AK$8:$AK$507,MATCH(LARGE('total general'!$AM$8:$AM$507,1),'total general'!$AM$8:$AM$507,0))&gt;=D$56),INDEX('total general'!$AJ$8:$AJ$507,MATCH(LARGE('total general'!$AM$8:$AM$507,1),'total general'!$AM$8:$AM$507,0)),""),"")</f>
        <v>Carlos Martinez</v>
      </c>
      <c r="B57" t="str">
        <f>IFERROR(IF(AND(INDEX('total general'!$AK$8:$AK$507,MATCH(LARGE('total general'!$AM$8:$AM$507,1),'total general'!$AM$8:$AM$507,0))&gt;0,INDEX('total general'!$AK$8:$AK$507,MATCH(LARGE('total general'!$AM$8:$AM$507,1),'total general'!$AM$8:$AM$507,0))&gt;=D$56),INDEX('total general'!$C$8:$C$507,MATCH(LARGE('total general'!$AM$8:$AM$507,1),'total general'!$AM$8:$AM$507,0)),""),"")</f>
        <v>Equipo 1</v>
      </c>
      <c r="C57" s="4">
        <f>IFERROR(IF(AND(INDEX('total general'!$AK$8:$AK$507,MATCH(LARGE('total general'!$AM$8:$AM$507,1),'total general'!$AM$8:$AM$507,0))&gt;0,INDEX('total general'!$AK$8:$AK$507,MATCH(LARGE('total general'!$AM$8:$AM$507,1),'total general'!$AM$8:$AM$507,0))&gt;=D$56),INDEX('total general'!$AK$8:$AK$507,MATCH(LARGE('total general'!$AM$8:$AM$507,1),'total general'!$AM$8:$AM$507,0)),""),"")</f>
        <v>8</v>
      </c>
    </row>
    <row r="58" spans="1:4" x14ac:dyDescent="0.3">
      <c r="A58" t="str">
        <f>IFERROR(IF(AND(INDEX('total general'!$AK$8:$AK$507,MATCH(LARGE('total general'!$AM$8:$AM$507,2),'total general'!$AM$8:$AM$507,0))&gt;0,INDEX('total general'!$AK$8:$AK$507,MATCH(LARGE('total general'!$AM$8:$AM$507,2),'total general'!$AM$8:$AM$507,0))&gt;=D$56),INDEX('total general'!$AJ$8:$AJ$507,MATCH(LARGE('total general'!$AM$8:$AM$507,2),'total general'!$AM$8:$AM$507,0)),""),"")</f>
        <v>Oscar Reyes</v>
      </c>
      <c r="B58" t="str">
        <f>IFERROR(IF(AND(INDEX('total general'!$AK$8:$AK$507,MATCH(LARGE('total general'!$AM$8:$AM$507,2),'total general'!$AM$8:$AM$507,0))&gt;0,INDEX('total general'!$AK$8:$AK$507,MATCH(LARGE('total general'!$AM$8:$AM$507,2),'total general'!$AM$8:$AM$507,0))&gt;=D$56),INDEX('total general'!$C$8:$C$507,MATCH(LARGE('total general'!$AM$8:$AM$507,2),'total general'!$AM$8:$AM$507,0)),""),"")</f>
        <v>Equipo 12</v>
      </c>
      <c r="C58" s="4">
        <f>IFERROR(IF(AND(INDEX('total general'!$AK$8:$AK$507,MATCH(LARGE('total general'!$AM$8:$AM$507,2),'total general'!$AM$8:$AM$507,0))&gt;0,INDEX('total general'!$AK$8:$AK$507,MATCH(LARGE('total general'!$AM$8:$AM$507,2),'total general'!$AM$8:$AM$507,0))&gt;=D$56),INDEX('total general'!$AK$8:$AK$507,MATCH(LARGE('total general'!$AM$8:$AM$507,2),'total general'!$AM$8:$AM$507,0)),""),"")</f>
        <v>8</v>
      </c>
    </row>
    <row r="59" spans="1:4" x14ac:dyDescent="0.3">
      <c r="A59" t="str">
        <f>IFERROR(IF(AND(INDEX('total general'!$AK$8:$AK$507,MATCH(LARGE('total general'!$AM$8:$AM$507,3),'total general'!$AM$8:$AM$507,0))&gt;0,INDEX('total general'!$AK$8:$AK$507,MATCH(LARGE('total general'!$AM$8:$AM$507,3),'total general'!$AM$8:$AM$507,0))&gt;=D$56),INDEX('total general'!$AJ$8:$AJ$507,MATCH(LARGE('total general'!$AM$8:$AM$507,3),'total general'!$AM$8:$AM$507,0)),""),"")</f>
        <v>Emilio Hernandez</v>
      </c>
      <c r="B59" t="str">
        <f>IFERROR(IF(AND(INDEX('total general'!$AK$8:$AK$507,MATCH(LARGE('total general'!$AM$8:$AM$507,3),'total general'!$AM$8:$AM$507,0))&gt;0,INDEX('total general'!$AK$8:$AK$507,MATCH(LARGE('total general'!$AM$8:$AM$507,3),'total general'!$AM$8:$AM$507,0))&gt;=D$56),INDEX('total general'!$C$8:$C$507,MATCH(LARGE('total general'!$AM$8:$AM$507,3),'total general'!$AM$8:$AM$507,0)),""),"")</f>
        <v>Equipo 20</v>
      </c>
      <c r="C59" s="4">
        <f>IFERROR(IF(AND(INDEX('total general'!$AK$8:$AK$507,MATCH(LARGE('total general'!$AM$8:$AM$507,3),'total general'!$AM$8:$AM$507,0))&gt;0,INDEX('total general'!$AK$8:$AK$507,MATCH(LARGE('total general'!$AM$8:$AM$507,3),'total general'!$AM$8:$AM$507,0))&gt;=D$56),INDEX('total general'!$AK$8:$AK$507,MATCH(LARGE('total general'!$AM$8:$AM$507,3),'total general'!$AM$8:$AM$507,0)),""),"")</f>
        <v>8</v>
      </c>
    </row>
    <row r="60" spans="1:4" x14ac:dyDescent="0.3">
      <c r="A60" t="str">
        <f>IFERROR(IF(AND(INDEX('total general'!$AK$8:$AK$507,MATCH(LARGE('total general'!$AM$8:$AM$507,4),'total general'!$AM$8:$AM$507,0))&gt;0,INDEX('total general'!$AK$8:$AK$507,MATCH(LARGE('total general'!$AM$8:$AM$507,4),'total general'!$AM$8:$AM$507,0))&gt;=D$56),INDEX('total general'!$AJ$8:$AJ$507,MATCH(LARGE('total general'!$AM$8:$AM$507,4),'total general'!$AM$8:$AM$507,0)),""),"")</f>
        <v>Andres Garcia</v>
      </c>
      <c r="B60" t="str">
        <f>IFERROR(IF(AND(INDEX('total general'!$AK$8:$AK$507,MATCH(LARGE('total general'!$AM$8:$AM$507,4),'total general'!$AM$8:$AM$507,0))&gt;0,INDEX('total general'!$AK$8:$AK$507,MATCH(LARGE('total general'!$AM$8:$AM$507,4),'total general'!$AM$8:$AM$507,0))&gt;=D$56),INDEX('total general'!$C$8:$C$507,MATCH(LARGE('total general'!$AM$8:$AM$507,4),'total general'!$AM$8:$AM$507,0)),""),"")</f>
        <v>Equipo 4</v>
      </c>
      <c r="C60" s="4">
        <f>IFERROR(IF(AND(INDEX('total general'!$AK$8:$AK$507,MATCH(LARGE('total general'!$AM$8:$AM$507,4),'total general'!$AM$8:$AM$507,0))&gt;0,INDEX('total general'!$AK$8:$AK$507,MATCH(LARGE('total general'!$AM$8:$AM$507,4),'total general'!$AM$8:$AM$507,0))&gt;=D$56),INDEX('total general'!$AK$8:$AK$507,MATCH(LARGE('total general'!$AM$8:$AM$507,4),'total general'!$AM$8:$AM$507,0)),""),"")</f>
        <v>7</v>
      </c>
    </row>
    <row r="61" spans="1:4" x14ac:dyDescent="0.3">
      <c r="A61" t="str">
        <f>IFERROR(IF(AND(INDEX('total general'!$AK$8:$AK$507,MATCH(LARGE('total general'!$AM$8:$AM$507,5),'total general'!$AM$8:$AM$507,0))&gt;0,INDEX('total general'!$AK$8:$AK$507,MATCH(LARGE('total general'!$AM$8:$AM$507,5),'total general'!$AM$8:$AM$507,0))&gt;=D$56),INDEX('total general'!$AJ$8:$AJ$507,MATCH(LARGE('total general'!$AM$8:$AM$507,5),'total general'!$AM$8:$AM$507,0)),""),"")</f>
        <v>Juan Hernandez</v>
      </c>
      <c r="B61" t="str">
        <f>IFERROR(IF(AND(INDEX('total general'!$AK$8:$AK$507,MATCH(LARGE('total general'!$AM$8:$AM$507,5),'total general'!$AM$8:$AM$507,0))&gt;0,INDEX('total general'!$AK$8:$AK$507,MATCH(LARGE('total general'!$AM$8:$AM$507,5),'total general'!$AM$8:$AM$507,0))&gt;=D$56),INDEX('total general'!$C$8:$C$507,MATCH(LARGE('total general'!$AM$8:$AM$507,5),'total general'!$AM$8:$AM$507,0)),""),"")</f>
        <v>Equipo 5</v>
      </c>
      <c r="C61" s="4">
        <f>IFERROR(IF(AND(INDEX('total general'!$AK$8:$AK$507,MATCH(LARGE('total general'!$AM$8:$AM$507,5),'total general'!$AM$8:$AM$507,0))&gt;0,INDEX('total general'!$AK$8:$AK$507,MATCH(LARGE('total general'!$AM$8:$AM$507,5),'total general'!$AM$8:$AM$507,0))&gt;=D$56),INDEX('total general'!$AK$8:$AK$507,MATCH(LARGE('total general'!$AM$8:$AM$507,5),'total general'!$AM$8:$AM$507,0)),""),"")</f>
        <v>7</v>
      </c>
    </row>
    <row r="62" spans="1:4" x14ac:dyDescent="0.3">
      <c r="A62" t="str">
        <f>IFERROR(IF(AND(INDEX('total general'!$AK$8:$AK$507,MATCH(LARGE('total general'!$AM$8:$AM$507,6),'total general'!$AM$8:$AM$507,0))&gt;0,INDEX('total general'!$AK$8:$AK$507,MATCH(LARGE('total general'!$AM$8:$AM$507,6),'total general'!$AM$8:$AM$507,0))&gt;=D$56),INDEX('total general'!$AJ$8:$AJ$507,MATCH(LARGE('total general'!$AM$8:$AM$507,6),'total general'!$AM$8:$AM$507,0)),""),"")</f>
        <v>Rafael Torres</v>
      </c>
      <c r="B62" t="str">
        <f>IFERROR(IF(AND(INDEX('total general'!$AK$8:$AK$507,MATCH(LARGE('total general'!$AM$8:$AM$507,6),'total general'!$AM$8:$AM$507,0))&gt;0,INDEX('total general'!$AK$8:$AK$507,MATCH(LARGE('total general'!$AM$8:$AM$507,6),'total general'!$AM$8:$AM$507,0))&gt;=D$56),INDEX('total general'!$C$8:$C$507,MATCH(LARGE('total general'!$AM$8:$AM$507,6),'total general'!$AM$8:$AM$507,0)),""),"")</f>
        <v>Equipo 6</v>
      </c>
      <c r="C62" s="4">
        <f>IFERROR(IF(AND(INDEX('total general'!$AK$8:$AK$507,MATCH(LARGE('total general'!$AM$8:$AM$507,6),'total general'!$AM$8:$AM$507,0))&gt;0,INDEX('total general'!$AK$8:$AK$507,MATCH(LARGE('total general'!$AM$8:$AM$507,6),'total general'!$AM$8:$AM$507,0))&gt;=D$56),INDEX('total general'!$AK$8:$AK$507,MATCH(LARGE('total general'!$AM$8:$AM$507,6),'total general'!$AM$8:$AM$507,0)),""),"")</f>
        <v>7</v>
      </c>
    </row>
    <row r="63" spans="1:4" x14ac:dyDescent="0.3">
      <c r="A63" t="str">
        <f>IFERROR(IF(AND(INDEX('total general'!$AK$8:$AK$507,MATCH(LARGE('total general'!$AM$8:$AM$507,7),'total general'!$AM$8:$AM$507,0))&gt;0,INDEX('total general'!$AK$8:$AK$507,MATCH(LARGE('total general'!$AM$8:$AM$507,7),'total general'!$AM$8:$AM$507,0))&gt;=D$56),INDEX('total general'!$AJ$8:$AJ$507,MATCH(LARGE('total general'!$AM$8:$AM$507,7),'total general'!$AM$8:$AM$507,0)),""),"")</f>
        <v>Gabriel Hernandez</v>
      </c>
      <c r="B63" t="str">
        <f>IFERROR(IF(AND(INDEX('total general'!$AK$8:$AK$507,MATCH(LARGE('total general'!$AM$8:$AM$507,7),'total general'!$AM$8:$AM$507,0))&gt;0,INDEX('total general'!$AK$8:$AK$507,MATCH(LARGE('total general'!$AM$8:$AM$507,7),'total general'!$AM$8:$AM$507,0))&gt;=D$56),INDEX('total general'!$C$8:$C$507,MATCH(LARGE('total general'!$AM$8:$AM$507,7),'total general'!$AM$8:$AM$507,0)),""),"")</f>
        <v>Equipo 9</v>
      </c>
      <c r="C63" s="4">
        <f>IFERROR(IF(AND(INDEX('total general'!$AK$8:$AK$507,MATCH(LARGE('total general'!$AM$8:$AM$507,7),'total general'!$AM$8:$AM$507,0))&gt;0,INDEX('total general'!$AK$8:$AK$507,MATCH(LARGE('total general'!$AM$8:$AM$507,7),'total general'!$AM$8:$AM$507,0))&gt;=D$56),INDEX('total general'!$AK$8:$AK$507,MATCH(LARGE('total general'!$AM$8:$AM$507,7),'total general'!$AM$8:$AM$507,0)),""),"")</f>
        <v>7</v>
      </c>
    </row>
    <row r="64" spans="1:4" x14ac:dyDescent="0.3">
      <c r="A64" t="str">
        <f>IFERROR(IF(AND(INDEX('total general'!$AK$8:$AK$507,MATCH(LARGE('total general'!$AM$8:$AM$507,8),'total general'!$AM$8:$AM$507,0))&gt;0,INDEX('total general'!$AK$8:$AK$507,MATCH(LARGE('total general'!$AM$8:$AM$507,8),'total general'!$AM$8:$AM$507,0))&gt;=D$56),INDEX('total general'!$AJ$8:$AJ$507,MATCH(LARGE('total general'!$AM$8:$AM$507,8),'total general'!$AM$8:$AM$507,0)),""),"")</f>
        <v>Daniel Garcia</v>
      </c>
      <c r="B64" t="str">
        <f>IFERROR(IF(AND(INDEX('total general'!$AK$8:$AK$507,MATCH(LARGE('total general'!$AM$8:$AM$507,8),'total general'!$AM$8:$AM$507,0))&gt;0,INDEX('total general'!$AK$8:$AK$507,MATCH(LARGE('total general'!$AM$8:$AM$507,8),'total general'!$AM$8:$AM$507,0))&gt;=D$56),INDEX('total general'!$C$8:$C$507,MATCH(LARGE('total general'!$AM$8:$AM$507,8),'total general'!$AM$8:$AM$507,0)),""),"")</f>
        <v>Equipo 11</v>
      </c>
      <c r="C64" s="4">
        <f>IFERROR(IF(AND(INDEX('total general'!$AK$8:$AK$507,MATCH(LARGE('total general'!$AM$8:$AM$507,8),'total general'!$AM$8:$AM$507,0))&gt;0,INDEX('total general'!$AK$8:$AK$507,MATCH(LARGE('total general'!$AM$8:$AM$507,8),'total general'!$AM$8:$AM$507,0))&gt;=D$56),INDEX('total general'!$AK$8:$AK$507,MATCH(LARGE('total general'!$AM$8:$AM$507,8),'total general'!$AM$8:$AM$507,0)),""),"")</f>
        <v>7</v>
      </c>
    </row>
    <row r="65" spans="1:4" x14ac:dyDescent="0.3">
      <c r="A65" t="str">
        <f>IFERROR(IF(AND(INDEX('total general'!$AK$8:$AK$507,MATCH(LARGE('total general'!$AM$8:$AM$507,9),'total general'!$AM$8:$AM$507,0))&gt;0,INDEX('total general'!$AK$8:$AK$507,MATCH(LARGE('total general'!$AM$8:$AM$507,9),'total general'!$AM$8:$AM$507,0))&gt;=D$56),INDEX('total general'!$AJ$8:$AJ$507,MATCH(LARGE('total general'!$AM$8:$AM$507,9),'total general'!$AM$8:$AM$507,0)),""),"")</f>
        <v>Hector Rodriguez</v>
      </c>
      <c r="B65" t="str">
        <f>IFERROR(IF(AND(INDEX('total general'!$AK$8:$AK$507,MATCH(LARGE('total general'!$AM$8:$AM$507,9),'total general'!$AM$8:$AM$507,0))&gt;0,INDEX('total general'!$AK$8:$AK$507,MATCH(LARGE('total general'!$AM$8:$AM$507,9),'total general'!$AM$8:$AM$507,0))&gt;=D$56),INDEX('total general'!$C$8:$C$507,MATCH(LARGE('total general'!$AM$8:$AM$507,9),'total general'!$AM$8:$AM$507,0)),""),"")</f>
        <v>Equipo 13</v>
      </c>
      <c r="C65" s="4">
        <f>IFERROR(IF(AND(INDEX('total general'!$AK$8:$AK$507,MATCH(LARGE('total general'!$AM$8:$AM$507,9),'total general'!$AM$8:$AM$507,0))&gt;0,INDEX('total general'!$AK$8:$AK$507,MATCH(LARGE('total general'!$AM$8:$AM$507,9),'total general'!$AM$8:$AM$507,0))&gt;=D$56),INDEX('total general'!$AK$8:$AK$507,MATCH(LARGE('total general'!$AM$8:$AM$507,9),'total general'!$AM$8:$AM$507,0)),""),"")</f>
        <v>7</v>
      </c>
    </row>
    <row r="66" spans="1:4" x14ac:dyDescent="0.3">
      <c r="A66" t="str">
        <f>IFERROR(IF(AND(INDEX('total general'!$AK$8:$AK$507,MATCH(LARGE('total general'!$AM$8:$AM$507,10),'total general'!$AM$8:$AM$507,0))&gt;0,INDEX('total general'!$AK$8:$AK$507,MATCH(LARGE('total general'!$AM$8:$AM$507,10),'total general'!$AM$8:$AM$507,0))&gt;=D$56),INDEX('total general'!$AJ$8:$AJ$507,MATCH(LARGE('total general'!$AM$8:$AM$507,10),'total general'!$AM$8:$AM$507,0)),""),"")</f>
        <v>Manuel Garcia</v>
      </c>
      <c r="B66" t="str">
        <f>IFERROR(IF(AND(INDEX('total general'!$AK$8:$AK$507,MATCH(LARGE('total general'!$AM$8:$AM$507,10),'total general'!$AM$8:$AM$507,0))&gt;0,INDEX('total general'!$AK$8:$AK$507,MATCH(LARGE('total general'!$AM$8:$AM$507,10),'total general'!$AM$8:$AM$507,0))&gt;=D$56),INDEX('total general'!$C$8:$C$507,MATCH(LARGE('total general'!$AM$8:$AM$507,10),'total general'!$AM$8:$AM$507,0)),""),"")</f>
        <v>Equipo 14</v>
      </c>
      <c r="C66" s="4">
        <f>IFERROR(IF(AND(INDEX('total general'!$AK$8:$AK$507,MATCH(LARGE('total general'!$AM$8:$AM$507,10),'total general'!$AM$8:$AM$507,0))&gt;0,INDEX('total general'!$AK$8:$AK$507,MATCH(LARGE('total general'!$AM$8:$AM$507,10),'total general'!$AM$8:$AM$507,0))&gt;=D$56),INDEX('total general'!$AK$8:$AK$507,MATCH(LARGE('total general'!$AM$8:$AM$507,10),'total general'!$AM$8:$AM$507,0)),""),"")</f>
        <v>7</v>
      </c>
    </row>
    <row r="67" spans="1:4" x14ac:dyDescent="0.3">
      <c r="A67" t="str">
        <f>IFERROR(IF(AND(INDEX('total general'!$AK$8:$AK$507,MATCH(LARGE('total general'!$AM$8:$AM$507,11),'total general'!$AM$8:$AM$507,0))&gt;0,INDEX('total general'!$AK$8:$AK$507,MATCH(LARGE('total general'!$AM$8:$AM$507,11),'total general'!$AM$8:$AM$507,0))&gt;=D$56),INDEX('total general'!$AJ$8:$AJ$507,MATCH(LARGE('total general'!$AM$8:$AM$507,11),'total general'!$AM$8:$AM$507,0)),""),"")</f>
        <v>Manuel Gonzalez</v>
      </c>
      <c r="B67" t="str">
        <f>IFERROR(IF(AND(INDEX('total general'!$AK$8:$AK$507,MATCH(LARGE('total general'!$AM$8:$AM$507,11),'total general'!$AM$8:$AM$507,0))&gt;0,INDEX('total general'!$AK$8:$AK$507,MATCH(LARGE('total general'!$AM$8:$AM$507,11),'total general'!$AM$8:$AM$507,0))&gt;=D$56),INDEX('total general'!$C$8:$C$507,MATCH(LARGE('total general'!$AM$8:$AM$507,11),'total general'!$AM$8:$AM$507,0)),""),"")</f>
        <v>Equipo 14</v>
      </c>
      <c r="C67" s="4">
        <f>IFERROR(IF(AND(INDEX('total general'!$AK$8:$AK$507,MATCH(LARGE('total general'!$AM$8:$AM$507,11),'total general'!$AM$8:$AM$507,0))&gt;0,INDEX('total general'!$AK$8:$AK$507,MATCH(LARGE('total general'!$AM$8:$AM$507,11),'total general'!$AM$8:$AM$507,0))&gt;=D$56),INDEX('total general'!$AK$8:$AK$507,MATCH(LARGE('total general'!$AM$8:$AM$507,11),'total general'!$AM$8:$AM$507,0)),""),"")</f>
        <v>7</v>
      </c>
    </row>
    <row r="68" spans="1:4" x14ac:dyDescent="0.3">
      <c r="A68" t="str">
        <f>IFERROR(IF(AND(INDEX('total general'!$AK$8:$AK$507,MATCH(LARGE('total general'!$AM$8:$AM$507,12),'total general'!$AM$8:$AM$507,0))&gt;0,INDEX('total general'!$AK$8:$AK$507,MATCH(LARGE('total general'!$AM$8:$AM$507,12),'total general'!$AM$8:$AM$507,0))&gt;=D$56),INDEX('total general'!$AJ$8:$AJ$507,MATCH(LARGE('total general'!$AM$8:$AM$507,12),'total general'!$AM$8:$AM$507,0)),""),"")</f>
        <v>Enrique Reyes</v>
      </c>
      <c r="B68" t="str">
        <f>IFERROR(IF(AND(INDEX('total general'!$AK$8:$AK$507,MATCH(LARGE('total general'!$AM$8:$AM$507,12),'total general'!$AM$8:$AM$507,0))&gt;0,INDEX('total general'!$AK$8:$AK$507,MATCH(LARGE('total general'!$AM$8:$AM$507,12),'total general'!$AM$8:$AM$507,0))&gt;=D$56),INDEX('total general'!$C$8:$C$507,MATCH(LARGE('total general'!$AM$8:$AM$507,12),'total general'!$AM$8:$AM$507,0)),""),"")</f>
        <v>Equipo 16</v>
      </c>
      <c r="C68" s="4">
        <f>IFERROR(IF(AND(INDEX('total general'!$AK$8:$AK$507,MATCH(LARGE('total general'!$AM$8:$AM$507,12),'total general'!$AM$8:$AM$507,0))&gt;0,INDEX('total general'!$AK$8:$AK$507,MATCH(LARGE('total general'!$AM$8:$AM$507,12),'total general'!$AM$8:$AM$507,0))&gt;=D$56),INDEX('total general'!$AK$8:$AK$507,MATCH(LARGE('total general'!$AM$8:$AM$507,12),'total general'!$AM$8:$AM$507,0)),""),"")</f>
        <v>7</v>
      </c>
    </row>
    <row r="69" spans="1:4" x14ac:dyDescent="0.3">
      <c r="A69" t="str">
        <f>IFERROR(IF(AND(INDEX('total general'!$AK$8:$AK$507,MATCH(LARGE('total general'!$AM$8:$AM$507,13),'total general'!$AM$8:$AM$507,0))&gt;0,INDEX('total general'!$AK$8:$AK$507,MATCH(LARGE('total general'!$AM$8:$AM$507,13),'total general'!$AM$8:$AM$507,0))&gt;=D$56),INDEX('total general'!$AJ$8:$AJ$507,MATCH(LARGE('total general'!$AM$8:$AM$507,13),'total general'!$AM$8:$AM$507,0)),""),"")</f>
        <v>Cesar Rivera</v>
      </c>
      <c r="B69" t="str">
        <f>IFERROR(IF(AND(INDEX('total general'!$AK$8:$AK$507,MATCH(LARGE('total general'!$AM$8:$AM$507,13),'total general'!$AM$8:$AM$507,0))&gt;0,INDEX('total general'!$AK$8:$AK$507,MATCH(LARGE('total general'!$AM$8:$AM$507,13),'total general'!$AM$8:$AM$507,0))&gt;=D$56),INDEX('total general'!$C$8:$C$507,MATCH(LARGE('total general'!$AM$8:$AM$507,13),'total general'!$AM$8:$AM$507,0)),""),"")</f>
        <v>Equipo 18</v>
      </c>
      <c r="C69" s="4">
        <f>IFERROR(IF(AND(INDEX('total general'!$AK$8:$AK$507,MATCH(LARGE('total general'!$AM$8:$AM$507,13),'total general'!$AM$8:$AM$507,0))&gt;0,INDEX('total general'!$AK$8:$AK$507,MATCH(LARGE('total general'!$AM$8:$AM$507,13),'total general'!$AM$8:$AM$507,0))&gt;=D$56),INDEX('total general'!$AK$8:$AK$507,MATCH(LARGE('total general'!$AM$8:$AM$507,13),'total general'!$AM$8:$AM$507,0)),""),"")</f>
        <v>7</v>
      </c>
    </row>
    <row r="70" spans="1:4" x14ac:dyDescent="0.3">
      <c r="A70" t="str">
        <f>IFERROR(IF(AND(INDEX('total general'!$AK$8:$AK$507,MATCH(LARGE('total general'!$AM$8:$AM$507,14),'total general'!$AM$8:$AM$507,0))&gt;0,INDEX('total general'!$AK$8:$AK$507,MATCH(LARGE('total general'!$AM$8:$AM$507,14),'total general'!$AM$8:$AM$507,0))&gt;=D$56),INDEX('total general'!$AJ$8:$AJ$507,MATCH(LARGE('total general'!$AM$8:$AM$507,14),'total general'!$AM$8:$AM$507,0)),""),"")</f>
        <v>Rodrigo Morales</v>
      </c>
      <c r="B70" t="str">
        <f>IFERROR(IF(AND(INDEX('total general'!$AK$8:$AK$507,MATCH(LARGE('total general'!$AM$8:$AM$507,14),'total general'!$AM$8:$AM$507,0))&gt;0,INDEX('total general'!$AK$8:$AK$507,MATCH(LARGE('total general'!$AM$8:$AM$507,14),'total general'!$AM$8:$AM$507,0))&gt;=D$56),INDEX('total general'!$C$8:$C$507,MATCH(LARGE('total general'!$AM$8:$AM$507,14),'total general'!$AM$8:$AM$507,0)),""),"")</f>
        <v>Equipo 20</v>
      </c>
      <c r="C70" s="4">
        <f>IFERROR(IF(AND(INDEX('total general'!$AK$8:$AK$507,MATCH(LARGE('total general'!$AM$8:$AM$507,14),'total general'!$AM$8:$AM$507,0))&gt;0,INDEX('total general'!$AK$8:$AK$507,MATCH(LARGE('total general'!$AM$8:$AM$507,14),'total general'!$AM$8:$AM$507,0))&gt;=D$56),INDEX('total general'!$AK$8:$AK$507,MATCH(LARGE('total general'!$AM$8:$AM$507,14),'total general'!$AM$8:$AM$507,0)),""),"")</f>
        <v>7</v>
      </c>
    </row>
    <row r="71" spans="1:4" x14ac:dyDescent="0.3">
      <c r="A71" t="str">
        <f>IFERROR(IF(AND(INDEX('total general'!$AK$8:$AK$507,MATCH(LARGE('total general'!$AM$8:$AM$507,15),'total general'!$AM$8:$AM$507,0))&gt;0,INDEX('total general'!$AK$8:$AK$507,MATCH(LARGE('total general'!$AM$8:$AM$507,15),'total general'!$AM$8:$AM$507,0))&gt;=D$56),INDEX('total general'!$AJ$8:$AJ$507,MATCH(LARGE('total general'!$AM$8:$AM$507,15),'total general'!$AM$8:$AM$507,0)),""),"")</f>
        <v/>
      </c>
      <c r="B71" t="str">
        <f>IFERROR(IF(AND(INDEX('total general'!$AK$8:$AK$507,MATCH(LARGE('total general'!$AM$8:$AM$507,15),'total general'!$AM$8:$AM$507,0))&gt;0,INDEX('total general'!$AK$8:$AK$507,MATCH(LARGE('total general'!$AM$8:$AM$507,15),'total general'!$AM$8:$AM$507,0))&gt;=D$56),INDEX('total general'!$C$8:$C$507,MATCH(LARGE('total general'!$AM$8:$AM$507,15),'total general'!$AM$8:$AM$507,0)),""),"")</f>
        <v/>
      </c>
      <c r="C71" s="4" t="str">
        <f>IFERROR(IF(AND(INDEX('total general'!$AK$8:$AK$507,MATCH(LARGE('total general'!$AM$8:$AM$507,15),'total general'!$AM$8:$AM$507,0))&gt;0,INDEX('total general'!$AK$8:$AK$507,MATCH(LARGE('total general'!$AM$8:$AM$507,15),'total general'!$AM$8:$AM$507,0))&gt;=D$56),INDEX('total general'!$AK$8:$AK$507,MATCH(LARGE('total general'!$AM$8:$AM$507,15),'total general'!$AM$8:$AM$507,0)),""),"")</f>
        <v/>
      </c>
    </row>
    <row r="72" spans="1:4" x14ac:dyDescent="0.3">
      <c r="B72" t="str">
        <f>IFERROR(IF(AND(INDEX('total general'!$AK$8:$AK$507,MATCH(LARGE('total general'!$AM$8:$AM$507,16),'total general'!$AM$8:$AM$507,0))&gt;0,INDEX('total general'!$AK$8:$AK$507,MATCH(LARGE('total general'!$AM$8:$AM$507,16),'total general'!$AM$8:$AM$507,0))&gt;=D$56),INDEX('total general'!$C$8:$C$507,MATCH(LARGE('total general'!$AM$8:$AM$507,16),'total general'!$AM$8:$AM$507,0)),""),"")</f>
        <v/>
      </c>
    </row>
    <row r="73" spans="1:4" x14ac:dyDescent="0.3">
      <c r="A73" s="7" t="s">
        <v>581</v>
      </c>
    </row>
    <row r="74" spans="1:4" x14ac:dyDescent="0.3">
      <c r="A74" s="17" t="s">
        <v>5</v>
      </c>
      <c r="B74" s="17" t="s">
        <v>589</v>
      </c>
      <c r="C74" s="17" t="s">
        <v>577</v>
      </c>
      <c r="D74">
        <f>LARGE('total general'!$AP$8:$AP$507,10)</f>
        <v>8</v>
      </c>
    </row>
    <row r="75" spans="1:4" x14ac:dyDescent="0.3">
      <c r="A75" t="str">
        <f>IFERROR(IF(AND(INDEX('total general'!$AO$8:$AO$507,MATCH(LARGE('total general'!$AQ$8:$AQ$507,1),'total general'!$AQ$8:$AQ$507,0))&gt;0,INDEX('total general'!$AO$8:$AO$507,MATCH(LARGE('total general'!$AQ$8:$AQ$507,1),'total general'!$AQ$8:$AQ$507,0))&gt;=D$74),INDEX('total general'!$AN$8:$AN$507,MATCH(LARGE('total general'!$AQ$8:$AQ$507,1),'total general'!$AQ$8:$AQ$507,0)),""),"")</f>
        <v>Jose Lopez</v>
      </c>
      <c r="B75" t="str">
        <f>IFERROR(IF(AND(INDEX('total general'!$AO$8:$AO$507,MATCH(LARGE('total general'!$AQ$8:$AQ$507,1),'total general'!$AQ$8:$AQ$507,0))&gt;0,INDEX('total general'!$AO$8:$AO$507,MATCH(LARGE('total general'!$AQ$8:$AQ$507,1),'total general'!$AQ$8:$AQ$507,0))&gt;=D$74),INDEX('total general'!$C$8:$C$507,MATCH(LARGE('total general'!$AQ$8:$AQ$507,1),'total general'!$AQ$8:$AQ$507,0)),""),"")</f>
        <v>Equipo 2</v>
      </c>
      <c r="C75" s="4">
        <f>IFERROR(IF(AND(INDEX('total general'!$AO$8:$AO$507,MATCH(LARGE('total general'!$AQ$8:$AQ$507,1),'total general'!$AQ$8:$AQ$507,0))&gt;0,INDEX('total general'!$AO$8:$AO$507,MATCH(LARGE('total general'!$AQ$8:$AQ$507,1),'total general'!$AQ$8:$AQ$507,0))&gt;=D$74),INDEX('total general'!$AO$8:$AO$507,MATCH(LARGE('total general'!$AQ$8:$AQ$507,1),'total general'!$AQ$8:$AQ$507,0)),""),"")</f>
        <v>9</v>
      </c>
    </row>
    <row r="76" spans="1:4" x14ac:dyDescent="0.3">
      <c r="A76" t="str">
        <f>IFERROR(IF(AND(INDEX('total general'!$AO$8:$AO$507,MATCH(LARGE('total general'!$AQ$8:$AQ$507,2),'total general'!$AQ$8:$AQ$507,0))&gt;0,INDEX('total general'!$AO$8:$AO$507,MATCH(LARGE('total general'!$AQ$8:$AQ$507,2),'total general'!$AQ$8:$AQ$507,0))&gt;=D$74),INDEX('total general'!$AN$8:$AN$507,MATCH(LARGE('total general'!$AQ$8:$AQ$507,2),'total general'!$AQ$8:$AQ$507,0)),""),"")</f>
        <v>Diego Ortiz</v>
      </c>
      <c r="B76" t="str">
        <f>IFERROR(IF(AND(INDEX('total general'!$AO$8:$AO$507,MATCH(LARGE('total general'!$AQ$8:$AQ$507,2),'total general'!$AQ$8:$AQ$507,0))&gt;0,INDEX('total general'!$AO$8:$AO$507,MATCH(LARGE('total general'!$AQ$8:$AQ$507,2),'total general'!$AQ$8:$AQ$507,0))&gt;=D$74),INDEX('total general'!$C$8:$C$507,MATCH(LARGE('total general'!$AQ$8:$AQ$507,2),'total general'!$AQ$8:$AQ$507,0)),""),"")</f>
        <v>Equipo 8</v>
      </c>
      <c r="C76" s="4">
        <f>IFERROR(IF(AND(INDEX('total general'!$AO$8:$AO$507,MATCH(LARGE('total general'!$AQ$8:$AQ$507,2),'total general'!$AQ$8:$AQ$507,0))&gt;0,INDEX('total general'!$AO$8:$AO$507,MATCH(LARGE('total general'!$AQ$8:$AQ$507,2),'total general'!$AQ$8:$AQ$507,0))&gt;=D$74),INDEX('total general'!$AO$8:$AO$507,MATCH(LARGE('total general'!$AQ$8:$AQ$507,2),'total general'!$AQ$8:$AQ$507,0)),""),"")</f>
        <v>9</v>
      </c>
    </row>
    <row r="77" spans="1:4" x14ac:dyDescent="0.3">
      <c r="A77" t="str">
        <f>IFERROR(IF(AND(INDEX('total general'!$AO$8:$AO$507,MATCH(LARGE('total general'!$AQ$8:$AQ$507,3),'total general'!$AQ$8:$AQ$507,0))&gt;0,INDEX('total general'!$AO$8:$AO$507,MATCH(LARGE('total general'!$AQ$8:$AQ$507,3),'total general'!$AQ$8:$AQ$507,0))&gt;=D$74),INDEX('total general'!$AN$8:$AN$507,MATCH(LARGE('total general'!$AQ$8:$AQ$507,3),'total general'!$AQ$8:$AQ$507,0)),""),"")</f>
        <v>Luis Perez</v>
      </c>
      <c r="B77" t="str">
        <f>IFERROR(IF(AND(INDEX('total general'!$AO$8:$AO$507,MATCH(LARGE('total general'!$AQ$8:$AQ$507,3),'total general'!$AQ$8:$AQ$507,0))&gt;0,INDEX('total general'!$AO$8:$AO$507,MATCH(LARGE('total general'!$AQ$8:$AQ$507,3),'total general'!$AQ$8:$AQ$507,0))&gt;=D$74),INDEX('total general'!$C$8:$C$507,MATCH(LARGE('total general'!$AQ$8:$AQ$507,3),'total general'!$AQ$8:$AQ$507,0)),""),"")</f>
        <v>Equipo 1</v>
      </c>
      <c r="C77" s="4">
        <f>IFERROR(IF(AND(INDEX('total general'!$AO$8:$AO$507,MATCH(LARGE('total general'!$AQ$8:$AQ$507,3),'total general'!$AQ$8:$AQ$507,0))&gt;0,INDEX('total general'!$AO$8:$AO$507,MATCH(LARGE('total general'!$AQ$8:$AQ$507,3),'total general'!$AQ$8:$AQ$507,0))&gt;=D$74),INDEX('total general'!$AO$8:$AO$507,MATCH(LARGE('total general'!$AQ$8:$AQ$507,3),'total general'!$AQ$8:$AQ$507,0)),""),"")</f>
        <v>8</v>
      </c>
    </row>
    <row r="78" spans="1:4" x14ac:dyDescent="0.3">
      <c r="A78" t="str">
        <f>IFERROR(IF(AND(INDEX('total general'!$AO$8:$AO$507,MATCH(LARGE('total general'!$AQ$8:$AQ$507,4),'total general'!$AQ$8:$AQ$507,0))&gt;0,INDEX('total general'!$AO$8:$AO$507,MATCH(LARGE('total general'!$AQ$8:$AQ$507,4),'total general'!$AQ$8:$AQ$507,0))&gt;=D$74),INDEX('total general'!$AN$8:$AN$507,MATCH(LARGE('total general'!$AQ$8:$AQ$507,4),'total general'!$AQ$8:$AQ$507,0)),""),"")</f>
        <v>Carlos Garcia</v>
      </c>
      <c r="B78" t="str">
        <f>IFERROR(IF(AND(INDEX('total general'!$AO$8:$AO$507,MATCH(LARGE('total general'!$AQ$8:$AQ$507,4),'total general'!$AQ$8:$AQ$507,0))&gt;0,INDEX('total general'!$AO$8:$AO$507,MATCH(LARGE('total general'!$AQ$8:$AQ$507,4),'total general'!$AQ$8:$AQ$507,0))&gt;=D$74),INDEX('total general'!$C$8:$C$507,MATCH(LARGE('total general'!$AQ$8:$AQ$507,4),'total general'!$AQ$8:$AQ$507,0)),""),"")</f>
        <v>Equipo 1</v>
      </c>
      <c r="C78" s="4">
        <f>IFERROR(IF(AND(INDEX('total general'!$AO$8:$AO$507,MATCH(LARGE('total general'!$AQ$8:$AQ$507,4),'total general'!$AQ$8:$AQ$507,0))&gt;0,INDEX('total general'!$AO$8:$AO$507,MATCH(LARGE('total general'!$AQ$8:$AQ$507,4),'total general'!$AQ$8:$AQ$507,0))&gt;=D$74),INDEX('total general'!$AO$8:$AO$507,MATCH(LARGE('total general'!$AQ$8:$AQ$507,4),'total general'!$AQ$8:$AQ$507,0)),""),"")</f>
        <v>8</v>
      </c>
    </row>
    <row r="79" spans="1:4" x14ac:dyDescent="0.3">
      <c r="A79" t="str">
        <f>IFERROR(IF(AND(INDEX('total general'!$AO$8:$AO$507,MATCH(LARGE('total general'!$AQ$8:$AQ$507,5),'total general'!$AQ$8:$AQ$507,0))&gt;0,INDEX('total general'!$AO$8:$AO$507,MATCH(LARGE('total general'!$AQ$8:$AQ$507,5),'total general'!$AQ$8:$AQ$507,0))&gt;=D$74),INDEX('total general'!$AN$8:$AN$507,MATCH(LARGE('total general'!$AQ$8:$AQ$507,5),'total general'!$AQ$8:$AQ$507,0)),""),"")</f>
        <v>Miguel Ortiz</v>
      </c>
      <c r="B79" t="str">
        <f>IFERROR(IF(AND(INDEX('total general'!$AO$8:$AO$507,MATCH(LARGE('total general'!$AQ$8:$AQ$507,5),'total general'!$AQ$8:$AQ$507,0))&gt;0,INDEX('total general'!$AO$8:$AO$507,MATCH(LARGE('total general'!$AQ$8:$AQ$507,5),'total general'!$AQ$8:$AQ$507,0))&gt;=D$74),INDEX('total general'!$C$8:$C$507,MATCH(LARGE('total general'!$AQ$8:$AQ$507,5),'total general'!$AQ$8:$AQ$507,0)),""),"")</f>
        <v>Equipo 4</v>
      </c>
      <c r="C79" s="4">
        <f>IFERROR(IF(AND(INDEX('total general'!$AO$8:$AO$507,MATCH(LARGE('total general'!$AQ$8:$AQ$507,5),'total general'!$AQ$8:$AQ$507,0))&gt;0,INDEX('total general'!$AO$8:$AO$507,MATCH(LARGE('total general'!$AQ$8:$AQ$507,5),'total general'!$AQ$8:$AQ$507,0))&gt;=D$74),INDEX('total general'!$AO$8:$AO$507,MATCH(LARGE('total general'!$AQ$8:$AQ$507,5),'total general'!$AQ$8:$AQ$507,0)),""),"")</f>
        <v>8</v>
      </c>
    </row>
    <row r="80" spans="1:4" x14ac:dyDescent="0.3">
      <c r="A80" t="str">
        <f>IFERROR(IF(AND(INDEX('total general'!$AO$8:$AO$507,MATCH(LARGE('total general'!$AQ$8:$AQ$507,6),'total general'!$AQ$8:$AQ$507,0))&gt;0,INDEX('total general'!$AO$8:$AO$507,MATCH(LARGE('total general'!$AQ$8:$AQ$507,6),'total general'!$AQ$8:$AQ$507,0))&gt;=D$74),INDEX('total general'!$AN$8:$AN$507,MATCH(LARGE('total general'!$AQ$8:$AQ$507,6),'total general'!$AQ$8:$AQ$507,0)),""),"")</f>
        <v>Fernando Reyes</v>
      </c>
      <c r="B80" t="str">
        <f>IFERROR(IF(AND(INDEX('total general'!$AO$8:$AO$507,MATCH(LARGE('total general'!$AQ$8:$AQ$507,6),'total general'!$AQ$8:$AQ$507,0))&gt;0,INDEX('total general'!$AO$8:$AO$507,MATCH(LARGE('total general'!$AQ$8:$AQ$507,6),'total general'!$AQ$8:$AQ$507,0))&gt;=D$74),INDEX('total general'!$C$8:$C$507,MATCH(LARGE('total general'!$AQ$8:$AQ$507,6),'total general'!$AQ$8:$AQ$507,0)),""),"")</f>
        <v>Equipo 8</v>
      </c>
      <c r="C80" s="4">
        <f>IFERROR(IF(AND(INDEX('total general'!$AO$8:$AO$507,MATCH(LARGE('total general'!$AQ$8:$AQ$507,6),'total general'!$AQ$8:$AQ$507,0))&gt;0,INDEX('total general'!$AO$8:$AO$507,MATCH(LARGE('total general'!$AQ$8:$AQ$507,6),'total general'!$AQ$8:$AQ$507,0))&gt;=D$74),INDEX('total general'!$AO$8:$AO$507,MATCH(LARGE('total general'!$AQ$8:$AQ$507,6),'total general'!$AQ$8:$AQ$507,0)),""),"")</f>
        <v>8</v>
      </c>
    </row>
    <row r="81" spans="1:4" x14ac:dyDescent="0.3">
      <c r="A81" t="str">
        <f>IFERROR(IF(AND(INDEX('total general'!$AO$8:$AO$507,MATCH(LARGE('total general'!$AQ$8:$AQ$507,7),'total general'!$AQ$8:$AQ$507,0))&gt;0,INDEX('total general'!$AO$8:$AO$507,MATCH(LARGE('total general'!$AQ$8:$AQ$507,7),'total general'!$AQ$8:$AQ$507,0))&gt;=D$74),INDEX('total general'!$AN$8:$AN$507,MATCH(LARGE('total general'!$AQ$8:$AQ$507,7),'total general'!$AQ$8:$AQ$507,0)),""),"")</f>
        <v>Fernando Ortiz</v>
      </c>
      <c r="B81" t="str">
        <f>IFERROR(IF(AND(INDEX('total general'!$AO$8:$AO$507,MATCH(LARGE('total general'!$AQ$8:$AQ$507,7),'total general'!$AQ$8:$AQ$507,0))&gt;0,INDEX('total general'!$AO$8:$AO$507,MATCH(LARGE('total general'!$AQ$8:$AQ$507,7),'total general'!$AQ$8:$AQ$507,0))&gt;=D$74),INDEX('total general'!$C$8:$C$507,MATCH(LARGE('total general'!$AQ$8:$AQ$507,7),'total general'!$AQ$8:$AQ$507,0)),""),"")</f>
        <v>Equipo 8</v>
      </c>
      <c r="C81" s="4">
        <f>IFERROR(IF(AND(INDEX('total general'!$AO$8:$AO$507,MATCH(LARGE('total general'!$AQ$8:$AQ$507,7),'total general'!$AQ$8:$AQ$507,0))&gt;0,INDEX('total general'!$AO$8:$AO$507,MATCH(LARGE('total general'!$AQ$8:$AQ$507,7),'total general'!$AQ$8:$AQ$507,0))&gt;=D$74),INDEX('total general'!$AO$8:$AO$507,MATCH(LARGE('total general'!$AQ$8:$AQ$507,7),'total general'!$AQ$8:$AQ$507,0)),""),"")</f>
        <v>8</v>
      </c>
    </row>
    <row r="82" spans="1:4" x14ac:dyDescent="0.3">
      <c r="A82" t="str">
        <f>IFERROR(IF(AND(INDEX('total general'!$AO$8:$AO$507,MATCH(LARGE('total general'!$AQ$8:$AQ$507,8),'total general'!$AQ$8:$AQ$507,0))&gt;0,INDEX('total general'!$AO$8:$AO$507,MATCH(LARGE('total general'!$AQ$8:$AQ$507,8),'total general'!$AQ$8:$AQ$507,0))&gt;=D$74),INDEX('total general'!$AN$8:$AN$507,MATCH(LARGE('total general'!$AQ$8:$AQ$507,8),'total general'!$AQ$8:$AQ$507,0)),""),"")</f>
        <v>Ricardo Garcia</v>
      </c>
      <c r="B82" t="str">
        <f>IFERROR(IF(AND(INDEX('total general'!$AO$8:$AO$507,MATCH(LARGE('total general'!$AQ$8:$AQ$507,8),'total general'!$AQ$8:$AQ$507,0))&gt;0,INDEX('total general'!$AO$8:$AO$507,MATCH(LARGE('total general'!$AQ$8:$AQ$507,8),'total general'!$AQ$8:$AQ$507,0))&gt;=D$74),INDEX('total general'!$C$8:$C$507,MATCH(LARGE('total general'!$AQ$8:$AQ$507,8),'total general'!$AQ$8:$AQ$507,0)),""),"")</f>
        <v>Equipo 9</v>
      </c>
      <c r="C82" s="4">
        <f>IFERROR(IF(AND(INDEX('total general'!$AO$8:$AO$507,MATCH(LARGE('total general'!$AQ$8:$AQ$507,8),'total general'!$AQ$8:$AQ$507,0))&gt;0,INDEX('total general'!$AO$8:$AO$507,MATCH(LARGE('total general'!$AQ$8:$AQ$507,8),'total general'!$AQ$8:$AQ$507,0))&gt;=D$74),INDEX('total general'!$AO$8:$AO$507,MATCH(LARGE('total general'!$AQ$8:$AQ$507,8),'total general'!$AQ$8:$AQ$507,0)),""),"")</f>
        <v>8</v>
      </c>
    </row>
    <row r="83" spans="1:4" x14ac:dyDescent="0.3">
      <c r="A83" t="str">
        <f>IFERROR(IF(AND(INDEX('total general'!$AO$8:$AO$507,MATCH(LARGE('total general'!$AQ$8:$AQ$507,9),'total general'!$AQ$8:$AQ$507,0))&gt;0,INDEX('total general'!$AO$8:$AO$507,MATCH(LARGE('total general'!$AQ$8:$AQ$507,9),'total general'!$AQ$8:$AQ$507,0))&gt;=D$74),INDEX('total general'!$AN$8:$AN$507,MATCH(LARGE('total general'!$AQ$8:$AQ$507,9),'total general'!$AQ$8:$AQ$507,0)),""),"")</f>
        <v>Oscar Flores</v>
      </c>
      <c r="B83" t="str">
        <f>IFERROR(IF(AND(INDEX('total general'!$AO$8:$AO$507,MATCH(LARGE('total general'!$AQ$8:$AQ$507,9),'total general'!$AQ$8:$AQ$507,0))&gt;0,INDEX('total general'!$AO$8:$AO$507,MATCH(LARGE('total general'!$AQ$8:$AQ$507,9),'total general'!$AQ$8:$AQ$507,0))&gt;=D$74),INDEX('total general'!$C$8:$C$507,MATCH(LARGE('total general'!$AQ$8:$AQ$507,9),'total general'!$AQ$8:$AQ$507,0)),""),"")</f>
        <v>Equipo 12</v>
      </c>
      <c r="C83" s="4">
        <f>IFERROR(IF(AND(INDEX('total general'!$AO$8:$AO$507,MATCH(LARGE('total general'!$AQ$8:$AQ$507,9),'total general'!$AQ$8:$AQ$507,0))&gt;0,INDEX('total general'!$AO$8:$AO$507,MATCH(LARGE('total general'!$AQ$8:$AQ$507,9),'total general'!$AQ$8:$AQ$507,0))&gt;=D$74),INDEX('total general'!$AO$8:$AO$507,MATCH(LARGE('total general'!$AQ$8:$AQ$507,9),'total general'!$AQ$8:$AQ$507,0)),""),"")</f>
        <v>8</v>
      </c>
    </row>
    <row r="84" spans="1:4" x14ac:dyDescent="0.3">
      <c r="A84" t="str">
        <f>IFERROR(IF(AND(INDEX('total general'!$AO$8:$AO$507,MATCH(LARGE('total general'!$AQ$8:$AQ$507,10),'total general'!$AQ$8:$AQ$507,0))&gt;0,INDEX('total general'!$AO$8:$AO$507,MATCH(LARGE('total general'!$AQ$8:$AQ$507,10),'total general'!$AQ$8:$AQ$507,0))&gt;=D$74),INDEX('total general'!$AN$8:$AN$507,MATCH(LARGE('total general'!$AQ$8:$AQ$507,10),'total general'!$AQ$8:$AQ$507,0)),""),"")</f>
        <v>Oscar Reyes</v>
      </c>
      <c r="B84" t="str">
        <f>IFERROR(IF(AND(INDEX('total general'!$AO$8:$AO$507,MATCH(LARGE('total general'!$AQ$8:$AQ$507,10),'total general'!$AQ$8:$AQ$507,0))&gt;0,INDEX('total general'!$AO$8:$AO$507,MATCH(LARGE('total general'!$AQ$8:$AQ$507,10),'total general'!$AQ$8:$AQ$507,0))&gt;=D$74),INDEX('total general'!$C$8:$C$507,MATCH(LARGE('total general'!$AQ$8:$AQ$507,10),'total general'!$AQ$8:$AQ$507,0)),""),"")</f>
        <v>Equipo 12</v>
      </c>
      <c r="C84" s="4">
        <f>IFERROR(IF(AND(INDEX('total general'!$AO$8:$AO$507,MATCH(LARGE('total general'!$AQ$8:$AQ$507,10),'total general'!$AQ$8:$AQ$507,0))&gt;0,INDEX('total general'!$AO$8:$AO$507,MATCH(LARGE('total general'!$AQ$8:$AQ$507,10),'total general'!$AQ$8:$AQ$507,0))&gt;=D$74),INDEX('total general'!$AO$8:$AO$507,MATCH(LARGE('total general'!$AQ$8:$AQ$507,10),'total general'!$AQ$8:$AQ$507,0)),""),"")</f>
        <v>8</v>
      </c>
    </row>
    <row r="85" spans="1:4" x14ac:dyDescent="0.3">
      <c r="A85" t="str">
        <f>IFERROR(IF(AND(INDEX('total general'!$AO$8:$AO$507,MATCH(LARGE('total general'!$AQ$8:$AQ$507,11),'total general'!$AQ$8:$AQ$507,0))&gt;0,INDEX('total general'!$AO$8:$AO$507,MATCH(LARGE('total general'!$AQ$8:$AQ$507,11),'total general'!$AQ$8:$AQ$507,0))&gt;=D$74),INDEX('total general'!$AN$8:$AN$507,MATCH(LARGE('total general'!$AQ$8:$AQ$507,11),'total general'!$AQ$8:$AQ$507,0)),""),"")</f>
        <v>Ruben Rodriguez</v>
      </c>
      <c r="B85" t="str">
        <f>IFERROR(IF(AND(INDEX('total general'!$AO$8:$AO$507,MATCH(LARGE('total general'!$AQ$8:$AQ$507,11),'total general'!$AQ$8:$AQ$507,0))&gt;0,INDEX('total general'!$AO$8:$AO$507,MATCH(LARGE('total general'!$AQ$8:$AQ$507,11),'total general'!$AQ$8:$AQ$507,0))&gt;=D$74),INDEX('total general'!$C$8:$C$507,MATCH(LARGE('total general'!$AQ$8:$AQ$507,11),'total general'!$AQ$8:$AQ$507,0)),""),"")</f>
        <v>Equipo 17</v>
      </c>
      <c r="C85" s="4">
        <f>IFERROR(IF(AND(INDEX('total general'!$AO$8:$AO$507,MATCH(LARGE('total general'!$AQ$8:$AQ$507,11),'total general'!$AQ$8:$AQ$507,0))&gt;0,INDEX('total general'!$AO$8:$AO$507,MATCH(LARGE('total general'!$AQ$8:$AQ$507,11),'total general'!$AQ$8:$AQ$507,0))&gt;=D$74),INDEX('total general'!$AO$8:$AO$507,MATCH(LARGE('total general'!$AQ$8:$AQ$507,11),'total general'!$AQ$8:$AQ$507,0)),""),"")</f>
        <v>8</v>
      </c>
    </row>
    <row r="86" spans="1:4" x14ac:dyDescent="0.3">
      <c r="A86" t="str">
        <f>IFERROR(IF(AND(INDEX('total general'!$AO$8:$AO$507,MATCH(LARGE('total general'!$AQ$8:$AQ$507,12),'total general'!$AQ$8:$AQ$507,0))&gt;0,INDEX('total general'!$AO$8:$AO$507,MATCH(LARGE('total general'!$AQ$8:$AQ$507,12),'total general'!$AQ$8:$AQ$507,0))&gt;=D$74),INDEX('total general'!$AN$8:$AN$507,MATCH(LARGE('total general'!$AQ$8:$AQ$507,12),'total general'!$AQ$8:$AQ$507,0)),""),"")</f>
        <v>Rodrigo Lopez</v>
      </c>
      <c r="B86" t="str">
        <f>IFERROR(IF(AND(INDEX('total general'!$AO$8:$AO$507,MATCH(LARGE('total general'!$AQ$8:$AQ$507,12),'total general'!$AQ$8:$AQ$507,0))&gt;0,INDEX('total general'!$AO$8:$AO$507,MATCH(LARGE('total general'!$AQ$8:$AQ$507,12),'total general'!$AQ$8:$AQ$507,0))&gt;=D$74),INDEX('total general'!$C$8:$C$507,MATCH(LARGE('total general'!$AQ$8:$AQ$507,12),'total general'!$AQ$8:$AQ$507,0)),""),"")</f>
        <v>Equipo 19</v>
      </c>
      <c r="C86" s="4">
        <f>IFERROR(IF(AND(INDEX('total general'!$AO$8:$AO$507,MATCH(LARGE('total general'!$AQ$8:$AQ$507,12),'total general'!$AQ$8:$AQ$507,0))&gt;0,INDEX('total general'!$AO$8:$AO$507,MATCH(LARGE('total general'!$AQ$8:$AQ$507,12),'total general'!$AQ$8:$AQ$507,0))&gt;=D$74),INDEX('total general'!$AO$8:$AO$507,MATCH(LARGE('total general'!$AQ$8:$AQ$507,12),'total general'!$AQ$8:$AQ$507,0)),""),"")</f>
        <v>8</v>
      </c>
    </row>
    <row r="87" spans="1:4" x14ac:dyDescent="0.3">
      <c r="A87" t="str">
        <f>IFERROR(IF(AND(INDEX('total general'!$AO$8:$AO$507,MATCH(LARGE('total general'!$AQ$8:$AQ$507,13),'total general'!$AQ$8:$AQ$507,0))&gt;0,INDEX('total general'!$AO$8:$AO$507,MATCH(LARGE('total general'!$AQ$8:$AQ$507,13),'total general'!$AQ$8:$AQ$507,0))&gt;=D$74),INDEX('total general'!$AN$8:$AN$507,MATCH(LARGE('total general'!$AQ$8:$AQ$507,13),'total general'!$AQ$8:$AQ$507,0)),""),"")</f>
        <v>Emilio Gomez</v>
      </c>
      <c r="B87" t="str">
        <f>IFERROR(IF(AND(INDEX('total general'!$AO$8:$AO$507,MATCH(LARGE('total general'!$AQ$8:$AQ$507,13),'total general'!$AQ$8:$AQ$507,0))&gt;0,INDEX('total general'!$AO$8:$AO$507,MATCH(LARGE('total general'!$AQ$8:$AQ$507,13),'total general'!$AQ$8:$AQ$507,0))&gt;=D$74),INDEX('total general'!$C$8:$C$507,MATCH(LARGE('total general'!$AQ$8:$AQ$507,13),'total general'!$AQ$8:$AQ$507,0)),""),"")</f>
        <v>Equipo 20</v>
      </c>
      <c r="C87" s="4">
        <f>IFERROR(IF(AND(INDEX('total general'!$AO$8:$AO$507,MATCH(LARGE('total general'!$AQ$8:$AQ$507,13),'total general'!$AQ$8:$AQ$507,0))&gt;0,INDEX('total general'!$AO$8:$AO$507,MATCH(LARGE('total general'!$AQ$8:$AQ$507,13),'total general'!$AQ$8:$AQ$507,0))&gt;=D$74),INDEX('total general'!$AO$8:$AO$507,MATCH(LARGE('total general'!$AQ$8:$AQ$507,13),'total general'!$AQ$8:$AQ$507,0)),""),"")</f>
        <v>8</v>
      </c>
    </row>
    <row r="88" spans="1:4" x14ac:dyDescent="0.3">
      <c r="A88" t="str">
        <f>IFERROR(IF(AND(INDEX('total general'!$AO$8:$AO$507,MATCH(LARGE('total general'!$AQ$8:$AQ$507,14),'total general'!$AQ$8:$AQ$507,0))&gt;0,INDEX('total general'!$AO$8:$AO$507,MATCH(LARGE('total general'!$AQ$8:$AQ$507,14),'total general'!$AQ$8:$AQ$507,0))&gt;=D$74),INDEX('total general'!$AN$8:$AN$507,MATCH(LARGE('total general'!$AQ$8:$AQ$507,14),'total general'!$AQ$8:$AQ$507,0)),""),"")</f>
        <v/>
      </c>
      <c r="B88" t="str">
        <f>IFERROR(IF(AND(INDEX('total general'!$AO$8:$AO$507,MATCH(LARGE('total general'!$AQ$8:$AQ$507,14),'total general'!$AQ$8:$AQ$507,0))&gt;0,INDEX('total general'!$AO$8:$AO$507,MATCH(LARGE('total general'!$AQ$8:$AQ$507,14),'total general'!$AQ$8:$AQ$507,0))&gt;=D$74),INDEX('total general'!$C$8:$C$507,MATCH(LARGE('total general'!$AQ$8:$AQ$507,14),'total general'!$AQ$8:$AQ$507,0)),""),"")</f>
        <v/>
      </c>
      <c r="C88" s="4" t="str">
        <f>IFERROR(IF(AND(INDEX('total general'!$AO$8:$AO$507,MATCH(LARGE('total general'!$AQ$8:$AQ$507,14),'total general'!$AQ$8:$AQ$507,0))&gt;0,INDEX('total general'!$AO$8:$AO$507,MATCH(LARGE('total general'!$AQ$8:$AQ$507,14),'total general'!$AQ$8:$AQ$507,0))&gt;=D$74),INDEX('total general'!$AO$8:$AO$507,MATCH(LARGE('total general'!$AQ$8:$AQ$507,14),'total general'!$AQ$8:$AQ$507,0)),""),"")</f>
        <v/>
      </c>
    </row>
    <row r="89" spans="1:4" x14ac:dyDescent="0.3">
      <c r="A89" t="str">
        <f>IFERROR(IF(AND(INDEX('total general'!$AO$8:$AO$507,MATCH(LARGE('total general'!$AQ$8:$AQ$507,15),'total general'!$AQ$8:$AQ$507,0))&gt;0,INDEX('total general'!$AO$8:$AO$507,MATCH(LARGE('total general'!$AQ$8:$AQ$507,15),'total general'!$AQ$8:$AQ$507,0))&gt;=D$74),INDEX('total general'!$AN$8:$AN$507,MATCH(LARGE('total general'!$AQ$8:$AQ$507,15),'total general'!$AQ$8:$AQ$507,0)),""),"")</f>
        <v/>
      </c>
      <c r="B89" t="str">
        <f>IFERROR(IF(AND(INDEX('total general'!$AO$8:$AO$507,MATCH(LARGE('total general'!$AQ$8:$AQ$507,15),'total general'!$AQ$8:$AQ$507,0))&gt;0,INDEX('total general'!$AO$8:$AO$507,MATCH(LARGE('total general'!$AQ$8:$AQ$507,15),'total general'!$AQ$8:$AQ$507,0))&gt;=D$74),INDEX('total general'!$C$8:$C$507,MATCH(LARGE('total general'!$AQ$8:$AQ$507,15),'total general'!$AQ$8:$AQ$507,0)),""),"")</f>
        <v/>
      </c>
      <c r="C89" s="4" t="str">
        <f>IFERROR(IF(AND(INDEX('total general'!$AO$8:$AO$507,MATCH(LARGE('total general'!$AQ$8:$AQ$507,15),'total general'!$AQ$8:$AQ$507,0))&gt;0,INDEX('total general'!$AO$8:$AO$507,MATCH(LARGE('total general'!$AQ$8:$AQ$507,15),'total general'!$AQ$8:$AQ$507,0))&gt;=D$74),INDEX('total general'!$AO$8:$AO$507,MATCH(LARGE('total general'!$AQ$8:$AQ$507,15),'total general'!$AQ$8:$AQ$507,0)),""),"")</f>
        <v/>
      </c>
    </row>
    <row r="90" spans="1:4" x14ac:dyDescent="0.3">
      <c r="B90" t="str">
        <f>IFERROR(IF(AND(INDEX('total general'!$AO$8:$AO$507,MATCH(LARGE('total general'!$AQ$8:$AQ$507,16),'total general'!$AQ$8:$AQ$507,0))&gt;0,INDEX('total general'!$AO$8:$AO$507,MATCH(LARGE('total general'!$AQ$8:$AQ$507,16),'total general'!$AQ$8:$AQ$507,0))&gt;=D$74),INDEX('total general'!$C$8:$C$507,MATCH(LARGE('total general'!$AQ$8:$AQ$507,16),'total general'!$AQ$8:$AQ$507,0)),""),"")</f>
        <v/>
      </c>
    </row>
    <row r="91" spans="1:4" x14ac:dyDescent="0.3">
      <c r="A91" s="7" t="s">
        <v>582</v>
      </c>
    </row>
    <row r="92" spans="1:4" x14ac:dyDescent="0.3">
      <c r="A92" s="17" t="s">
        <v>5</v>
      </c>
      <c r="B92" s="17" t="s">
        <v>589</v>
      </c>
      <c r="C92" s="17" t="s">
        <v>577</v>
      </c>
      <c r="D92">
        <f>SMALL(lanzadores!$N$3:$N$502,10)</f>
        <v>3</v>
      </c>
    </row>
    <row r="93" spans="1:4" x14ac:dyDescent="0.3">
      <c r="A93" t="str">
        <f>IFERROR(IF(AND(INDEX(lanzadores!$M$3:$M$502,MATCH(SMALL(lanzadores!$O$3:$O$502,1),lanzadores!$O$3:$O$502,0))&gt;0,INDEX(lanzadores!$M$3:$M$502,MATCH(SMALL(lanzadores!$O$3:$O$502,1),lanzadores!$O$3:$O$502,0))&lt;=D$92),INDEX(lanzadores!$L$3:$L$502,MATCH(SMALL(lanzadores!$O$3:$O$502,1),lanzadores!$O$3:$O$502,0)),""),"")</f>
        <v>Enrique Morales</v>
      </c>
      <c r="B93" t="str">
        <f>IFERROR(IF(AND(INDEX(lanzadores!$M$3:$M$502,MATCH(SMALL(lanzadores!$O$3:$O$502,1),lanzadores!$O$3:$O$502,0))&gt;0,INDEX(lanzadores!$M$3:$M$502,MATCH(SMALL(lanzadores!$O$3:$O$502,1),lanzadores!$O$3:$O$502,0))&lt;=D$92),INDEX(lanzadores!$B$3:$B$502,MATCH(SMALL(lanzadores!$O$3:$O$502,1),lanzadores!$O$3:$O$502,0)),""),"")</f>
        <v>Equipo 16</v>
      </c>
      <c r="C93" s="2">
        <f>IFERROR(IF(AND(INDEX(lanzadores!$M$3:$M$502,MATCH(SMALL(lanzadores!$O$3:$O$502,1),lanzadores!$O$3:$O$502,0))&gt;0,INDEX(lanzadores!$M$3:$M$502,MATCH(SMALL(lanzadores!$O$3:$O$502,1),lanzadores!$O$3:$O$502,0))&lt;=D$92),INDEX(lanzadores!$M$3:$M$502,MATCH(SMALL(lanzadores!$O$3:$O$502,1),lanzadores!$O$3:$O$502,0)),""),"")</f>
        <v>1.7999999999999996</v>
      </c>
    </row>
    <row r="94" spans="1:4" x14ac:dyDescent="0.3">
      <c r="A94" t="str">
        <f>IFERROR(IF(AND(INDEX(lanzadores!$M$3:$M$502,MATCH(SMALL(lanzadores!$O$3:$O$502,2),lanzadores!$O$3:$O$502,0))&gt;0,INDEX(lanzadores!$M$3:$M$502,MATCH(SMALL(lanzadores!$O$3:$O$502,2),lanzadores!$O$3:$O$502,0))&lt;=D$92),INDEX(lanzadores!$L$3:$L$502,MATCH(SMALL(lanzadores!$O$3:$O$502,2),lanzadores!$O$3:$O$502,0)),""),"")</f>
        <v>Alejandro Martinez</v>
      </c>
      <c r="B94" t="str">
        <f>IFERROR(IF(AND(INDEX(lanzadores!$M$3:$M$502,MATCH(SMALL(lanzadores!$O$3:$O$502,2),lanzadores!$O$3:$O$502,0))&gt;0,INDEX(lanzadores!$M$3:$M$502,MATCH(SMALL(lanzadores!$O$3:$O$502,2),lanzadores!$O$3:$O$502,0))&lt;=D$92),INDEX(lanzadores!$B$3:$B$502,MATCH(SMALL(lanzadores!$O$3:$O$502,2),lanzadores!$O$3:$O$502,0)),""),"")</f>
        <v>Equipo 18</v>
      </c>
      <c r="C94" s="2">
        <f>IFERROR(IF(AND(INDEX(lanzadores!$M$3:$M$502,MATCH(SMALL(lanzadores!$O$3:$O$502,2),lanzadores!$O$3:$O$502,0))&gt;0,INDEX(lanzadores!$M$3:$M$502,MATCH(SMALL(lanzadores!$O$3:$O$502,2),lanzadores!$O$3:$O$502,0))&lt;=D$92),INDEX(lanzadores!$M$3:$M$502,MATCH(SMALL(lanzadores!$O$3:$O$502,2),lanzadores!$O$3:$O$502,0)),""),"")</f>
        <v>1.9285714285714284</v>
      </c>
    </row>
    <row r="95" spans="1:4" x14ac:dyDescent="0.3">
      <c r="A95" t="str">
        <f>IFERROR(IF(AND(INDEX(lanzadores!$M$3:$M$502,MATCH(SMALL(lanzadores!$O$3:$O$502,3),lanzadores!$O$3:$O$502,0))&gt;0,INDEX(lanzadores!$M$3:$M$502,MATCH(SMALL(lanzadores!$O$3:$O$502,3),lanzadores!$O$3:$O$502,0))&lt;=D$92),INDEX(lanzadores!$L$3:$L$502,MATCH(SMALL(lanzadores!$O$3:$O$502,3),lanzadores!$O$3:$O$502,0)),""),"")</f>
        <v>Alberto Cruz</v>
      </c>
      <c r="B95" t="str">
        <f>IFERROR(IF(AND(INDEX(lanzadores!$M$3:$M$502,MATCH(SMALL(lanzadores!$O$3:$O$502,3),lanzadores!$O$3:$O$502,0))&gt;0,INDEX(lanzadores!$M$3:$M$502,MATCH(SMALL(lanzadores!$O$3:$O$502,3),lanzadores!$O$3:$O$502,0))&lt;=D$92),INDEX(lanzadores!$B$3:$B$502,MATCH(SMALL(lanzadores!$O$3:$O$502,3),lanzadores!$O$3:$O$502,0)),""),"")</f>
        <v>Equipo 16</v>
      </c>
      <c r="C95" s="2">
        <f>IFERROR(IF(AND(INDEX(lanzadores!$M$3:$M$502,MATCH(SMALL(lanzadores!$O$3:$O$502,3),lanzadores!$O$3:$O$502,0))&gt;0,INDEX(lanzadores!$M$3:$M$502,MATCH(SMALL(lanzadores!$O$3:$O$502,3),lanzadores!$O$3:$O$502,0))&lt;=D$92),INDEX(lanzadores!$M$3:$M$502,MATCH(SMALL(lanzadores!$O$3:$O$502,3),lanzadores!$O$3:$O$502,0)),""),"")</f>
        <v>2.0769230769230766</v>
      </c>
    </row>
    <row r="96" spans="1:4" x14ac:dyDescent="0.3">
      <c r="A96" t="str">
        <f>IFERROR(IF(AND(INDEX(lanzadores!$M$3:$M$502,MATCH(SMALL(lanzadores!$O$3:$O$502,4),lanzadores!$O$3:$O$502,0))&gt;0,INDEX(lanzadores!$M$3:$M$502,MATCH(SMALL(lanzadores!$O$3:$O$502,4),lanzadores!$O$3:$O$502,0))&lt;=D$92),INDEX(lanzadores!$L$3:$L$502,MATCH(SMALL(lanzadores!$O$3:$O$502,4),lanzadores!$O$3:$O$502,0)),""),"")</f>
        <v>Ruben Morales</v>
      </c>
      <c r="B96" t="str">
        <f>IFERROR(IF(AND(INDEX(lanzadores!$M$3:$M$502,MATCH(SMALL(lanzadores!$O$3:$O$502,4),lanzadores!$O$3:$O$502,0))&gt;0,INDEX(lanzadores!$M$3:$M$502,MATCH(SMALL(lanzadores!$O$3:$O$502,4),lanzadores!$O$3:$O$502,0))&lt;=D$92),INDEX(lanzadores!$B$3:$B$502,MATCH(SMALL(lanzadores!$O$3:$O$502,4),lanzadores!$O$3:$O$502,0)),""),"")</f>
        <v>Equipo 17</v>
      </c>
      <c r="C96" s="2">
        <f>IFERROR(IF(AND(INDEX(lanzadores!$M$3:$M$502,MATCH(SMALL(lanzadores!$O$3:$O$502,4),lanzadores!$O$3:$O$502,0))&gt;0,INDEX(lanzadores!$M$3:$M$502,MATCH(SMALL(lanzadores!$O$3:$O$502,4),lanzadores!$O$3:$O$502,0))&lt;=D$92),INDEX(lanzadores!$M$3:$M$502,MATCH(SMALL(lanzadores!$O$3:$O$502,4),lanzadores!$O$3:$O$502,0)),""),"")</f>
        <v>2.0769230769230771</v>
      </c>
    </row>
    <row r="97" spans="1:4" x14ac:dyDescent="0.3">
      <c r="A97" t="str">
        <f>IFERROR(IF(AND(INDEX(lanzadores!$M$3:$M$502,MATCH(SMALL(lanzadores!$O$3:$O$502,5),lanzadores!$O$3:$O$502,0))&gt;0,INDEX(lanzadores!$M$3:$M$502,MATCH(SMALL(lanzadores!$O$3:$O$502,5),lanzadores!$O$3:$O$502,0))&lt;=D$92),INDEX(lanzadores!$L$3:$L$502,MATCH(SMALL(lanzadores!$O$3:$O$502,5),lanzadores!$O$3:$O$502,0)),""),"")</f>
        <v>Oscar Flores</v>
      </c>
      <c r="B97" t="str">
        <f>IFERROR(IF(AND(INDEX(lanzadores!$M$3:$M$502,MATCH(SMALL(lanzadores!$O$3:$O$502,5),lanzadores!$O$3:$O$502,0))&gt;0,INDEX(lanzadores!$M$3:$M$502,MATCH(SMALL(lanzadores!$O$3:$O$502,5),lanzadores!$O$3:$O$502,0))&lt;=D$92),INDEX(lanzadores!$B$3:$B$502,MATCH(SMALL(lanzadores!$O$3:$O$502,5),lanzadores!$O$3:$O$502,0)),""),"")</f>
        <v>Equipo 12</v>
      </c>
      <c r="C97" s="2">
        <f>IFERROR(IF(AND(INDEX(lanzadores!$M$3:$M$502,MATCH(SMALL(lanzadores!$O$3:$O$502,5),lanzadores!$O$3:$O$502,0))&gt;0,INDEX(lanzadores!$M$3:$M$502,MATCH(SMALL(lanzadores!$O$3:$O$502,5),lanzadores!$O$3:$O$502,0))&lt;=D$92),INDEX(lanzadores!$M$3:$M$502,MATCH(SMALL(lanzadores!$O$3:$O$502,5),lanzadores!$O$3:$O$502,0)),""),"")</f>
        <v>2.25</v>
      </c>
    </row>
    <row r="98" spans="1:4" x14ac:dyDescent="0.3">
      <c r="A98" t="str">
        <f>IFERROR(IF(AND(INDEX(lanzadores!$M$3:$M$502,MATCH(SMALL(lanzadores!$O$3:$O$502,6),lanzadores!$O$3:$O$502,0))&gt;0,INDEX(lanzadores!$M$3:$M$502,MATCH(SMALL(lanzadores!$O$3:$O$502,6),lanzadores!$O$3:$O$502,0))&lt;=D$92),INDEX(lanzadores!$L$3:$L$502,MATCH(SMALL(lanzadores!$O$3:$O$502,6),lanzadores!$O$3:$O$502,0)),""),"")</f>
        <v>Carlos Torres</v>
      </c>
      <c r="B98" t="str">
        <f>IFERROR(IF(AND(INDEX(lanzadores!$M$3:$M$502,MATCH(SMALL(lanzadores!$O$3:$O$502,6),lanzadores!$O$3:$O$502,0))&gt;0,INDEX(lanzadores!$M$3:$M$502,MATCH(SMALL(lanzadores!$O$3:$O$502,6),lanzadores!$O$3:$O$502,0))&lt;=D$92),INDEX(lanzadores!$B$3:$B$502,MATCH(SMALL(lanzadores!$O$3:$O$502,6),lanzadores!$O$3:$O$502,0)),""),"")</f>
        <v>Equipo 2</v>
      </c>
      <c r="C98" s="2">
        <f>IFERROR(IF(AND(INDEX(lanzadores!$M$3:$M$502,MATCH(SMALL(lanzadores!$O$3:$O$502,6),lanzadores!$O$3:$O$502,0))&gt;0,INDEX(lanzadores!$M$3:$M$502,MATCH(SMALL(lanzadores!$O$3:$O$502,6),lanzadores!$O$3:$O$502,0))&lt;=D$92),INDEX(lanzadores!$M$3:$M$502,MATCH(SMALL(lanzadores!$O$3:$O$502,6),lanzadores!$O$3:$O$502,0)),""),"")</f>
        <v>3</v>
      </c>
    </row>
    <row r="99" spans="1:4" x14ac:dyDescent="0.3">
      <c r="A99" t="str">
        <f>IFERROR(IF(AND(INDEX(lanzadores!$M$3:$M$502,MATCH(SMALL(lanzadores!$O$3:$O$502,7),lanzadores!$O$3:$O$502,0))&gt;0,INDEX(lanzadores!$M$3:$M$502,MATCH(SMALL(lanzadores!$O$3:$O$502,7),lanzadores!$O$3:$O$502,0))&lt;=D$92),INDEX(lanzadores!$L$3:$L$502,MATCH(SMALL(lanzadores!$O$3:$O$502,7),lanzadores!$O$3:$O$502,0)),""),"")</f>
        <v>Jose Gutierrez</v>
      </c>
      <c r="B99" t="str">
        <f>IFERROR(IF(AND(INDEX(lanzadores!$M$3:$M$502,MATCH(SMALL(lanzadores!$O$3:$O$502,7),lanzadores!$O$3:$O$502,0))&gt;0,INDEX(lanzadores!$M$3:$M$502,MATCH(SMALL(lanzadores!$O$3:$O$502,7),lanzadores!$O$3:$O$502,0))&lt;=D$92),INDEX(lanzadores!$B$3:$B$502,MATCH(SMALL(lanzadores!$O$3:$O$502,7),lanzadores!$O$3:$O$502,0)),""),"")</f>
        <v>Equipo 3</v>
      </c>
      <c r="C99" s="2">
        <f>IFERROR(IF(AND(INDEX(lanzadores!$M$3:$M$502,MATCH(SMALL(lanzadores!$O$3:$O$502,7),lanzadores!$O$3:$O$502,0))&gt;0,INDEX(lanzadores!$M$3:$M$502,MATCH(SMALL(lanzadores!$O$3:$O$502,7),lanzadores!$O$3:$O$502,0))&lt;=D$92),INDEX(lanzadores!$M$3:$M$502,MATCH(SMALL(lanzadores!$O$3:$O$502,7),lanzadores!$O$3:$O$502,0)),""),"")</f>
        <v>3</v>
      </c>
    </row>
    <row r="100" spans="1:4" x14ac:dyDescent="0.3">
      <c r="A100" t="str">
        <f>IFERROR(IF(AND(INDEX(lanzadores!$M$3:$M$502,MATCH(SMALL(lanzadores!$O$3:$O$502,8),lanzadores!$O$3:$O$502,0))&gt;0,INDEX(lanzadores!$M$3:$M$502,MATCH(SMALL(lanzadores!$O$3:$O$502,8),lanzadores!$O$3:$O$502,0))&lt;=D$92),INDEX(lanzadores!$L$3:$L$502,MATCH(SMALL(lanzadores!$O$3:$O$502,8),lanzadores!$O$3:$O$502,0)),""),"")</f>
        <v>Andres Lopez</v>
      </c>
      <c r="B100" t="str">
        <f>IFERROR(IF(AND(INDEX(lanzadores!$M$3:$M$502,MATCH(SMALL(lanzadores!$O$3:$O$502,8),lanzadores!$O$3:$O$502,0))&gt;0,INDEX(lanzadores!$M$3:$M$502,MATCH(SMALL(lanzadores!$O$3:$O$502,8),lanzadores!$O$3:$O$502,0))&lt;=D$92),INDEX(lanzadores!$B$3:$B$502,MATCH(SMALL(lanzadores!$O$3:$O$502,8),lanzadores!$O$3:$O$502,0)),""),"")</f>
        <v>Equipo 4</v>
      </c>
      <c r="C100" s="2">
        <f>IFERROR(IF(AND(INDEX(lanzadores!$M$3:$M$502,MATCH(SMALL(lanzadores!$O$3:$O$502,8),lanzadores!$O$3:$O$502,0))&gt;0,INDEX(lanzadores!$M$3:$M$502,MATCH(SMALL(lanzadores!$O$3:$O$502,8),lanzadores!$O$3:$O$502,0))&lt;=D$92),INDEX(lanzadores!$M$3:$M$502,MATCH(SMALL(lanzadores!$O$3:$O$502,8),lanzadores!$O$3:$O$502,0)),""),"")</f>
        <v>3</v>
      </c>
    </row>
    <row r="101" spans="1:4" x14ac:dyDescent="0.3">
      <c r="A101" t="str">
        <f>IFERROR(IF(AND(INDEX(lanzadores!$M$3:$M$502,MATCH(SMALL(lanzadores!$O$3:$O$502,9),lanzadores!$O$3:$O$502,0))&gt;0,INDEX(lanzadores!$M$3:$M$502,MATCH(SMALL(lanzadores!$O$3:$O$502,9),lanzadores!$O$3:$O$502,0))&lt;=D$92),INDEX(lanzadores!$L$3:$L$502,MATCH(SMALL(lanzadores!$O$3:$O$502,9),lanzadores!$O$3:$O$502,0)),""),"")</f>
        <v>Pedro Gutierrez</v>
      </c>
      <c r="B101" t="str">
        <f>IFERROR(IF(AND(INDEX(lanzadores!$M$3:$M$502,MATCH(SMALL(lanzadores!$O$3:$O$502,9),lanzadores!$O$3:$O$502,0))&gt;0,INDEX(lanzadores!$M$3:$M$502,MATCH(SMALL(lanzadores!$O$3:$O$502,9),lanzadores!$O$3:$O$502,0))&lt;=D$92),INDEX(lanzadores!$B$3:$B$502,MATCH(SMALL(lanzadores!$O$3:$O$502,9),lanzadores!$O$3:$O$502,0)),""),"")</f>
        <v>Equipo 5</v>
      </c>
      <c r="C101" s="2">
        <f>IFERROR(IF(AND(INDEX(lanzadores!$M$3:$M$502,MATCH(SMALL(lanzadores!$O$3:$O$502,9),lanzadores!$O$3:$O$502,0))&gt;0,INDEX(lanzadores!$M$3:$M$502,MATCH(SMALL(lanzadores!$O$3:$O$502,9),lanzadores!$O$3:$O$502,0))&lt;=D$92),INDEX(lanzadores!$M$3:$M$502,MATCH(SMALL(lanzadores!$O$3:$O$502,9),lanzadores!$O$3:$O$502,0)),""),"")</f>
        <v>3</v>
      </c>
    </row>
    <row r="102" spans="1:4" x14ac:dyDescent="0.3">
      <c r="A102" t="str">
        <f>IFERROR(IF(AND(INDEX(lanzadores!$M$3:$M$502,MATCH(SMALL(lanzadores!$O$3:$O$502,10),lanzadores!$O$3:$O$502,0))&gt;0,INDEX(lanzadores!$M$3:$M$502,MATCH(SMALL(lanzadores!$O$3:$O$502,10),lanzadores!$O$3:$O$502,0))&lt;=D$92),INDEX(lanzadores!$L$3:$L$502,MATCH(SMALL(lanzadores!$O$3:$O$502,10),lanzadores!$O$3:$O$502,0)),""),"")</f>
        <v>Ricardo Castillo</v>
      </c>
      <c r="B102" t="str">
        <f>IFERROR(IF(AND(INDEX(lanzadores!$M$3:$M$502,MATCH(SMALL(lanzadores!$O$3:$O$502,10),lanzadores!$O$3:$O$502,0))&gt;0,INDEX(lanzadores!$M$3:$M$502,MATCH(SMALL(lanzadores!$O$3:$O$502,10),lanzadores!$O$3:$O$502,0))&lt;=D$92),INDEX(lanzadores!$B$3:$B$502,MATCH(SMALL(lanzadores!$O$3:$O$502,10),lanzadores!$O$3:$O$502,0)),""),"")</f>
        <v>Equipo 10</v>
      </c>
      <c r="C102" s="2">
        <f>IFERROR(IF(AND(INDEX(lanzadores!$M$3:$M$502,MATCH(SMALL(lanzadores!$O$3:$O$502,10),lanzadores!$O$3:$O$502,0))&gt;0,INDEX(lanzadores!$M$3:$M$502,MATCH(SMALL(lanzadores!$O$3:$O$502,10),lanzadores!$O$3:$O$502,0))&lt;=D$92),INDEX(lanzadores!$M$3:$M$502,MATCH(SMALL(lanzadores!$O$3:$O$502,10),lanzadores!$O$3:$O$502,0)),""),"")</f>
        <v>3</v>
      </c>
    </row>
    <row r="103" spans="1:4" x14ac:dyDescent="0.3">
      <c r="A103" t="str">
        <f>IFERROR(IF(AND(INDEX(lanzadores!$M$3:$M$502,MATCH(SMALL(lanzadores!$O$3:$O$502,11),lanzadores!$O$3:$O$502,0))&gt;0,INDEX(lanzadores!$M$3:$M$502,MATCH(SMALL(lanzadores!$O$3:$O$502,11),lanzadores!$O$3:$O$502,0))&lt;=D$92),INDEX(lanzadores!$L$3:$L$502,MATCH(SMALL(lanzadores!$O$3:$O$502,11),lanzadores!$O$3:$O$502,0)),""),"")</f>
        <v>Oscar Castillo</v>
      </c>
      <c r="B103" t="str">
        <f>IFERROR(IF(AND(INDEX(lanzadores!$M$3:$M$502,MATCH(SMALL(lanzadores!$O$3:$O$502,11),lanzadores!$O$3:$O$502,0))&gt;0,INDEX(lanzadores!$M$3:$M$502,MATCH(SMALL(lanzadores!$O$3:$O$502,11),lanzadores!$O$3:$O$502,0))&lt;=D$92),INDEX(lanzadores!$B$3:$B$502,MATCH(SMALL(lanzadores!$O$3:$O$502,11),lanzadores!$O$3:$O$502,0)),""),"")</f>
        <v>Equipo 12</v>
      </c>
      <c r="C103" s="2">
        <f>IFERROR(IF(AND(INDEX(lanzadores!$M$3:$M$502,MATCH(SMALL(lanzadores!$O$3:$O$502,11),lanzadores!$O$3:$O$502,0))&gt;0,INDEX(lanzadores!$M$3:$M$502,MATCH(SMALL(lanzadores!$O$3:$O$502,11),lanzadores!$O$3:$O$502,0))&lt;=D$92),INDEX(lanzadores!$M$3:$M$502,MATCH(SMALL(lanzadores!$O$3:$O$502,11),lanzadores!$O$3:$O$502,0)),""),"")</f>
        <v>3</v>
      </c>
    </row>
    <row r="104" spans="1:4" x14ac:dyDescent="0.3">
      <c r="A104" t="str">
        <f>IFERROR(IF(AND(INDEX(lanzadores!$M$3:$M$502,MATCH(SMALL(lanzadores!$O$3:$O$502,12),lanzadores!$O$3:$O$502,0))&gt;0,INDEX(lanzadores!$M$3:$M$502,MATCH(SMALL(lanzadores!$O$3:$O$502,12),lanzadores!$O$3:$O$502,0))&lt;=D$92),INDEX(lanzadores!$L$3:$L$502,MATCH(SMALL(lanzadores!$O$3:$O$502,12),lanzadores!$O$3:$O$502,0)),""),"")</f>
        <v>Victor Gonzalez</v>
      </c>
      <c r="B104" t="str">
        <f>IFERROR(IF(AND(INDEX(lanzadores!$M$3:$M$502,MATCH(SMALL(lanzadores!$O$3:$O$502,12),lanzadores!$O$3:$O$502,0))&gt;0,INDEX(lanzadores!$M$3:$M$502,MATCH(SMALL(lanzadores!$O$3:$O$502,12),lanzadores!$O$3:$O$502,0))&lt;=D$92),INDEX(lanzadores!$B$3:$B$502,MATCH(SMALL(lanzadores!$O$3:$O$502,12),lanzadores!$O$3:$O$502,0)),""),"")</f>
        <v>Equipo 13</v>
      </c>
      <c r="C104" s="2">
        <f>IFERROR(IF(AND(INDEX(lanzadores!$M$3:$M$502,MATCH(SMALL(lanzadores!$O$3:$O$502,12),lanzadores!$O$3:$O$502,0))&gt;0,INDEX(lanzadores!$M$3:$M$502,MATCH(SMALL(lanzadores!$O$3:$O$502,12),lanzadores!$O$3:$O$502,0))&lt;=D$92),INDEX(lanzadores!$M$3:$M$502,MATCH(SMALL(lanzadores!$O$3:$O$502,12),lanzadores!$O$3:$O$502,0)),""),"")</f>
        <v>3</v>
      </c>
    </row>
    <row r="105" spans="1:4" x14ac:dyDescent="0.3">
      <c r="A105" t="str">
        <f>IFERROR(IF(AND(INDEX(lanzadores!$M$3:$M$502,MATCH(SMALL(lanzadores!$O$3:$O$502,13),lanzadores!$O$3:$O$502,0))&gt;0,INDEX(lanzadores!$M$3:$M$502,MATCH(SMALL(lanzadores!$O$3:$O$502,13),lanzadores!$O$3:$O$502,0))&lt;=D$92),INDEX(lanzadores!$L$3:$L$502,MATCH(SMALL(lanzadores!$O$3:$O$502,13),lanzadores!$O$3:$O$502,0)),""),"")</f>
        <v>Victor Ramirez</v>
      </c>
      <c r="B105" t="str">
        <f>IFERROR(IF(AND(INDEX(lanzadores!$M$3:$M$502,MATCH(SMALL(lanzadores!$O$3:$O$502,13),lanzadores!$O$3:$O$502,0))&gt;0,INDEX(lanzadores!$M$3:$M$502,MATCH(SMALL(lanzadores!$O$3:$O$502,13),lanzadores!$O$3:$O$502,0))&lt;=D$92),INDEX(lanzadores!$B$3:$B$502,MATCH(SMALL(lanzadores!$O$3:$O$502,13),lanzadores!$O$3:$O$502,0)),""),"")</f>
        <v>Equipo 13</v>
      </c>
      <c r="C105" s="2">
        <f>IFERROR(IF(AND(INDEX(lanzadores!$M$3:$M$502,MATCH(SMALL(lanzadores!$O$3:$O$502,13),lanzadores!$O$3:$O$502,0))&gt;0,INDEX(lanzadores!$M$3:$M$502,MATCH(SMALL(lanzadores!$O$3:$O$502,13),lanzadores!$O$3:$O$502,0))&lt;=D$92),INDEX(lanzadores!$M$3:$M$502,MATCH(SMALL(lanzadores!$O$3:$O$502,13),lanzadores!$O$3:$O$502,0)),""),"")</f>
        <v>3</v>
      </c>
    </row>
    <row r="106" spans="1:4" x14ac:dyDescent="0.3">
      <c r="A106" t="str">
        <f>IFERROR(IF(AND(INDEX(lanzadores!$M$3:$M$502,MATCH(SMALL(lanzadores!$O$3:$O$502,14),lanzadores!$O$3:$O$502,0))&gt;0,INDEX(lanzadores!$M$3:$M$502,MATCH(SMALL(lanzadores!$O$3:$O$502,14),lanzadores!$O$3:$O$502,0))&lt;=D$92),INDEX(lanzadores!$L$3:$L$502,MATCH(SMALL(lanzadores!$O$3:$O$502,14),lanzadores!$O$3:$O$502,0)),""),"")</f>
        <v>Hector Ramirez</v>
      </c>
      <c r="B106" t="str">
        <f>IFERROR(IF(AND(INDEX(lanzadores!$M$3:$M$502,MATCH(SMALL(lanzadores!$O$3:$O$502,14),lanzadores!$O$3:$O$502,0))&gt;0,INDEX(lanzadores!$M$3:$M$502,MATCH(SMALL(lanzadores!$O$3:$O$502,14),lanzadores!$O$3:$O$502,0))&lt;=D$92),INDEX(lanzadores!$B$3:$B$502,MATCH(SMALL(lanzadores!$O$3:$O$502,14),lanzadores!$O$3:$O$502,0)),""),"")</f>
        <v>Equipo 14</v>
      </c>
      <c r="C106" s="2">
        <f>IFERROR(IF(AND(INDEX(lanzadores!$M$3:$M$502,MATCH(SMALL(lanzadores!$O$3:$O$502,14),lanzadores!$O$3:$O$502,0))&gt;0,INDEX(lanzadores!$M$3:$M$502,MATCH(SMALL(lanzadores!$O$3:$O$502,14),lanzadores!$O$3:$O$502,0))&lt;=D$92),INDEX(lanzadores!$M$3:$M$502,MATCH(SMALL(lanzadores!$O$3:$O$502,14),lanzadores!$O$3:$O$502,0)),""),"")</f>
        <v>3</v>
      </c>
    </row>
    <row r="107" spans="1:4" x14ac:dyDescent="0.3">
      <c r="A107" t="str">
        <f>IFERROR(IF(AND(INDEX(lanzadores!$M$3:$M$502,MATCH(SMALL(lanzadores!$O$3:$O$502,15),lanzadores!$O$3:$O$502,0))&gt;0,INDEX(lanzadores!$M$3:$M$502,MATCH(SMALL(lanzadores!$O$3:$O$502,15),lanzadores!$O$3:$O$502,0))&lt;=D$92),INDEX(lanzadores!$L$3:$L$502,MATCH(SMALL(lanzadores!$O$3:$O$502,15),lanzadores!$O$3:$O$502,0)),""),"")</f>
        <v>Emilio Perez</v>
      </c>
      <c r="B107" t="str">
        <f>IFERROR(IF(AND(INDEX(lanzadores!$M$3:$M$502,MATCH(SMALL(lanzadores!$O$3:$O$502,15),lanzadores!$O$3:$O$502,0))&gt;0,INDEX(lanzadores!$M$3:$M$502,MATCH(SMALL(lanzadores!$O$3:$O$502,15),lanzadores!$O$3:$O$502,0))&lt;=D$92),INDEX(lanzadores!$B$3:$B$502,MATCH(SMALL(lanzadores!$O$3:$O$502,15),lanzadores!$O$3:$O$502,0)),""),"")</f>
        <v>Equipo 20</v>
      </c>
      <c r="C107" s="2">
        <f>IFERROR(IF(AND(INDEX(lanzadores!$M$3:$M$502,MATCH(SMALL(lanzadores!$O$3:$O$502,15),lanzadores!$O$3:$O$502,0))&gt;0,INDEX(lanzadores!$M$3:$M$502,MATCH(SMALL(lanzadores!$O$3:$O$502,15),lanzadores!$O$3:$O$502,0))&lt;=D$92),INDEX(lanzadores!$M$3:$M$502,MATCH(SMALL(lanzadores!$O$3:$O$502,15),lanzadores!$O$3:$O$502,0)),""),"")</f>
        <v>3</v>
      </c>
    </row>
    <row r="108" spans="1:4" x14ac:dyDescent="0.3">
      <c r="B108" t="str">
        <f>IFERROR(IF(AND(INDEX(lanzadores!$M$3:$M$502,MATCH(SMALL(lanzadores!$O$3:$O$502,16),lanzadores!$O$3:$O$502,0))&gt;0,INDEX(lanzadores!$M$3:$M$502,MATCH(SMALL(lanzadores!$O$3:$O$502,16),lanzadores!$O$3:$O$502,0))&lt;=D$92),INDEX(lanzadores!$B$3:$B$502,MATCH(SMALL(lanzadores!$O$3:$O$502,16),lanzadores!$O$3:$O$502,0)),""),"")</f>
        <v/>
      </c>
    </row>
    <row r="109" spans="1:4" x14ac:dyDescent="0.3">
      <c r="A109" s="7" t="s">
        <v>583</v>
      </c>
    </row>
    <row r="110" spans="1:4" x14ac:dyDescent="0.3">
      <c r="A110" s="17" t="s">
        <v>5</v>
      </c>
      <c r="B110" s="17" t="s">
        <v>589</v>
      </c>
      <c r="C110" s="17" t="s">
        <v>577</v>
      </c>
      <c r="D110">
        <f>LARGE(lanzadores!$R$3:$R$502,10)</f>
        <v>2</v>
      </c>
    </row>
    <row r="111" spans="1:4" x14ac:dyDescent="0.3">
      <c r="A111" t="str">
        <f>IFERROR(IF(AND(INDEX(lanzadores!$Q$3:$Q$502,MATCH(LARGE(lanzadores!$S$3:$S$502,1),lanzadores!$S$3:$S$502,0))&gt;0,INDEX(lanzadores!$Q$3:$Q$502,MATCH(LARGE(lanzadores!$S$3:$S$502,1),lanzadores!$S$3:$S$502,0))&gt;=D$110),INDEX(lanzadores!$P$3:$P$502,MATCH(LARGE(lanzadores!$S$3:$S$502,1),lanzadores!$S$3:$S$502,0)),""),"")</f>
        <v>Luis Cruz</v>
      </c>
      <c r="B111" t="str">
        <f>IFERROR(IF(AND(INDEX(lanzadores!$Q$3:$Q$502,MATCH(LARGE(lanzadores!$S$3:$S$502,1),lanzadores!$S$3:$S$502,0))&gt;0,INDEX(lanzadores!$Q$3:$Q$502,MATCH(LARGE(lanzadores!$S$3:$S$502,1),lanzadores!$S$3:$S$502,0))&gt;=D$110),INDEX(lanzadores!$B$3:$B$502,MATCH(LARGE(lanzadores!$S$3:$S$502,1),lanzadores!$S$3:$S$502,0)),""),"")</f>
        <v>Equipo 1</v>
      </c>
      <c r="C111" s="4">
        <f>IFERROR(IF(AND(INDEX(lanzadores!$Q$3:$Q$502,MATCH(LARGE(lanzadores!$S$3:$S$502,1),lanzadores!$S$3:$S$502,0))&gt;0,INDEX(lanzadores!$Q$3:$Q$502,MATCH(LARGE(lanzadores!$S$3:$S$502,1),lanzadores!$S$3:$S$502,0))&gt;=D$110),INDEX(lanzadores!$Q$3:$Q$502,MATCH(LARGE(lanzadores!$S$3:$S$502,1),lanzadores!$S$3:$S$502,0)),""),"")</f>
        <v>2</v>
      </c>
    </row>
    <row r="112" spans="1:4" x14ac:dyDescent="0.3">
      <c r="A112" t="str">
        <f>IFERROR(IF(AND(INDEX(lanzadores!$Q$3:$Q$502,MATCH(LARGE(lanzadores!$S$3:$S$502,2),lanzadores!$S$3:$S$502,0))&gt;0,INDEX(lanzadores!$Q$3:$Q$502,MATCH(LARGE(lanzadores!$S$3:$S$502,2),lanzadores!$S$3:$S$502,0))&gt;=D$110),INDEX(lanzadores!$P$3:$P$502,MATCH(LARGE(lanzadores!$S$3:$S$502,2),lanzadores!$S$3:$S$502,0)),""),"")</f>
        <v>Carlos Gonzalez</v>
      </c>
      <c r="B112" t="str">
        <f>IFERROR(IF(AND(INDEX(lanzadores!$Q$3:$Q$502,MATCH(LARGE(lanzadores!$S$3:$S$502,2),lanzadores!$S$3:$S$502,0))&gt;0,INDEX(lanzadores!$Q$3:$Q$502,MATCH(LARGE(lanzadores!$S$3:$S$502,2),lanzadores!$S$3:$S$502,0))&gt;=D$110),INDEX(lanzadores!$B$3:$B$502,MATCH(LARGE(lanzadores!$S$3:$S$502,2),lanzadores!$S$3:$S$502,0)),""),"")</f>
        <v>Equipo 2</v>
      </c>
      <c r="C112" s="4">
        <f>IFERROR(IF(AND(INDEX(lanzadores!$Q$3:$Q$502,MATCH(LARGE(lanzadores!$S$3:$S$502,2),lanzadores!$S$3:$S$502,0))&gt;0,INDEX(lanzadores!$Q$3:$Q$502,MATCH(LARGE(lanzadores!$S$3:$S$502,2),lanzadores!$S$3:$S$502,0))&gt;=D$110),INDEX(lanzadores!$Q$3:$Q$502,MATCH(LARGE(lanzadores!$S$3:$S$502,2),lanzadores!$S$3:$S$502,0)),""),"")</f>
        <v>2</v>
      </c>
    </row>
    <row r="113" spans="1:4" x14ac:dyDescent="0.3">
      <c r="A113" t="str">
        <f>IFERROR(IF(AND(INDEX(lanzadores!$Q$3:$Q$502,MATCH(LARGE(lanzadores!$S$3:$S$502,3),lanzadores!$S$3:$S$502,0))&gt;0,INDEX(lanzadores!$Q$3:$Q$502,MATCH(LARGE(lanzadores!$S$3:$S$502,3),lanzadores!$S$3:$S$502,0))&gt;=D$110),INDEX(lanzadores!$P$3:$P$502,MATCH(LARGE(lanzadores!$S$3:$S$502,3),lanzadores!$S$3:$S$502,0)),""),"")</f>
        <v>Carlos Reyes</v>
      </c>
      <c r="B113" t="str">
        <f>IFERROR(IF(AND(INDEX(lanzadores!$Q$3:$Q$502,MATCH(LARGE(lanzadores!$S$3:$S$502,3),lanzadores!$S$3:$S$502,0))&gt;0,INDEX(lanzadores!$Q$3:$Q$502,MATCH(LARGE(lanzadores!$S$3:$S$502,3),lanzadores!$S$3:$S$502,0))&gt;=D$110),INDEX(lanzadores!$B$3:$B$502,MATCH(LARGE(lanzadores!$S$3:$S$502,3),lanzadores!$S$3:$S$502,0)),""),"")</f>
        <v>Equipo 2</v>
      </c>
      <c r="C113" s="4">
        <f>IFERROR(IF(AND(INDEX(lanzadores!$Q$3:$Q$502,MATCH(LARGE(lanzadores!$S$3:$S$502,3),lanzadores!$S$3:$S$502,0))&gt;0,INDEX(lanzadores!$Q$3:$Q$502,MATCH(LARGE(lanzadores!$S$3:$S$502,3),lanzadores!$S$3:$S$502,0))&gt;=D$110),INDEX(lanzadores!$Q$3:$Q$502,MATCH(LARGE(lanzadores!$S$3:$S$502,3),lanzadores!$S$3:$S$502,0)),""),"")</f>
        <v>2</v>
      </c>
    </row>
    <row r="114" spans="1:4" x14ac:dyDescent="0.3">
      <c r="A114" t="str">
        <f>IFERROR(IF(AND(INDEX(lanzadores!$Q$3:$Q$502,MATCH(LARGE(lanzadores!$S$3:$S$502,4),lanzadores!$S$3:$S$502,0))&gt;0,INDEX(lanzadores!$Q$3:$Q$502,MATCH(LARGE(lanzadores!$S$3:$S$502,4),lanzadores!$S$3:$S$502,0))&gt;=D$110),INDEX(lanzadores!$P$3:$P$502,MATCH(LARGE(lanzadores!$S$3:$S$502,4),lanzadores!$S$3:$S$502,0)),""),"")</f>
        <v>Jose Flores</v>
      </c>
      <c r="B114" t="str">
        <f>IFERROR(IF(AND(INDEX(lanzadores!$Q$3:$Q$502,MATCH(LARGE(lanzadores!$S$3:$S$502,4),lanzadores!$S$3:$S$502,0))&gt;0,INDEX(lanzadores!$Q$3:$Q$502,MATCH(LARGE(lanzadores!$S$3:$S$502,4),lanzadores!$S$3:$S$502,0))&gt;=D$110),INDEX(lanzadores!$B$3:$B$502,MATCH(LARGE(lanzadores!$S$3:$S$502,4),lanzadores!$S$3:$S$502,0)),""),"")</f>
        <v>Equipo 3</v>
      </c>
      <c r="C114" s="4">
        <f>IFERROR(IF(AND(INDEX(lanzadores!$Q$3:$Q$502,MATCH(LARGE(lanzadores!$S$3:$S$502,4),lanzadores!$S$3:$S$502,0))&gt;0,INDEX(lanzadores!$Q$3:$Q$502,MATCH(LARGE(lanzadores!$S$3:$S$502,4),lanzadores!$S$3:$S$502,0))&gt;=D$110),INDEX(lanzadores!$Q$3:$Q$502,MATCH(LARGE(lanzadores!$S$3:$S$502,4),lanzadores!$S$3:$S$502,0)),""),"")</f>
        <v>2</v>
      </c>
    </row>
    <row r="115" spans="1:4" x14ac:dyDescent="0.3">
      <c r="A115" t="str">
        <f>IFERROR(IF(AND(INDEX(lanzadores!$Q$3:$Q$502,MATCH(LARGE(lanzadores!$S$3:$S$502,5),lanzadores!$S$3:$S$502,0))&gt;0,INDEX(lanzadores!$Q$3:$Q$502,MATCH(LARGE(lanzadores!$S$3:$S$502,5),lanzadores!$S$3:$S$502,0))&gt;=D$110),INDEX(lanzadores!$P$3:$P$502,MATCH(LARGE(lanzadores!$S$3:$S$502,5),lanzadores!$S$3:$S$502,0)),""),"")</f>
        <v>Jose Diaz</v>
      </c>
      <c r="B115" t="str">
        <f>IFERROR(IF(AND(INDEX(lanzadores!$Q$3:$Q$502,MATCH(LARGE(lanzadores!$S$3:$S$502,5),lanzadores!$S$3:$S$502,0))&gt;0,INDEX(lanzadores!$Q$3:$Q$502,MATCH(LARGE(lanzadores!$S$3:$S$502,5),lanzadores!$S$3:$S$502,0))&gt;=D$110),INDEX(lanzadores!$B$3:$B$502,MATCH(LARGE(lanzadores!$S$3:$S$502,5),lanzadores!$S$3:$S$502,0)),""),"")</f>
        <v>Equipo 3</v>
      </c>
      <c r="C115" s="4">
        <f>IFERROR(IF(AND(INDEX(lanzadores!$Q$3:$Q$502,MATCH(LARGE(lanzadores!$S$3:$S$502,5),lanzadores!$S$3:$S$502,0))&gt;0,INDEX(lanzadores!$Q$3:$Q$502,MATCH(LARGE(lanzadores!$S$3:$S$502,5),lanzadores!$S$3:$S$502,0))&gt;=D$110),INDEX(lanzadores!$Q$3:$Q$502,MATCH(LARGE(lanzadores!$S$3:$S$502,5),lanzadores!$S$3:$S$502,0)),""),"")</f>
        <v>2</v>
      </c>
    </row>
    <row r="116" spans="1:4" x14ac:dyDescent="0.3">
      <c r="A116" t="str">
        <f>IFERROR(IF(AND(INDEX(lanzadores!$Q$3:$Q$502,MATCH(LARGE(lanzadores!$S$3:$S$502,6),lanzadores!$S$3:$S$502,0))&gt;0,INDEX(lanzadores!$Q$3:$Q$502,MATCH(LARGE(lanzadores!$S$3:$S$502,6),lanzadores!$S$3:$S$502,0))&gt;=D$110),INDEX(lanzadores!$P$3:$P$502,MATCH(LARGE(lanzadores!$S$3:$S$502,6),lanzadores!$S$3:$S$502,0)),""),"")</f>
        <v>Miguel Garcia</v>
      </c>
      <c r="B116" t="str">
        <f>IFERROR(IF(AND(INDEX(lanzadores!$Q$3:$Q$502,MATCH(LARGE(lanzadores!$S$3:$S$502,6),lanzadores!$S$3:$S$502,0))&gt;0,INDEX(lanzadores!$Q$3:$Q$502,MATCH(LARGE(lanzadores!$S$3:$S$502,6),lanzadores!$S$3:$S$502,0))&gt;=D$110),INDEX(lanzadores!$B$3:$B$502,MATCH(LARGE(lanzadores!$S$3:$S$502,6),lanzadores!$S$3:$S$502,0)),""),"")</f>
        <v>Equipo 3</v>
      </c>
      <c r="C116" s="4">
        <f>IFERROR(IF(AND(INDEX(lanzadores!$Q$3:$Q$502,MATCH(LARGE(lanzadores!$S$3:$S$502,6),lanzadores!$S$3:$S$502,0))&gt;0,INDEX(lanzadores!$Q$3:$Q$502,MATCH(LARGE(lanzadores!$S$3:$S$502,6),lanzadores!$S$3:$S$502,0))&gt;=D$110),INDEX(lanzadores!$Q$3:$Q$502,MATCH(LARGE(lanzadores!$S$3:$S$502,6),lanzadores!$S$3:$S$502,0)),""),"")</f>
        <v>2</v>
      </c>
    </row>
    <row r="117" spans="1:4" x14ac:dyDescent="0.3">
      <c r="A117" t="str">
        <f>IFERROR(IF(AND(INDEX(lanzadores!$Q$3:$Q$502,MATCH(LARGE(lanzadores!$S$3:$S$502,7),lanzadores!$S$3:$S$502,0))&gt;0,INDEX(lanzadores!$Q$3:$Q$502,MATCH(LARGE(lanzadores!$S$3:$S$502,7),lanzadores!$S$3:$S$502,0))&gt;=D$110),INDEX(lanzadores!$P$3:$P$502,MATCH(LARGE(lanzadores!$S$3:$S$502,7),lanzadores!$S$3:$S$502,0)),""),"")</f>
        <v>Andres Perez</v>
      </c>
      <c r="B117" t="str">
        <f>IFERROR(IF(AND(INDEX(lanzadores!$Q$3:$Q$502,MATCH(LARGE(lanzadores!$S$3:$S$502,7),lanzadores!$S$3:$S$502,0))&gt;0,INDEX(lanzadores!$Q$3:$Q$502,MATCH(LARGE(lanzadores!$S$3:$S$502,7),lanzadores!$S$3:$S$502,0))&gt;=D$110),INDEX(lanzadores!$B$3:$B$502,MATCH(LARGE(lanzadores!$S$3:$S$502,7),lanzadores!$S$3:$S$502,0)),""),"")</f>
        <v>Equipo 4</v>
      </c>
      <c r="C117" s="4">
        <f>IFERROR(IF(AND(INDEX(lanzadores!$Q$3:$Q$502,MATCH(LARGE(lanzadores!$S$3:$S$502,7),lanzadores!$S$3:$S$502,0))&gt;0,INDEX(lanzadores!$Q$3:$Q$502,MATCH(LARGE(lanzadores!$S$3:$S$502,7),lanzadores!$S$3:$S$502,0))&gt;=D$110),INDEX(lanzadores!$Q$3:$Q$502,MATCH(LARGE(lanzadores!$S$3:$S$502,7),lanzadores!$S$3:$S$502,0)),""),"")</f>
        <v>2</v>
      </c>
    </row>
    <row r="118" spans="1:4" x14ac:dyDescent="0.3">
      <c r="A118" t="str">
        <f>IFERROR(IF(AND(INDEX(lanzadores!$Q$3:$Q$502,MATCH(LARGE(lanzadores!$S$3:$S$502,8),lanzadores!$S$3:$S$502,0))&gt;0,INDEX(lanzadores!$Q$3:$Q$502,MATCH(LARGE(lanzadores!$S$3:$S$502,8),lanzadores!$S$3:$S$502,0))&gt;=D$110),INDEX(lanzadores!$P$3:$P$502,MATCH(LARGE(lanzadores!$S$3:$S$502,8),lanzadores!$S$3:$S$502,0)),""),"")</f>
        <v>Andres Morales</v>
      </c>
      <c r="B118" t="str">
        <f>IFERROR(IF(AND(INDEX(lanzadores!$Q$3:$Q$502,MATCH(LARGE(lanzadores!$S$3:$S$502,8),lanzadores!$S$3:$S$502,0))&gt;0,INDEX(lanzadores!$Q$3:$Q$502,MATCH(LARGE(lanzadores!$S$3:$S$502,8),lanzadores!$S$3:$S$502,0))&gt;=D$110),INDEX(lanzadores!$B$3:$B$502,MATCH(LARGE(lanzadores!$S$3:$S$502,8),lanzadores!$S$3:$S$502,0)),""),"")</f>
        <v>Equipo 4</v>
      </c>
      <c r="C118" s="4">
        <f>IFERROR(IF(AND(INDEX(lanzadores!$Q$3:$Q$502,MATCH(LARGE(lanzadores!$S$3:$S$502,8),lanzadores!$S$3:$S$502,0))&gt;0,INDEX(lanzadores!$Q$3:$Q$502,MATCH(LARGE(lanzadores!$S$3:$S$502,8),lanzadores!$S$3:$S$502,0))&gt;=D$110),INDEX(lanzadores!$Q$3:$Q$502,MATCH(LARGE(lanzadores!$S$3:$S$502,8),lanzadores!$S$3:$S$502,0)),""),"")</f>
        <v>2</v>
      </c>
    </row>
    <row r="119" spans="1:4" x14ac:dyDescent="0.3">
      <c r="A119" t="str">
        <f>IFERROR(IF(AND(INDEX(lanzadores!$Q$3:$Q$502,MATCH(LARGE(lanzadores!$S$3:$S$502,9),lanzadores!$S$3:$S$502,0))&gt;0,INDEX(lanzadores!$Q$3:$Q$502,MATCH(LARGE(lanzadores!$S$3:$S$502,9),lanzadores!$S$3:$S$502,0))&gt;=D$110),INDEX(lanzadores!$P$3:$P$502,MATCH(LARGE(lanzadores!$S$3:$S$502,9),lanzadores!$S$3:$S$502,0)),""),"")</f>
        <v>Juan Martinez</v>
      </c>
      <c r="B119" t="str">
        <f>IFERROR(IF(AND(INDEX(lanzadores!$Q$3:$Q$502,MATCH(LARGE(lanzadores!$S$3:$S$502,9),lanzadores!$S$3:$S$502,0))&gt;0,INDEX(lanzadores!$Q$3:$Q$502,MATCH(LARGE(lanzadores!$S$3:$S$502,9),lanzadores!$S$3:$S$502,0))&gt;=D$110),INDEX(lanzadores!$B$3:$B$502,MATCH(LARGE(lanzadores!$S$3:$S$502,9),lanzadores!$S$3:$S$502,0)),""),"")</f>
        <v>Equipo 5</v>
      </c>
      <c r="C119" s="4">
        <f>IFERROR(IF(AND(INDEX(lanzadores!$Q$3:$Q$502,MATCH(LARGE(lanzadores!$S$3:$S$502,9),lanzadores!$S$3:$S$502,0))&gt;0,INDEX(lanzadores!$Q$3:$Q$502,MATCH(LARGE(lanzadores!$S$3:$S$502,9),lanzadores!$S$3:$S$502,0))&gt;=D$110),INDEX(lanzadores!$Q$3:$Q$502,MATCH(LARGE(lanzadores!$S$3:$S$502,9),lanzadores!$S$3:$S$502,0)),""),"")</f>
        <v>2</v>
      </c>
    </row>
    <row r="120" spans="1:4" x14ac:dyDescent="0.3">
      <c r="A120" t="str">
        <f>IFERROR(IF(AND(INDEX(lanzadores!$Q$3:$Q$502,MATCH(LARGE(lanzadores!$S$3:$S$502,10),lanzadores!$S$3:$S$502,0))&gt;0,INDEX(lanzadores!$Q$3:$Q$502,MATCH(LARGE(lanzadores!$S$3:$S$502,10),lanzadores!$S$3:$S$502,0))&gt;=D$110),INDEX(lanzadores!$P$3:$P$502,MATCH(LARGE(lanzadores!$S$3:$S$502,10),lanzadores!$S$3:$S$502,0)),""),"")</f>
        <v>Juan Cruz</v>
      </c>
      <c r="B120" t="str">
        <f>IFERROR(IF(AND(INDEX(lanzadores!$Q$3:$Q$502,MATCH(LARGE(lanzadores!$S$3:$S$502,10),lanzadores!$S$3:$S$502,0))&gt;0,INDEX(lanzadores!$Q$3:$Q$502,MATCH(LARGE(lanzadores!$S$3:$S$502,10),lanzadores!$S$3:$S$502,0))&gt;=D$110),INDEX(lanzadores!$B$3:$B$502,MATCH(LARGE(lanzadores!$S$3:$S$502,10),lanzadores!$S$3:$S$502,0)),""),"")</f>
        <v>Equipo 6</v>
      </c>
      <c r="C120" s="4">
        <f>IFERROR(IF(AND(INDEX(lanzadores!$Q$3:$Q$502,MATCH(LARGE(lanzadores!$S$3:$S$502,10),lanzadores!$S$3:$S$502,0))&gt;0,INDEX(lanzadores!$Q$3:$Q$502,MATCH(LARGE(lanzadores!$S$3:$S$502,10),lanzadores!$S$3:$S$502,0))&gt;=D$110),INDEX(lanzadores!$Q$3:$Q$502,MATCH(LARGE(lanzadores!$S$3:$S$502,10),lanzadores!$S$3:$S$502,0)),""),"")</f>
        <v>2</v>
      </c>
    </row>
    <row r="121" spans="1:4" x14ac:dyDescent="0.3">
      <c r="A121" t="str">
        <f>IFERROR(IF(AND(INDEX(lanzadores!$Q$3:$Q$502,MATCH(LARGE(lanzadores!$S$3:$S$502,11),lanzadores!$S$3:$S$502,0))&gt;0,INDEX(lanzadores!$Q$3:$Q$502,MATCH(LARGE(lanzadores!$S$3:$S$502,11),lanzadores!$S$3:$S$502,0))&gt;=D$110),INDEX(lanzadores!$P$3:$P$502,MATCH(LARGE(lanzadores!$S$3:$S$502,11),lanzadores!$S$3:$S$502,0)),""),"")</f>
        <v>Fernando Flores</v>
      </c>
      <c r="B121" t="str">
        <f>IFERROR(IF(AND(INDEX(lanzadores!$Q$3:$Q$502,MATCH(LARGE(lanzadores!$S$3:$S$502,11),lanzadores!$S$3:$S$502,0))&gt;0,INDEX(lanzadores!$Q$3:$Q$502,MATCH(LARGE(lanzadores!$S$3:$S$502,11),lanzadores!$S$3:$S$502,0))&gt;=D$110),INDEX(lanzadores!$B$3:$B$502,MATCH(LARGE(lanzadores!$S$3:$S$502,11),lanzadores!$S$3:$S$502,0)),""),"")</f>
        <v>Equipo 8</v>
      </c>
      <c r="C121" s="4">
        <f>IFERROR(IF(AND(INDEX(lanzadores!$Q$3:$Q$502,MATCH(LARGE(lanzadores!$S$3:$S$502,11),lanzadores!$S$3:$S$502,0))&gt;0,INDEX(lanzadores!$Q$3:$Q$502,MATCH(LARGE(lanzadores!$S$3:$S$502,11),lanzadores!$S$3:$S$502,0))&gt;=D$110),INDEX(lanzadores!$Q$3:$Q$502,MATCH(LARGE(lanzadores!$S$3:$S$502,11),lanzadores!$S$3:$S$502,0)),""),"")</f>
        <v>2</v>
      </c>
    </row>
    <row r="122" spans="1:4" x14ac:dyDescent="0.3">
      <c r="A122" t="str">
        <f>IFERROR(IF(AND(INDEX(lanzadores!$Q$3:$Q$502,MATCH(LARGE(lanzadores!$S$3:$S$502,12),lanzadores!$S$3:$S$502,0))&gt;0,INDEX(lanzadores!$Q$3:$Q$502,MATCH(LARGE(lanzadores!$S$3:$S$502,12),lanzadores!$S$3:$S$502,0))&gt;=D$110),INDEX(lanzadores!$P$3:$P$502,MATCH(LARGE(lanzadores!$S$3:$S$502,12),lanzadores!$S$3:$S$502,0)),""),"")</f>
        <v>Fernando Gutierrez</v>
      </c>
      <c r="B122" t="str">
        <f>IFERROR(IF(AND(INDEX(lanzadores!$Q$3:$Q$502,MATCH(LARGE(lanzadores!$S$3:$S$502,12),lanzadores!$S$3:$S$502,0))&gt;0,INDEX(lanzadores!$Q$3:$Q$502,MATCH(LARGE(lanzadores!$S$3:$S$502,12),lanzadores!$S$3:$S$502,0))&gt;=D$110),INDEX(lanzadores!$B$3:$B$502,MATCH(LARGE(lanzadores!$S$3:$S$502,12),lanzadores!$S$3:$S$502,0)),""),"")</f>
        <v>Equipo 8</v>
      </c>
      <c r="C122" s="4">
        <f>IFERROR(IF(AND(INDEX(lanzadores!$Q$3:$Q$502,MATCH(LARGE(lanzadores!$S$3:$S$502,12),lanzadores!$S$3:$S$502,0))&gt;0,INDEX(lanzadores!$Q$3:$Q$502,MATCH(LARGE(lanzadores!$S$3:$S$502,12),lanzadores!$S$3:$S$502,0))&gt;=D$110),INDEX(lanzadores!$Q$3:$Q$502,MATCH(LARGE(lanzadores!$S$3:$S$502,12),lanzadores!$S$3:$S$502,0)),""),"")</f>
        <v>2</v>
      </c>
    </row>
    <row r="123" spans="1:4" x14ac:dyDescent="0.3">
      <c r="A123" t="str">
        <f>IFERROR(IF(AND(INDEX(lanzadores!$Q$3:$Q$502,MATCH(LARGE(lanzadores!$S$3:$S$502,13),lanzadores!$S$3:$S$502,0))&gt;0,INDEX(lanzadores!$Q$3:$Q$502,MATCH(LARGE(lanzadores!$S$3:$S$502,13),lanzadores!$S$3:$S$502,0))&gt;=D$110),INDEX(lanzadores!$P$3:$P$502,MATCH(LARGE(lanzadores!$S$3:$S$502,13),lanzadores!$S$3:$S$502,0)),""),"")</f>
        <v>Gabriel Rivera</v>
      </c>
      <c r="B123" t="str">
        <f>IFERROR(IF(AND(INDEX(lanzadores!$Q$3:$Q$502,MATCH(LARGE(lanzadores!$S$3:$S$502,13),lanzadores!$S$3:$S$502,0))&gt;0,INDEX(lanzadores!$Q$3:$Q$502,MATCH(LARGE(lanzadores!$S$3:$S$502,13),lanzadores!$S$3:$S$502,0))&gt;=D$110),INDEX(lanzadores!$B$3:$B$502,MATCH(LARGE(lanzadores!$S$3:$S$502,13),lanzadores!$S$3:$S$502,0)),""),"")</f>
        <v>Equipo 9</v>
      </c>
      <c r="C123" s="4">
        <f>IFERROR(IF(AND(INDEX(lanzadores!$Q$3:$Q$502,MATCH(LARGE(lanzadores!$S$3:$S$502,13),lanzadores!$S$3:$S$502,0))&gt;0,INDEX(lanzadores!$Q$3:$Q$502,MATCH(LARGE(lanzadores!$S$3:$S$502,13),lanzadores!$S$3:$S$502,0))&gt;=D$110),INDEX(lanzadores!$Q$3:$Q$502,MATCH(LARGE(lanzadores!$S$3:$S$502,13),lanzadores!$S$3:$S$502,0)),""),"")</f>
        <v>2</v>
      </c>
    </row>
    <row r="124" spans="1:4" x14ac:dyDescent="0.3">
      <c r="A124" t="str">
        <f>IFERROR(IF(AND(INDEX(lanzadores!$Q$3:$Q$502,MATCH(LARGE(lanzadores!$S$3:$S$502,14),lanzadores!$S$3:$S$502,0))&gt;0,INDEX(lanzadores!$Q$3:$Q$502,MATCH(LARGE(lanzadores!$S$3:$S$502,14),lanzadores!$S$3:$S$502,0))&gt;=D$110),INDEX(lanzadores!$P$3:$P$502,MATCH(LARGE(lanzadores!$S$3:$S$502,14),lanzadores!$S$3:$S$502,0)),""),"")</f>
        <v>Gabriel Gutierrez</v>
      </c>
      <c r="B124" t="str">
        <f>IFERROR(IF(AND(INDEX(lanzadores!$Q$3:$Q$502,MATCH(LARGE(lanzadores!$S$3:$S$502,14),lanzadores!$S$3:$S$502,0))&gt;0,INDEX(lanzadores!$Q$3:$Q$502,MATCH(LARGE(lanzadores!$S$3:$S$502,14),lanzadores!$S$3:$S$502,0))&gt;=D$110),INDEX(lanzadores!$B$3:$B$502,MATCH(LARGE(lanzadores!$S$3:$S$502,14),lanzadores!$S$3:$S$502,0)),""),"")</f>
        <v>Equipo 9</v>
      </c>
      <c r="C124" s="4">
        <f>IFERROR(IF(AND(INDEX(lanzadores!$Q$3:$Q$502,MATCH(LARGE(lanzadores!$S$3:$S$502,14),lanzadores!$S$3:$S$502,0))&gt;0,INDEX(lanzadores!$Q$3:$Q$502,MATCH(LARGE(lanzadores!$S$3:$S$502,14),lanzadores!$S$3:$S$502,0))&gt;=D$110),INDEX(lanzadores!$Q$3:$Q$502,MATCH(LARGE(lanzadores!$S$3:$S$502,14),lanzadores!$S$3:$S$502,0)),""),"")</f>
        <v>2</v>
      </c>
    </row>
    <row r="125" spans="1:4" x14ac:dyDescent="0.3">
      <c r="A125" t="str">
        <f>IFERROR(IF(AND(INDEX(lanzadores!$Q$3:$Q$502,MATCH(LARGE(lanzadores!$S$3:$S$502,15),lanzadores!$S$3:$S$502,0))&gt;0,INDEX(lanzadores!$Q$3:$Q$502,MATCH(LARGE(lanzadores!$S$3:$S$502,15),lanzadores!$S$3:$S$502,0))&gt;=D$110),INDEX(lanzadores!$P$3:$P$502,MATCH(LARGE(lanzadores!$S$3:$S$502,15),lanzadores!$S$3:$S$502,0)),""),"")</f>
        <v>Ricardo Morales</v>
      </c>
      <c r="B125" t="str">
        <f>IFERROR(IF(AND(INDEX(lanzadores!$Q$3:$Q$502,MATCH(LARGE(lanzadores!$S$3:$S$502,15),lanzadores!$S$3:$S$502,0))&gt;0,INDEX(lanzadores!$Q$3:$Q$502,MATCH(LARGE(lanzadores!$S$3:$S$502,15),lanzadores!$S$3:$S$502,0))&gt;=D$110),INDEX(lanzadores!$B$3:$B$502,MATCH(LARGE(lanzadores!$S$3:$S$502,15),lanzadores!$S$3:$S$502,0)),""),"")</f>
        <v>Equipo 10</v>
      </c>
      <c r="C125" s="4">
        <f>IFERROR(IF(AND(INDEX(lanzadores!$Q$3:$Q$502,MATCH(LARGE(lanzadores!$S$3:$S$502,15),lanzadores!$S$3:$S$502,0))&gt;0,INDEX(lanzadores!$Q$3:$Q$502,MATCH(LARGE(lanzadores!$S$3:$S$502,15),lanzadores!$S$3:$S$502,0))&gt;=D$110),INDEX(lanzadores!$Q$3:$Q$502,MATCH(LARGE(lanzadores!$S$3:$S$502,15),lanzadores!$S$3:$S$502,0)),""),"")</f>
        <v>2</v>
      </c>
    </row>
    <row r="126" spans="1:4" x14ac:dyDescent="0.3">
      <c r="B126" t="str">
        <f>IFERROR(IF(AND(INDEX(lanzadores!$Q$3:$Q$502,MATCH(LARGE(lanzadores!$S$3:$S$502,16),lanzadores!$S$3:$S$502,0))&gt;0,INDEX(lanzadores!$Q$3:$Q$502,MATCH(LARGE(lanzadores!$S$3:$S$502,16),lanzadores!$S$3:$S$502,0))&gt;=D$110),INDEX(lanzadores!$B$3:$B$502,MATCH(LARGE(lanzadores!$S$3:$S$502,16),lanzadores!$S$3:$S$502,0)),""),"")</f>
        <v>Equipo 11</v>
      </c>
    </row>
    <row r="127" spans="1:4" x14ac:dyDescent="0.3">
      <c r="A127" s="7" t="s">
        <v>584</v>
      </c>
    </row>
    <row r="128" spans="1:4" x14ac:dyDescent="0.3">
      <c r="A128" s="17" t="s">
        <v>5</v>
      </c>
      <c r="B128" s="17" t="s">
        <v>589</v>
      </c>
      <c r="C128" s="17" t="s">
        <v>577</v>
      </c>
      <c r="D128">
        <f>LARGE(lanzadores!$V$3:$V$502,10)</f>
        <v>11</v>
      </c>
    </row>
    <row r="129" spans="1:3" x14ac:dyDescent="0.3">
      <c r="A129" t="str">
        <f>IFERROR(IF(AND(INDEX(lanzadores!$U$3:$U$502,MATCH(LARGE(lanzadores!$W$3:$W$502,1),lanzadores!$W$3:$W$502,0))&gt;0,INDEX(lanzadores!$U$3:$U$502,MATCH(LARGE(lanzadores!$W$3:$W$502,1),lanzadores!$W$3:$W$502,0))&gt;=D$128),INDEX(lanzadores!$T$3:$T$502,MATCH(LARGE(lanzadores!$W$3:$W$502,1),lanzadores!$W$3:$W$502,0)),""),"")</f>
        <v>Luis Reyes</v>
      </c>
      <c r="B129" t="str">
        <f>IFERROR(IF(AND(INDEX(lanzadores!$U$3:$U$502,MATCH(LARGE(lanzadores!$W$3:$W$502,1),lanzadores!$W$3:$W$502,0))&gt;0,INDEX(lanzadores!$U$3:$U$502,MATCH(LARGE(lanzadores!$W$3:$W$502,1),lanzadores!$W$3:$W$502,0))&gt;=D$128),INDEX(lanzadores!$B$3:$B$502,MATCH(LARGE(lanzadores!$W$3:$W$502,1),lanzadores!$W$3:$W$502,0)),""),"")</f>
        <v>Equipo 1</v>
      </c>
      <c r="C129" s="4">
        <f>IFERROR(IF(AND(INDEX(lanzadores!$U$3:$U$502,MATCH(LARGE(lanzadores!$W$3:$W$502,1),lanzadores!$W$3:$W$502,0))&gt;0,INDEX(lanzadores!$U$3:$U$502,MATCH(LARGE(lanzadores!$W$3:$W$502,1),lanzadores!$W$3:$W$502,0))&gt;=D$128),INDEX(lanzadores!$U$3:$U$502,MATCH(LARGE(lanzadores!$W$3:$W$502,1),lanzadores!$W$3:$W$502,0)),""),"")</f>
        <v>12</v>
      </c>
    </row>
    <row r="130" spans="1:3" x14ac:dyDescent="0.3">
      <c r="A130" t="str">
        <f>IFERROR(IF(AND(INDEX(lanzadores!$U$3:$U$502,MATCH(LARGE(lanzadores!$W$3:$W$502,2),lanzadores!$W$3:$W$502,0))&gt;0,INDEX(lanzadores!$U$3:$U$502,MATCH(LARGE(lanzadores!$W$3:$W$502,2),lanzadores!$W$3:$W$502,0))&gt;=D$128),INDEX(lanzadores!$T$3:$T$502,MATCH(LARGE(lanzadores!$W$3:$W$502,2),lanzadores!$W$3:$W$502,0)),""),"")</f>
        <v>Enrique Rivera</v>
      </c>
      <c r="B130" t="str">
        <f>IFERROR(IF(AND(INDEX(lanzadores!$U$3:$U$502,MATCH(LARGE(lanzadores!$W$3:$W$502,2),lanzadores!$W$3:$W$502,0))&gt;0,INDEX(lanzadores!$U$3:$U$502,MATCH(LARGE(lanzadores!$W$3:$W$502,2),lanzadores!$W$3:$W$502,0))&gt;=D$128),INDEX(lanzadores!$B$3:$B$502,MATCH(LARGE(lanzadores!$W$3:$W$502,2),lanzadores!$W$3:$W$502,0)),""),"")</f>
        <v>Equipo 16</v>
      </c>
      <c r="C130" s="4">
        <f>IFERROR(IF(AND(INDEX(lanzadores!$U$3:$U$502,MATCH(LARGE(lanzadores!$W$3:$W$502,2),lanzadores!$W$3:$W$502,0))&gt;0,INDEX(lanzadores!$U$3:$U$502,MATCH(LARGE(lanzadores!$W$3:$W$502,2),lanzadores!$W$3:$W$502,0))&gt;=D$128),INDEX(lanzadores!$U$3:$U$502,MATCH(LARGE(lanzadores!$W$3:$W$502,2),lanzadores!$W$3:$W$502,0)),""),"")</f>
        <v>12</v>
      </c>
    </row>
    <row r="131" spans="1:3" x14ac:dyDescent="0.3">
      <c r="A131" t="str">
        <f>IFERROR(IF(AND(INDEX(lanzadores!$U$3:$U$502,MATCH(LARGE(lanzadores!$W$3:$W$502,3),lanzadores!$W$3:$W$502,0))&gt;0,INDEX(lanzadores!$U$3:$U$502,MATCH(LARGE(lanzadores!$W$3:$W$502,3),lanzadores!$W$3:$W$502,0))&gt;=D$128),INDEX(lanzadores!$T$3:$T$502,MATCH(LARGE(lanzadores!$W$3:$W$502,3),lanzadores!$W$3:$W$502,0)),""),"")</f>
        <v>Emilio Gomez</v>
      </c>
      <c r="B131" t="str">
        <f>IFERROR(IF(AND(INDEX(lanzadores!$U$3:$U$502,MATCH(LARGE(lanzadores!$W$3:$W$502,3),lanzadores!$W$3:$W$502,0))&gt;0,INDEX(lanzadores!$U$3:$U$502,MATCH(LARGE(lanzadores!$W$3:$W$502,3),lanzadores!$W$3:$W$502,0))&gt;=D$128),INDEX(lanzadores!$B$3:$B$502,MATCH(LARGE(lanzadores!$W$3:$W$502,3),lanzadores!$W$3:$W$502,0)),""),"")</f>
        <v>Equipo 20</v>
      </c>
      <c r="C131" s="4">
        <f>IFERROR(IF(AND(INDEX(lanzadores!$U$3:$U$502,MATCH(LARGE(lanzadores!$W$3:$W$502,3),lanzadores!$W$3:$W$502,0))&gt;0,INDEX(lanzadores!$U$3:$U$502,MATCH(LARGE(lanzadores!$W$3:$W$502,3),lanzadores!$W$3:$W$502,0))&gt;=D$128),INDEX(lanzadores!$U$3:$U$502,MATCH(LARGE(lanzadores!$W$3:$W$502,3),lanzadores!$W$3:$W$502,0)),""),"")</f>
        <v>12</v>
      </c>
    </row>
    <row r="132" spans="1:3" x14ac:dyDescent="0.3">
      <c r="A132" t="str">
        <f>IFERROR(IF(AND(INDEX(lanzadores!$U$3:$U$502,MATCH(LARGE(lanzadores!$W$3:$W$502,4),lanzadores!$W$3:$W$502,0))&gt;0,INDEX(lanzadores!$U$3:$U$502,MATCH(LARGE(lanzadores!$W$3:$W$502,4),lanzadores!$W$3:$W$502,0))&gt;=D$128),INDEX(lanzadores!$T$3:$T$502,MATCH(LARGE(lanzadores!$W$3:$W$502,4),lanzadores!$W$3:$W$502,0)),""),"")</f>
        <v>Jose Ramirez</v>
      </c>
      <c r="B132" t="str">
        <f>IFERROR(IF(AND(INDEX(lanzadores!$U$3:$U$502,MATCH(LARGE(lanzadores!$W$3:$W$502,4),lanzadores!$W$3:$W$502,0))&gt;0,INDEX(lanzadores!$U$3:$U$502,MATCH(LARGE(lanzadores!$W$3:$W$502,4),lanzadores!$W$3:$W$502,0))&gt;=D$128),INDEX(lanzadores!$B$3:$B$502,MATCH(LARGE(lanzadores!$W$3:$W$502,4),lanzadores!$W$3:$W$502,0)),""),"")</f>
        <v>Equipo 2</v>
      </c>
      <c r="C132" s="4">
        <f>IFERROR(IF(AND(INDEX(lanzadores!$U$3:$U$502,MATCH(LARGE(lanzadores!$W$3:$W$502,4),lanzadores!$W$3:$W$502,0))&gt;0,INDEX(lanzadores!$U$3:$U$502,MATCH(LARGE(lanzadores!$W$3:$W$502,4),lanzadores!$W$3:$W$502,0))&gt;=D$128),INDEX(lanzadores!$U$3:$U$502,MATCH(LARGE(lanzadores!$W$3:$W$502,4),lanzadores!$W$3:$W$502,0)),""),"")</f>
        <v>11</v>
      </c>
    </row>
    <row r="133" spans="1:3" x14ac:dyDescent="0.3">
      <c r="A133" t="str">
        <f>IFERROR(IF(AND(INDEX(lanzadores!$U$3:$U$502,MATCH(LARGE(lanzadores!$W$3:$W$502,5),lanzadores!$W$3:$W$502,0))&gt;0,INDEX(lanzadores!$U$3:$U$502,MATCH(LARGE(lanzadores!$W$3:$W$502,5),lanzadores!$W$3:$W$502,0))&gt;=D$128),INDEX(lanzadores!$T$3:$T$502,MATCH(LARGE(lanzadores!$W$3:$W$502,5),lanzadores!$W$3:$W$502,0)),""),"")</f>
        <v>Jose Diaz</v>
      </c>
      <c r="B133" t="str">
        <f>IFERROR(IF(AND(INDEX(lanzadores!$U$3:$U$502,MATCH(LARGE(lanzadores!$W$3:$W$502,5),lanzadores!$W$3:$W$502,0))&gt;0,INDEX(lanzadores!$U$3:$U$502,MATCH(LARGE(lanzadores!$W$3:$W$502,5),lanzadores!$W$3:$W$502,0))&gt;=D$128),INDEX(lanzadores!$B$3:$B$502,MATCH(LARGE(lanzadores!$W$3:$W$502,5),lanzadores!$W$3:$W$502,0)),""),"")</f>
        <v>Equipo 3</v>
      </c>
      <c r="C133" s="4">
        <f>IFERROR(IF(AND(INDEX(lanzadores!$U$3:$U$502,MATCH(LARGE(lanzadores!$W$3:$W$502,5),lanzadores!$W$3:$W$502,0))&gt;0,INDEX(lanzadores!$U$3:$U$502,MATCH(LARGE(lanzadores!$W$3:$W$502,5),lanzadores!$W$3:$W$502,0))&gt;=D$128),INDEX(lanzadores!$U$3:$U$502,MATCH(LARGE(lanzadores!$W$3:$W$502,5),lanzadores!$W$3:$W$502,0)),""),"")</f>
        <v>11</v>
      </c>
    </row>
    <row r="134" spans="1:3" x14ac:dyDescent="0.3">
      <c r="A134" t="str">
        <f>IFERROR(IF(AND(INDEX(lanzadores!$U$3:$U$502,MATCH(LARGE(lanzadores!$W$3:$W$502,6),lanzadores!$W$3:$W$502,0))&gt;0,INDEX(lanzadores!$U$3:$U$502,MATCH(LARGE(lanzadores!$W$3:$W$502,6),lanzadores!$W$3:$W$502,0))&gt;=D$128),INDEX(lanzadores!$T$3:$T$502,MATCH(LARGE(lanzadores!$W$3:$W$502,6),lanzadores!$W$3:$W$502,0)),""),"")</f>
        <v>Diego Morales</v>
      </c>
      <c r="B134" t="str">
        <f>IFERROR(IF(AND(INDEX(lanzadores!$U$3:$U$502,MATCH(LARGE(lanzadores!$W$3:$W$502,6),lanzadores!$W$3:$W$502,0))&gt;0,INDEX(lanzadores!$U$3:$U$502,MATCH(LARGE(lanzadores!$W$3:$W$502,6),lanzadores!$W$3:$W$502,0))&gt;=D$128),INDEX(lanzadores!$B$3:$B$502,MATCH(LARGE(lanzadores!$W$3:$W$502,6),lanzadores!$W$3:$W$502,0)),""),"")</f>
        <v>Equipo 8</v>
      </c>
      <c r="C134" s="4">
        <f>IFERROR(IF(AND(INDEX(lanzadores!$U$3:$U$502,MATCH(LARGE(lanzadores!$W$3:$W$502,6),lanzadores!$W$3:$W$502,0))&gt;0,INDEX(lanzadores!$U$3:$U$502,MATCH(LARGE(lanzadores!$W$3:$W$502,6),lanzadores!$W$3:$W$502,0))&gt;=D$128),INDEX(lanzadores!$U$3:$U$502,MATCH(LARGE(lanzadores!$W$3:$W$502,6),lanzadores!$W$3:$W$502,0)),""),"")</f>
        <v>11</v>
      </c>
    </row>
    <row r="135" spans="1:3" x14ac:dyDescent="0.3">
      <c r="A135" t="str">
        <f>IFERROR(IF(AND(INDEX(lanzadores!$U$3:$U$502,MATCH(LARGE(lanzadores!$W$3:$W$502,7),lanzadores!$W$3:$W$502,0))&gt;0,INDEX(lanzadores!$U$3:$U$502,MATCH(LARGE(lanzadores!$W$3:$W$502,7),lanzadores!$W$3:$W$502,0))&gt;=D$128),INDEX(lanzadores!$T$3:$T$502,MATCH(LARGE(lanzadores!$W$3:$W$502,7),lanzadores!$W$3:$W$502,0)),""),"")</f>
        <v>Ricardo Morales</v>
      </c>
      <c r="B135" t="str">
        <f>IFERROR(IF(AND(INDEX(lanzadores!$U$3:$U$502,MATCH(LARGE(lanzadores!$W$3:$W$502,7),lanzadores!$W$3:$W$502,0))&gt;0,INDEX(lanzadores!$U$3:$U$502,MATCH(LARGE(lanzadores!$W$3:$W$502,7),lanzadores!$W$3:$W$502,0))&gt;=D$128),INDEX(lanzadores!$B$3:$B$502,MATCH(LARGE(lanzadores!$W$3:$W$502,7),lanzadores!$W$3:$W$502,0)),""),"")</f>
        <v>Equipo 10</v>
      </c>
      <c r="C135" s="4">
        <f>IFERROR(IF(AND(INDEX(lanzadores!$U$3:$U$502,MATCH(LARGE(lanzadores!$W$3:$W$502,7),lanzadores!$W$3:$W$502,0))&gt;0,INDEX(lanzadores!$U$3:$U$502,MATCH(LARGE(lanzadores!$W$3:$W$502,7),lanzadores!$W$3:$W$502,0))&gt;=D$128),INDEX(lanzadores!$U$3:$U$502,MATCH(LARGE(lanzadores!$W$3:$W$502,7),lanzadores!$W$3:$W$502,0)),""),"")</f>
        <v>11</v>
      </c>
    </row>
    <row r="136" spans="1:3" x14ac:dyDescent="0.3">
      <c r="A136" t="str">
        <f>IFERROR(IF(AND(INDEX(lanzadores!$U$3:$U$502,MATCH(LARGE(lanzadores!$W$3:$W$502,8),lanzadores!$W$3:$W$502,0))&gt;0,INDEX(lanzadores!$U$3:$U$502,MATCH(LARGE(lanzadores!$W$3:$W$502,8),lanzadores!$W$3:$W$502,0))&gt;=D$128),INDEX(lanzadores!$T$3:$T$502,MATCH(LARGE(lanzadores!$W$3:$W$502,8),lanzadores!$W$3:$W$502,0)),""),"")</f>
        <v>Oscar Flores</v>
      </c>
      <c r="B136" t="str">
        <f>IFERROR(IF(AND(INDEX(lanzadores!$U$3:$U$502,MATCH(LARGE(lanzadores!$W$3:$W$502,8),lanzadores!$W$3:$W$502,0))&gt;0,INDEX(lanzadores!$U$3:$U$502,MATCH(LARGE(lanzadores!$W$3:$W$502,8),lanzadores!$W$3:$W$502,0))&gt;=D$128),INDEX(lanzadores!$B$3:$B$502,MATCH(LARGE(lanzadores!$W$3:$W$502,8),lanzadores!$W$3:$W$502,0)),""),"")</f>
        <v>Equipo 12</v>
      </c>
      <c r="C136" s="4">
        <f>IFERROR(IF(AND(INDEX(lanzadores!$U$3:$U$502,MATCH(LARGE(lanzadores!$W$3:$W$502,8),lanzadores!$W$3:$W$502,0))&gt;0,INDEX(lanzadores!$U$3:$U$502,MATCH(LARGE(lanzadores!$W$3:$W$502,8),lanzadores!$W$3:$W$502,0))&gt;=D$128),INDEX(lanzadores!$U$3:$U$502,MATCH(LARGE(lanzadores!$W$3:$W$502,8),lanzadores!$W$3:$W$502,0)),""),"")</f>
        <v>11</v>
      </c>
    </row>
    <row r="137" spans="1:3" x14ac:dyDescent="0.3">
      <c r="A137" t="str">
        <f>IFERROR(IF(AND(INDEX(lanzadores!$U$3:$U$502,MATCH(LARGE(lanzadores!$W$3:$W$502,9),lanzadores!$W$3:$W$502,0))&gt;0,INDEX(lanzadores!$U$3:$U$502,MATCH(LARGE(lanzadores!$W$3:$W$502,9),lanzadores!$W$3:$W$502,0))&gt;=D$128),INDEX(lanzadores!$T$3:$T$502,MATCH(LARGE(lanzadores!$W$3:$W$502,9),lanzadores!$W$3:$W$502,0)),""),"")</f>
        <v>Victor Diaz</v>
      </c>
      <c r="B137" t="str">
        <f>IFERROR(IF(AND(INDEX(lanzadores!$U$3:$U$502,MATCH(LARGE(lanzadores!$W$3:$W$502,9),lanzadores!$W$3:$W$502,0))&gt;0,INDEX(lanzadores!$U$3:$U$502,MATCH(LARGE(lanzadores!$W$3:$W$502,9),lanzadores!$W$3:$W$502,0))&gt;=D$128),INDEX(lanzadores!$B$3:$B$502,MATCH(LARGE(lanzadores!$W$3:$W$502,9),lanzadores!$W$3:$W$502,0)),""),"")</f>
        <v>Equipo 13</v>
      </c>
      <c r="C137" s="4">
        <f>IFERROR(IF(AND(INDEX(lanzadores!$U$3:$U$502,MATCH(LARGE(lanzadores!$W$3:$W$502,9),lanzadores!$W$3:$W$502,0))&gt;0,INDEX(lanzadores!$U$3:$U$502,MATCH(LARGE(lanzadores!$W$3:$W$502,9),lanzadores!$W$3:$W$502,0))&gt;=D$128),INDEX(lanzadores!$U$3:$U$502,MATCH(LARGE(lanzadores!$W$3:$W$502,9),lanzadores!$W$3:$W$502,0)),""),"")</f>
        <v>11</v>
      </c>
    </row>
    <row r="138" spans="1:3" x14ac:dyDescent="0.3">
      <c r="A138" t="str">
        <f>IFERROR(IF(AND(INDEX(lanzadores!$U$3:$U$502,MATCH(LARGE(lanzadores!$W$3:$W$502,10),lanzadores!$W$3:$W$502,0))&gt;0,INDEX(lanzadores!$U$3:$U$502,MATCH(LARGE(lanzadores!$W$3:$W$502,10),lanzadores!$W$3:$W$502,0))&gt;=D$128),INDEX(lanzadores!$T$3:$T$502,MATCH(LARGE(lanzadores!$W$3:$W$502,10),lanzadores!$W$3:$W$502,0)),""),"")</f>
        <v>Alberto Flores</v>
      </c>
      <c r="B138" t="str">
        <f>IFERROR(IF(AND(INDEX(lanzadores!$U$3:$U$502,MATCH(LARGE(lanzadores!$W$3:$W$502,10),lanzadores!$W$3:$W$502,0))&gt;0,INDEX(lanzadores!$U$3:$U$502,MATCH(LARGE(lanzadores!$W$3:$W$502,10),lanzadores!$W$3:$W$502,0))&gt;=D$128),INDEX(lanzadores!$B$3:$B$502,MATCH(LARGE(lanzadores!$W$3:$W$502,10),lanzadores!$W$3:$W$502,0)),""),"")</f>
        <v>Equipo 15</v>
      </c>
      <c r="C138" s="4">
        <f>IFERROR(IF(AND(INDEX(lanzadores!$U$3:$U$502,MATCH(LARGE(lanzadores!$W$3:$W$502,10),lanzadores!$W$3:$W$502,0))&gt;0,INDEX(lanzadores!$U$3:$U$502,MATCH(LARGE(lanzadores!$W$3:$W$502,10),lanzadores!$W$3:$W$502,0))&gt;=D$128),INDEX(lanzadores!$U$3:$U$502,MATCH(LARGE(lanzadores!$W$3:$W$502,10),lanzadores!$W$3:$W$502,0)),""),"")</f>
        <v>11</v>
      </c>
    </row>
    <row r="139" spans="1:3" x14ac:dyDescent="0.3">
      <c r="A139" t="str">
        <f>IFERROR(IF(AND(INDEX(lanzadores!$U$3:$U$502,MATCH(LARGE(lanzadores!$W$3:$W$502,11),lanzadores!$W$3:$W$502,0))&gt;0,INDEX(lanzadores!$U$3:$U$502,MATCH(LARGE(lanzadores!$W$3:$W$502,11),lanzadores!$W$3:$W$502,0))&gt;=D$128),INDEX(lanzadores!$T$3:$T$502,MATCH(LARGE(lanzadores!$W$3:$W$502,11),lanzadores!$W$3:$W$502,0)),""),"")</f>
        <v>Alejandro Castillo</v>
      </c>
      <c r="B139" t="str">
        <f>IFERROR(IF(AND(INDEX(lanzadores!$U$3:$U$502,MATCH(LARGE(lanzadores!$W$3:$W$502,11),lanzadores!$W$3:$W$502,0))&gt;0,INDEX(lanzadores!$U$3:$U$502,MATCH(LARGE(lanzadores!$W$3:$W$502,11),lanzadores!$W$3:$W$502,0))&gt;=D$128),INDEX(lanzadores!$B$3:$B$502,MATCH(LARGE(lanzadores!$W$3:$W$502,11),lanzadores!$W$3:$W$502,0)),""),"")</f>
        <v>Equipo 19</v>
      </c>
      <c r="C139" s="4">
        <f>IFERROR(IF(AND(INDEX(lanzadores!$U$3:$U$502,MATCH(LARGE(lanzadores!$W$3:$W$502,11),lanzadores!$W$3:$W$502,0))&gt;0,INDEX(lanzadores!$U$3:$U$502,MATCH(LARGE(lanzadores!$W$3:$W$502,11),lanzadores!$W$3:$W$502,0))&gt;=D$128),INDEX(lanzadores!$U$3:$U$502,MATCH(LARGE(lanzadores!$W$3:$W$502,11),lanzadores!$W$3:$W$502,0)),""),"")</f>
        <v>11</v>
      </c>
    </row>
    <row r="140" spans="1:3" x14ac:dyDescent="0.3">
      <c r="A140" t="str">
        <f>IFERROR(IF(AND(INDEX(lanzadores!$U$3:$U$502,MATCH(LARGE(lanzadores!$W$3:$W$502,12),lanzadores!$W$3:$W$502,0))&gt;0,INDEX(lanzadores!$U$3:$U$502,MATCH(LARGE(lanzadores!$W$3:$W$502,12),lanzadores!$W$3:$W$502,0))&gt;=D$128),INDEX(lanzadores!$T$3:$T$502,MATCH(LARGE(lanzadores!$W$3:$W$502,12),lanzadores!$W$3:$W$502,0)),""),"")</f>
        <v/>
      </c>
      <c r="B140" t="str">
        <f>IFERROR(IF(AND(INDEX(lanzadores!$U$3:$U$502,MATCH(LARGE(lanzadores!$W$3:$W$502,12),lanzadores!$W$3:$W$502,0))&gt;0,INDEX(lanzadores!$U$3:$U$502,MATCH(LARGE(lanzadores!$W$3:$W$502,12),lanzadores!$W$3:$W$502,0))&gt;=D$128),INDEX(lanzadores!$B$3:$B$502,MATCH(LARGE(lanzadores!$W$3:$W$502,12),lanzadores!$W$3:$W$502,0)),""),"")</f>
        <v/>
      </c>
      <c r="C140" s="4" t="str">
        <f>IFERROR(IF(AND(INDEX(lanzadores!$U$3:$U$502,MATCH(LARGE(lanzadores!$W$3:$W$502,12),lanzadores!$W$3:$W$502,0))&gt;0,INDEX(lanzadores!$U$3:$U$502,MATCH(LARGE(lanzadores!$W$3:$W$502,12),lanzadores!$W$3:$W$502,0))&gt;=D$128),INDEX(lanzadores!$U$3:$U$502,MATCH(LARGE(lanzadores!$W$3:$W$502,12),lanzadores!$W$3:$W$502,0)),""),"")</f>
        <v/>
      </c>
    </row>
    <row r="141" spans="1:3" x14ac:dyDescent="0.3">
      <c r="A141" t="str">
        <f>IFERROR(IF(AND(INDEX(lanzadores!$U$3:$U$502,MATCH(LARGE(lanzadores!$W$3:$W$502,13),lanzadores!$W$3:$W$502,0))&gt;0,INDEX(lanzadores!$U$3:$U$502,MATCH(LARGE(lanzadores!$W$3:$W$502,13),lanzadores!$W$3:$W$502,0))&gt;=D$128),INDEX(lanzadores!$T$3:$T$502,MATCH(LARGE(lanzadores!$W$3:$W$502,13),lanzadores!$W$3:$W$502,0)),""),"")</f>
        <v/>
      </c>
      <c r="B141" t="str">
        <f>IFERROR(IF(AND(INDEX(lanzadores!$U$3:$U$502,MATCH(LARGE(lanzadores!$W$3:$W$502,13),lanzadores!$W$3:$W$502,0))&gt;0,INDEX(lanzadores!$U$3:$U$502,MATCH(LARGE(lanzadores!$W$3:$W$502,13),lanzadores!$W$3:$W$502,0))&gt;=D$128),INDEX(lanzadores!$B$3:$B$502,MATCH(LARGE(lanzadores!$W$3:$W$502,13),lanzadores!$W$3:$W$502,0)),""),"")</f>
        <v/>
      </c>
      <c r="C141" s="4" t="str">
        <f>IFERROR(IF(AND(INDEX(lanzadores!$U$3:$U$502,MATCH(LARGE(lanzadores!$W$3:$W$502,13),lanzadores!$W$3:$W$502,0))&gt;0,INDEX(lanzadores!$U$3:$U$502,MATCH(LARGE(lanzadores!$W$3:$W$502,13),lanzadores!$W$3:$W$502,0))&gt;=D$128),INDEX(lanzadores!$U$3:$U$502,MATCH(LARGE(lanzadores!$W$3:$W$502,13),lanzadores!$W$3:$W$502,0)),""),"")</f>
        <v/>
      </c>
    </row>
    <row r="142" spans="1:3" x14ac:dyDescent="0.3">
      <c r="A142" t="str">
        <f>IFERROR(IF(AND(INDEX(lanzadores!$U$3:$U$502,MATCH(LARGE(lanzadores!$W$3:$W$502,14),lanzadores!$W$3:$W$502,0))&gt;0,INDEX(lanzadores!$U$3:$U$502,MATCH(LARGE(lanzadores!$W$3:$W$502,14),lanzadores!$W$3:$W$502,0))&gt;=D$128),INDEX(lanzadores!$T$3:$T$502,MATCH(LARGE(lanzadores!$W$3:$W$502,14),lanzadores!$W$3:$W$502,0)),""),"")</f>
        <v/>
      </c>
      <c r="B142" t="str">
        <f>IFERROR(IF(AND(INDEX(lanzadores!$U$3:$U$502,MATCH(LARGE(lanzadores!$W$3:$W$502,14),lanzadores!$W$3:$W$502,0))&gt;0,INDEX(lanzadores!$U$3:$U$502,MATCH(LARGE(lanzadores!$W$3:$W$502,14),lanzadores!$W$3:$W$502,0))&gt;=D$128),INDEX(lanzadores!$B$3:$B$502,MATCH(LARGE(lanzadores!$W$3:$W$502,14),lanzadores!$W$3:$W$502,0)),""),"")</f>
        <v/>
      </c>
      <c r="C142" s="4" t="str">
        <f>IFERROR(IF(AND(INDEX(lanzadores!$U$3:$U$502,MATCH(LARGE(lanzadores!$W$3:$W$502,14),lanzadores!$W$3:$W$502,0))&gt;0,INDEX(lanzadores!$U$3:$U$502,MATCH(LARGE(lanzadores!$W$3:$W$502,14),lanzadores!$W$3:$W$502,0))&gt;=D$128),INDEX(lanzadores!$U$3:$U$502,MATCH(LARGE(lanzadores!$W$3:$W$502,14),lanzadores!$W$3:$W$502,0)),""),"")</f>
        <v/>
      </c>
    </row>
    <row r="143" spans="1:3" x14ac:dyDescent="0.3">
      <c r="A143" t="str">
        <f>IFERROR(IF(AND(INDEX(lanzadores!$U$3:$U$502,MATCH(LARGE(lanzadores!$W$3:$W$502,15),lanzadores!$W$3:$W$502,0))&gt;0,INDEX(lanzadores!$U$3:$U$502,MATCH(LARGE(lanzadores!$W$3:$W$502,15),lanzadores!$W$3:$W$502,0))&gt;=D$128),INDEX(lanzadores!$T$3:$T$502,MATCH(LARGE(lanzadores!$W$3:$W$502,15),lanzadores!$W$3:$W$502,0)),""),"")</f>
        <v/>
      </c>
      <c r="B143" t="str">
        <f>IFERROR(IF(AND(INDEX(lanzadores!$U$3:$U$502,MATCH(LARGE(lanzadores!$W$3:$W$502,15),lanzadores!$W$3:$W$502,0))&gt;0,INDEX(lanzadores!$U$3:$U$502,MATCH(LARGE(lanzadores!$W$3:$W$502,15),lanzadores!$W$3:$W$502,0))&gt;=D$128),INDEX(lanzadores!$B$3:$B$502,MATCH(LARGE(lanzadores!$W$3:$W$502,15),lanzadores!$W$3:$W$502,0)),""),"")</f>
        <v/>
      </c>
      <c r="C143" s="4" t="str">
        <f>IFERROR(IF(AND(INDEX(lanzadores!$U$3:$U$502,MATCH(LARGE(lanzadores!$W$3:$W$502,15),lanzadores!$W$3:$W$502,0))&gt;0,INDEX(lanzadores!$U$3:$U$502,MATCH(LARGE(lanzadores!$W$3:$W$502,15),lanzadores!$W$3:$W$502,0))&gt;=D$128),INDEX(lanzadores!$U$3:$U$502,MATCH(LARGE(lanzadores!$W$3:$W$502,15),lanzadores!$W$3:$W$502,0)),""),"")</f>
        <v/>
      </c>
    </row>
    <row r="144" spans="1:3" x14ac:dyDescent="0.3">
      <c r="B144" t="str">
        <f>IFERROR(IF(AND(INDEX(lanzadores!$U$3:$U$502,MATCH(LARGE(lanzadores!$W$3:$W$502,16),lanzadores!$W$3:$W$502,0))&gt;0,INDEX(lanzadores!$U$3:$U$502,MATCH(LARGE(lanzadores!$W$3:$W$502,16),lanzadores!$W$3:$W$502,0))&gt;=D$128),INDEX(lanzadores!$B$3:$B$502,MATCH(LARGE(lanzadores!$W$3:$W$502,16),lanzadores!$W$3:$W$502,0)),""),"")</f>
        <v/>
      </c>
    </row>
    <row r="145" spans="1:4" x14ac:dyDescent="0.3">
      <c r="A145" s="7" t="s">
        <v>585</v>
      </c>
    </row>
    <row r="146" spans="1:4" x14ac:dyDescent="0.3">
      <c r="A146" s="17" t="s">
        <v>5</v>
      </c>
      <c r="B146" s="17" t="s">
        <v>589</v>
      </c>
      <c r="C146" s="17" t="s">
        <v>577</v>
      </c>
      <c r="D146">
        <f>LARGE(lanzadores!$Z$3:$Z$502,10)</f>
        <v>5.0999999999999996</v>
      </c>
    </row>
    <row r="147" spans="1:4" x14ac:dyDescent="0.3">
      <c r="A147" t="str">
        <f>IFERROR(IF(AND(INDEX(lanzadores!$Y$3:$Y$502,MATCH(LARGE(lanzadores!$AA$3:$AA$502,1),lanzadores!$AA$3:$AA$502,0))&gt;0,INDEX(lanzadores!$Y$3:$Y$502,MATCH(LARGE(lanzadores!$AA$3:$AA$502,1),lanzadores!$AA$3:$AA$502,0))&gt;=D$146),INDEX(lanzadores!$X$3:$X$502,MATCH(LARGE(lanzadores!$AA$3:$AA$502,1),lanzadores!$AA$3:$AA$502,0)),""),"")</f>
        <v>Luis Reyes</v>
      </c>
      <c r="B147" t="str">
        <f>IFERROR(IF(AND(INDEX(lanzadores!$Y$3:$Y$502,MATCH(LARGE(lanzadores!$AA$3:$AA$502,1),lanzadores!$AA$3:$AA$502,0))&gt;0,INDEX(lanzadores!$Y$3:$Y$502,MATCH(LARGE(lanzadores!$AA$3:$AA$502,1),lanzadores!$AA$3:$AA$502,0))&gt;=D$146),INDEX(lanzadores!$B$3:$B$502,MATCH(LARGE(lanzadores!$AA$3:$AA$502,1),lanzadores!$AA$3:$AA$502,0)),""),"")</f>
        <v>Equipo 1</v>
      </c>
      <c r="C147" s="3">
        <f>IFERROR(IF(AND(INDEX(lanzadores!$Y$3:$Y$502,MATCH(LARGE(lanzadores!$AA$3:$AA$502,1),lanzadores!$AA$3:$AA$502,0))&gt;0,INDEX(lanzadores!$Y$3:$Y$502,MATCH(LARGE(lanzadores!$AA$3:$AA$502,1),lanzadores!$AA$3:$AA$502,0))&gt;=D$146),INDEX(lanzadores!$Y$3:$Y$502,MATCH(LARGE(lanzadores!$AA$3:$AA$502,1),lanzadores!$AA$3:$AA$502,0)),""),"")</f>
        <v>6</v>
      </c>
    </row>
    <row r="148" spans="1:4" x14ac:dyDescent="0.3">
      <c r="A148" t="str">
        <f>IFERROR(IF(AND(INDEX(lanzadores!$Y$3:$Y$502,MATCH(LARGE(lanzadores!$AA$3:$AA$502,2),lanzadores!$AA$3:$AA$502,0))&gt;0,INDEX(lanzadores!$Y$3:$Y$502,MATCH(LARGE(lanzadores!$AA$3:$AA$502,2),lanzadores!$AA$3:$AA$502,0))&gt;=D$146),INDEX(lanzadores!$X$3:$X$502,MATCH(LARGE(lanzadores!$AA$3:$AA$502,2),lanzadores!$AA$3:$AA$502,0)),""),"")</f>
        <v>Emilio Hernandez</v>
      </c>
      <c r="B148" t="str">
        <f>IFERROR(IF(AND(INDEX(lanzadores!$Y$3:$Y$502,MATCH(LARGE(lanzadores!$AA$3:$AA$502,2),lanzadores!$AA$3:$AA$502,0))&gt;0,INDEX(lanzadores!$Y$3:$Y$502,MATCH(LARGE(lanzadores!$AA$3:$AA$502,2),lanzadores!$AA$3:$AA$502,0))&gt;=D$146),INDEX(lanzadores!$B$3:$B$502,MATCH(LARGE(lanzadores!$AA$3:$AA$502,2),lanzadores!$AA$3:$AA$502,0)),""),"")</f>
        <v>Equipo 20</v>
      </c>
      <c r="C148" s="3">
        <f>IFERROR(IF(AND(INDEX(lanzadores!$Y$3:$Y$502,MATCH(LARGE(lanzadores!$AA$3:$AA$502,2),lanzadores!$AA$3:$AA$502,0))&gt;0,INDEX(lanzadores!$Y$3:$Y$502,MATCH(LARGE(lanzadores!$AA$3:$AA$502,2),lanzadores!$AA$3:$AA$502,0))&gt;=D$146),INDEX(lanzadores!$Y$3:$Y$502,MATCH(LARGE(lanzadores!$AA$3:$AA$502,2),lanzadores!$AA$3:$AA$502,0)),""),"")</f>
        <v>6</v>
      </c>
    </row>
    <row r="149" spans="1:4" x14ac:dyDescent="0.3">
      <c r="A149" t="str">
        <f>IFERROR(IF(AND(INDEX(lanzadores!$Y$3:$Y$502,MATCH(LARGE(lanzadores!$AA$3:$AA$502,3),lanzadores!$AA$3:$AA$502,0))&gt;0,INDEX(lanzadores!$Y$3:$Y$502,MATCH(LARGE(lanzadores!$AA$3:$AA$502,3),lanzadores!$AA$3:$AA$502,0))&gt;=D$146),INDEX(lanzadores!$X$3:$X$502,MATCH(LARGE(lanzadores!$AA$3:$AA$502,3),lanzadores!$AA$3:$AA$502,0)),""),"")</f>
        <v>Gabriel Gomez</v>
      </c>
      <c r="B149" t="str">
        <f>IFERROR(IF(AND(INDEX(lanzadores!$Y$3:$Y$502,MATCH(LARGE(lanzadores!$AA$3:$AA$502,3),lanzadores!$AA$3:$AA$502,0))&gt;0,INDEX(lanzadores!$Y$3:$Y$502,MATCH(LARGE(lanzadores!$AA$3:$AA$502,3),lanzadores!$AA$3:$AA$502,0))&gt;=D$146),INDEX(lanzadores!$B$3:$B$502,MATCH(LARGE(lanzadores!$AA$3:$AA$502,3),lanzadores!$AA$3:$AA$502,0)),""),"")</f>
        <v>Equipo 9</v>
      </c>
      <c r="C149" s="3">
        <f>IFERROR(IF(AND(INDEX(lanzadores!$Y$3:$Y$502,MATCH(LARGE(lanzadores!$AA$3:$AA$502,3),lanzadores!$AA$3:$AA$502,0))&gt;0,INDEX(lanzadores!$Y$3:$Y$502,MATCH(LARGE(lanzadores!$AA$3:$AA$502,3),lanzadores!$AA$3:$AA$502,0))&gt;=D$146),INDEX(lanzadores!$Y$3:$Y$502,MATCH(LARGE(lanzadores!$AA$3:$AA$502,3),lanzadores!$AA$3:$AA$502,0)),""),"")</f>
        <v>5.2</v>
      </c>
    </row>
    <row r="150" spans="1:4" x14ac:dyDescent="0.3">
      <c r="A150" t="str">
        <f>IFERROR(IF(AND(INDEX(lanzadores!$Y$3:$Y$502,MATCH(LARGE(lanzadores!$AA$3:$AA$502,4),lanzadores!$AA$3:$AA$502,0))&gt;0,INDEX(lanzadores!$Y$3:$Y$502,MATCH(LARGE(lanzadores!$AA$3:$AA$502,4),lanzadores!$AA$3:$AA$502,0))&gt;=D$146),INDEX(lanzadores!$X$3:$X$502,MATCH(LARGE(lanzadores!$AA$3:$AA$502,4),lanzadores!$AA$3:$AA$502,0)),""),"")</f>
        <v>Daniel Hernandez</v>
      </c>
      <c r="B150" t="str">
        <f>IFERROR(IF(AND(INDEX(lanzadores!$Y$3:$Y$502,MATCH(LARGE(lanzadores!$AA$3:$AA$502,4),lanzadores!$AA$3:$AA$502,0))&gt;0,INDEX(lanzadores!$Y$3:$Y$502,MATCH(LARGE(lanzadores!$AA$3:$AA$502,4),lanzadores!$AA$3:$AA$502,0))&gt;=D$146),INDEX(lanzadores!$B$3:$B$502,MATCH(LARGE(lanzadores!$AA$3:$AA$502,4),lanzadores!$AA$3:$AA$502,0)),""),"")</f>
        <v>Equipo 11</v>
      </c>
      <c r="C150" s="3">
        <f>IFERROR(IF(AND(INDEX(lanzadores!$Y$3:$Y$502,MATCH(LARGE(lanzadores!$AA$3:$AA$502,4),lanzadores!$AA$3:$AA$502,0))&gt;0,INDEX(lanzadores!$Y$3:$Y$502,MATCH(LARGE(lanzadores!$AA$3:$AA$502,4),lanzadores!$AA$3:$AA$502,0))&gt;=D$146),INDEX(lanzadores!$Y$3:$Y$502,MATCH(LARGE(lanzadores!$AA$3:$AA$502,4),lanzadores!$AA$3:$AA$502,0)),""),"")</f>
        <v>5.2</v>
      </c>
    </row>
    <row r="151" spans="1:4" x14ac:dyDescent="0.3">
      <c r="A151" t="str">
        <f>IFERROR(IF(AND(INDEX(lanzadores!$Y$3:$Y$502,MATCH(LARGE(lanzadores!$AA$3:$AA$502,5),lanzadores!$AA$3:$AA$502,0))&gt;0,INDEX(lanzadores!$Y$3:$Y$502,MATCH(LARGE(lanzadores!$AA$3:$AA$502,5),lanzadores!$AA$3:$AA$502,0))&gt;=D$146),INDEX(lanzadores!$X$3:$X$502,MATCH(LARGE(lanzadores!$AA$3:$AA$502,5),lanzadores!$AA$3:$AA$502,0)),""),"")</f>
        <v>Manuel Diaz</v>
      </c>
      <c r="B151" t="str">
        <f>IFERROR(IF(AND(INDEX(lanzadores!$Y$3:$Y$502,MATCH(LARGE(lanzadores!$AA$3:$AA$502,5),lanzadores!$AA$3:$AA$502,0))&gt;0,INDEX(lanzadores!$Y$3:$Y$502,MATCH(LARGE(lanzadores!$AA$3:$AA$502,5),lanzadores!$AA$3:$AA$502,0))&gt;=D$146),INDEX(lanzadores!$B$3:$B$502,MATCH(LARGE(lanzadores!$AA$3:$AA$502,5),lanzadores!$AA$3:$AA$502,0)),""),"")</f>
        <v>Equipo 15</v>
      </c>
      <c r="C151" s="3">
        <f>IFERROR(IF(AND(INDEX(lanzadores!$Y$3:$Y$502,MATCH(LARGE(lanzadores!$AA$3:$AA$502,5),lanzadores!$AA$3:$AA$502,0))&gt;0,INDEX(lanzadores!$Y$3:$Y$502,MATCH(LARGE(lanzadores!$AA$3:$AA$502,5),lanzadores!$AA$3:$AA$502,0))&gt;=D$146),INDEX(lanzadores!$Y$3:$Y$502,MATCH(LARGE(lanzadores!$AA$3:$AA$502,5),lanzadores!$AA$3:$AA$502,0)),""),"")</f>
        <v>5.2</v>
      </c>
    </row>
    <row r="152" spans="1:4" x14ac:dyDescent="0.3">
      <c r="A152" t="str">
        <f>IFERROR(IF(AND(INDEX(lanzadores!$Y$3:$Y$502,MATCH(LARGE(lanzadores!$AA$3:$AA$502,6),lanzadores!$AA$3:$AA$502,0))&gt;0,INDEX(lanzadores!$Y$3:$Y$502,MATCH(LARGE(lanzadores!$AA$3:$AA$502,6),lanzadores!$AA$3:$AA$502,0))&gt;=D$146),INDEX(lanzadores!$X$3:$X$502,MATCH(LARGE(lanzadores!$AA$3:$AA$502,6),lanzadores!$AA$3:$AA$502,0)),""),"")</f>
        <v>Andres Perez</v>
      </c>
      <c r="B152" t="str">
        <f>IFERROR(IF(AND(INDEX(lanzadores!$Y$3:$Y$502,MATCH(LARGE(lanzadores!$AA$3:$AA$502,6),lanzadores!$AA$3:$AA$502,0))&gt;0,INDEX(lanzadores!$Y$3:$Y$502,MATCH(LARGE(lanzadores!$AA$3:$AA$502,6),lanzadores!$AA$3:$AA$502,0))&gt;=D$146),INDEX(lanzadores!$B$3:$B$502,MATCH(LARGE(lanzadores!$AA$3:$AA$502,6),lanzadores!$AA$3:$AA$502,0)),""),"")</f>
        <v>Equipo 4</v>
      </c>
      <c r="C152" s="3">
        <f>IFERROR(IF(AND(INDEX(lanzadores!$Y$3:$Y$502,MATCH(LARGE(lanzadores!$AA$3:$AA$502,6),lanzadores!$AA$3:$AA$502,0))&gt;0,INDEX(lanzadores!$Y$3:$Y$502,MATCH(LARGE(lanzadores!$AA$3:$AA$502,6),lanzadores!$AA$3:$AA$502,0))&gt;=D$146),INDEX(lanzadores!$Y$3:$Y$502,MATCH(LARGE(lanzadores!$AA$3:$AA$502,6),lanzadores!$AA$3:$AA$502,0)),""),"")</f>
        <v>5.1000000000000005</v>
      </c>
    </row>
    <row r="153" spans="1:4" x14ac:dyDescent="0.3">
      <c r="A153" t="str">
        <f>IFERROR(IF(AND(INDEX(lanzadores!$Y$3:$Y$502,MATCH(LARGE(lanzadores!$AA$3:$AA$502,7),lanzadores!$AA$3:$AA$502,0))&gt;0,INDEX(lanzadores!$Y$3:$Y$502,MATCH(LARGE(lanzadores!$AA$3:$AA$502,7),lanzadores!$AA$3:$AA$502,0))&gt;=D$146),INDEX(lanzadores!$X$3:$X$502,MATCH(LARGE(lanzadores!$AA$3:$AA$502,7),lanzadores!$AA$3:$AA$502,0)),""),"")</f>
        <v>Rafael Garcia</v>
      </c>
      <c r="B153" t="str">
        <f>IFERROR(IF(AND(INDEX(lanzadores!$Y$3:$Y$502,MATCH(LARGE(lanzadores!$AA$3:$AA$502,7),lanzadores!$AA$3:$AA$502,0))&gt;0,INDEX(lanzadores!$Y$3:$Y$502,MATCH(LARGE(lanzadores!$AA$3:$AA$502,7),lanzadores!$AA$3:$AA$502,0))&gt;=D$146),INDEX(lanzadores!$B$3:$B$502,MATCH(LARGE(lanzadores!$AA$3:$AA$502,7),lanzadores!$AA$3:$AA$502,0)),""),"")</f>
        <v>Equipo 6</v>
      </c>
      <c r="C153" s="3">
        <f>IFERROR(IF(AND(INDEX(lanzadores!$Y$3:$Y$502,MATCH(LARGE(lanzadores!$AA$3:$AA$502,7),lanzadores!$AA$3:$AA$502,0))&gt;0,INDEX(lanzadores!$Y$3:$Y$502,MATCH(LARGE(lanzadores!$AA$3:$AA$502,7),lanzadores!$AA$3:$AA$502,0))&gt;=D$146),INDEX(lanzadores!$Y$3:$Y$502,MATCH(LARGE(lanzadores!$AA$3:$AA$502,7),lanzadores!$AA$3:$AA$502,0)),""),"")</f>
        <v>5.0999999999999996</v>
      </c>
    </row>
    <row r="154" spans="1:4" x14ac:dyDescent="0.3">
      <c r="A154" t="str">
        <f>IFERROR(IF(AND(INDEX(lanzadores!$Y$3:$Y$502,MATCH(LARGE(lanzadores!$AA$3:$AA$502,8),lanzadores!$AA$3:$AA$502,0))&gt;0,INDEX(lanzadores!$Y$3:$Y$502,MATCH(LARGE(lanzadores!$AA$3:$AA$502,8),lanzadores!$AA$3:$AA$502,0))&gt;=D$146),INDEX(lanzadores!$X$3:$X$502,MATCH(LARGE(lanzadores!$AA$3:$AA$502,8),lanzadores!$AA$3:$AA$502,0)),""),"")</f>
        <v>Ricardo Diaz</v>
      </c>
      <c r="B154" t="str">
        <f>IFERROR(IF(AND(INDEX(lanzadores!$Y$3:$Y$502,MATCH(LARGE(lanzadores!$AA$3:$AA$502,8),lanzadores!$AA$3:$AA$502,0))&gt;0,INDEX(lanzadores!$Y$3:$Y$502,MATCH(LARGE(lanzadores!$AA$3:$AA$502,8),lanzadores!$AA$3:$AA$502,0))&gt;=D$146),INDEX(lanzadores!$B$3:$B$502,MATCH(LARGE(lanzadores!$AA$3:$AA$502,8),lanzadores!$AA$3:$AA$502,0)),""),"")</f>
        <v>Equipo 10</v>
      </c>
      <c r="C154" s="3">
        <f>IFERROR(IF(AND(INDEX(lanzadores!$Y$3:$Y$502,MATCH(LARGE(lanzadores!$AA$3:$AA$502,8),lanzadores!$AA$3:$AA$502,0))&gt;0,INDEX(lanzadores!$Y$3:$Y$502,MATCH(LARGE(lanzadores!$AA$3:$AA$502,8),lanzadores!$AA$3:$AA$502,0))&gt;=D$146),INDEX(lanzadores!$Y$3:$Y$502,MATCH(LARGE(lanzadores!$AA$3:$AA$502,8),lanzadores!$AA$3:$AA$502,0)),""),"")</f>
        <v>5.0999999999999996</v>
      </c>
    </row>
    <row r="155" spans="1:4" x14ac:dyDescent="0.3">
      <c r="A155" t="str">
        <f>IFERROR(IF(AND(INDEX(lanzadores!$Y$3:$Y$502,MATCH(LARGE(lanzadores!$AA$3:$AA$502,9),lanzadores!$AA$3:$AA$502,0))&gt;0,INDEX(lanzadores!$Y$3:$Y$502,MATCH(LARGE(lanzadores!$AA$3:$AA$502,9),lanzadores!$AA$3:$AA$502,0))&gt;=D$146),INDEX(lanzadores!$X$3:$X$502,MATCH(LARGE(lanzadores!$AA$3:$AA$502,9),lanzadores!$AA$3:$AA$502,0)),""),"")</f>
        <v>Victor Gutierrez</v>
      </c>
      <c r="B155" t="str">
        <f>IFERROR(IF(AND(INDEX(lanzadores!$Y$3:$Y$502,MATCH(LARGE(lanzadores!$AA$3:$AA$502,9),lanzadores!$AA$3:$AA$502,0))&gt;0,INDEX(lanzadores!$Y$3:$Y$502,MATCH(LARGE(lanzadores!$AA$3:$AA$502,9),lanzadores!$AA$3:$AA$502,0))&gt;=D$146),INDEX(lanzadores!$B$3:$B$502,MATCH(LARGE(lanzadores!$AA$3:$AA$502,9),lanzadores!$AA$3:$AA$502,0)),""),"")</f>
        <v>Equipo 13</v>
      </c>
      <c r="C155" s="3">
        <f>IFERROR(IF(AND(INDEX(lanzadores!$Y$3:$Y$502,MATCH(LARGE(lanzadores!$AA$3:$AA$502,9),lanzadores!$AA$3:$AA$502,0))&gt;0,INDEX(lanzadores!$Y$3:$Y$502,MATCH(LARGE(lanzadores!$AA$3:$AA$502,9),lanzadores!$AA$3:$AA$502,0))&gt;=D$146),INDEX(lanzadores!$Y$3:$Y$502,MATCH(LARGE(lanzadores!$AA$3:$AA$502,9),lanzadores!$AA$3:$AA$502,0)),""),"")</f>
        <v>5.0999999999999996</v>
      </c>
    </row>
    <row r="156" spans="1:4" x14ac:dyDescent="0.3">
      <c r="A156" t="str">
        <f>IFERROR(IF(AND(INDEX(lanzadores!$Y$3:$Y$502,MATCH(LARGE(lanzadores!$AA$3:$AA$502,10),lanzadores!$AA$3:$AA$502,0))&gt;0,INDEX(lanzadores!$Y$3:$Y$502,MATCH(LARGE(lanzadores!$AA$3:$AA$502,10),lanzadores!$AA$3:$AA$502,0))&gt;=D$146),INDEX(lanzadores!$X$3:$X$502,MATCH(LARGE(lanzadores!$AA$3:$AA$502,10),lanzadores!$AA$3:$AA$502,0)),""),"")</f>
        <v>Hector Perez</v>
      </c>
      <c r="B156" t="str">
        <f>IFERROR(IF(AND(INDEX(lanzadores!$Y$3:$Y$502,MATCH(LARGE(lanzadores!$AA$3:$AA$502,10),lanzadores!$AA$3:$AA$502,0))&gt;0,INDEX(lanzadores!$Y$3:$Y$502,MATCH(LARGE(lanzadores!$AA$3:$AA$502,10),lanzadores!$AA$3:$AA$502,0))&gt;=D$146),INDEX(lanzadores!$B$3:$B$502,MATCH(LARGE(lanzadores!$AA$3:$AA$502,10),lanzadores!$AA$3:$AA$502,0)),""),"")</f>
        <v>Equipo 14</v>
      </c>
      <c r="C156" s="3">
        <f>IFERROR(IF(AND(INDEX(lanzadores!$Y$3:$Y$502,MATCH(LARGE(lanzadores!$AA$3:$AA$502,10),lanzadores!$AA$3:$AA$502,0))&gt;0,INDEX(lanzadores!$Y$3:$Y$502,MATCH(LARGE(lanzadores!$AA$3:$AA$502,10),lanzadores!$AA$3:$AA$502,0))&gt;=D$146),INDEX(lanzadores!$Y$3:$Y$502,MATCH(LARGE(lanzadores!$AA$3:$AA$502,10),lanzadores!$AA$3:$AA$502,0)),""),"")</f>
        <v>5.1000000000000005</v>
      </c>
    </row>
    <row r="157" spans="1:4" x14ac:dyDescent="0.3">
      <c r="A157" t="str">
        <f>IFERROR(IF(AND(INDEX(lanzadores!$Y$3:$Y$502,MATCH(LARGE(lanzadores!$AA$3:$AA$502,11),lanzadores!$AA$3:$AA$502,0))&gt;0,INDEX(lanzadores!$Y$3:$Y$502,MATCH(LARGE(lanzadores!$AA$3:$AA$502,11),lanzadores!$AA$3:$AA$502,0))&gt;=D$146),INDEX(lanzadores!$X$3:$X$502,MATCH(LARGE(lanzadores!$AA$3:$AA$502,11),lanzadores!$AA$3:$AA$502,0)),""),"")</f>
        <v>Manuel Flores</v>
      </c>
      <c r="B157" t="str">
        <f>IFERROR(IF(AND(INDEX(lanzadores!$Y$3:$Y$502,MATCH(LARGE(lanzadores!$AA$3:$AA$502,11),lanzadores!$AA$3:$AA$502,0))&gt;0,INDEX(lanzadores!$Y$3:$Y$502,MATCH(LARGE(lanzadores!$AA$3:$AA$502,11),lanzadores!$AA$3:$AA$502,0))&gt;=D$146),INDEX(lanzadores!$B$3:$B$502,MATCH(LARGE(lanzadores!$AA$3:$AA$502,11),lanzadores!$AA$3:$AA$502,0)),""),"")</f>
        <v>Equipo 15</v>
      </c>
      <c r="C157" s="3">
        <f>IFERROR(IF(AND(INDEX(lanzadores!$Y$3:$Y$502,MATCH(LARGE(lanzadores!$AA$3:$AA$502,11),lanzadores!$AA$3:$AA$502,0))&gt;0,INDEX(lanzadores!$Y$3:$Y$502,MATCH(LARGE(lanzadores!$AA$3:$AA$502,11),lanzadores!$AA$3:$AA$502,0))&gt;=D$146),INDEX(lanzadores!$Y$3:$Y$502,MATCH(LARGE(lanzadores!$AA$3:$AA$502,11),lanzadores!$AA$3:$AA$502,0)),""),"")</f>
        <v>5.1000000000000005</v>
      </c>
    </row>
    <row r="158" spans="1:4" x14ac:dyDescent="0.3">
      <c r="A158" t="str">
        <f>IFERROR(IF(AND(INDEX(lanzadores!$Y$3:$Y$502,MATCH(LARGE(lanzadores!$AA$3:$AA$502,12),lanzadores!$AA$3:$AA$502,0))&gt;0,INDEX(lanzadores!$Y$3:$Y$502,MATCH(LARGE(lanzadores!$AA$3:$AA$502,12),lanzadores!$AA$3:$AA$502,0))&gt;=D$146),INDEX(lanzadores!$X$3:$X$502,MATCH(LARGE(lanzadores!$AA$3:$AA$502,12),lanzadores!$AA$3:$AA$502,0)),""),"")</f>
        <v>Rodrigo Flores</v>
      </c>
      <c r="B158" t="str">
        <f>IFERROR(IF(AND(INDEX(lanzadores!$Y$3:$Y$502,MATCH(LARGE(lanzadores!$AA$3:$AA$502,12),lanzadores!$AA$3:$AA$502,0))&gt;0,INDEX(lanzadores!$Y$3:$Y$502,MATCH(LARGE(lanzadores!$AA$3:$AA$502,12),lanzadores!$AA$3:$AA$502,0))&gt;=D$146),INDEX(lanzadores!$B$3:$B$502,MATCH(LARGE(lanzadores!$AA$3:$AA$502,12),lanzadores!$AA$3:$AA$502,0)),""),"")</f>
        <v>Equipo 19</v>
      </c>
      <c r="C158" s="3">
        <f>IFERROR(IF(AND(INDEX(lanzadores!$Y$3:$Y$502,MATCH(LARGE(lanzadores!$AA$3:$AA$502,12),lanzadores!$AA$3:$AA$502,0))&gt;0,INDEX(lanzadores!$Y$3:$Y$502,MATCH(LARGE(lanzadores!$AA$3:$AA$502,12),lanzadores!$AA$3:$AA$502,0))&gt;=D$146),INDEX(lanzadores!$Y$3:$Y$502,MATCH(LARGE(lanzadores!$AA$3:$AA$502,12),lanzadores!$AA$3:$AA$502,0)),""),"")</f>
        <v>5.0999999999999996</v>
      </c>
    </row>
    <row r="159" spans="1:4" x14ac:dyDescent="0.3">
      <c r="A159" t="str">
        <f>IFERROR(IF(AND(INDEX(lanzadores!$Y$3:$Y$502,MATCH(LARGE(lanzadores!$AA$3:$AA$502,13),lanzadores!$AA$3:$AA$502,0))&gt;0,INDEX(lanzadores!$Y$3:$Y$502,MATCH(LARGE(lanzadores!$AA$3:$AA$502,13),lanzadores!$AA$3:$AA$502,0))&gt;=D$146),INDEX(lanzadores!$X$3:$X$502,MATCH(LARGE(lanzadores!$AA$3:$AA$502,13),lanzadores!$AA$3:$AA$502,0)),""),"")</f>
        <v/>
      </c>
      <c r="B159" t="str">
        <f>IFERROR(IF(AND(INDEX(lanzadores!$Y$3:$Y$502,MATCH(LARGE(lanzadores!$AA$3:$AA$502,13),lanzadores!$AA$3:$AA$502,0))&gt;0,INDEX(lanzadores!$Y$3:$Y$502,MATCH(LARGE(lanzadores!$AA$3:$AA$502,13),lanzadores!$AA$3:$AA$502,0))&gt;=D$146),INDEX(lanzadores!$B$3:$B$502,MATCH(LARGE(lanzadores!$AA$3:$AA$502,13),lanzadores!$AA$3:$AA$502,0)),""),"")</f>
        <v/>
      </c>
      <c r="C159" s="3" t="str">
        <f>IFERROR(IF(AND(INDEX(lanzadores!$Y$3:$Y$502,MATCH(LARGE(lanzadores!$AA$3:$AA$502,13),lanzadores!$AA$3:$AA$502,0))&gt;0,INDEX(lanzadores!$Y$3:$Y$502,MATCH(LARGE(lanzadores!$AA$3:$AA$502,13),lanzadores!$AA$3:$AA$502,0))&gt;=D$146),INDEX(lanzadores!$Y$3:$Y$502,MATCH(LARGE(lanzadores!$AA$3:$AA$502,13),lanzadores!$AA$3:$AA$502,0)),""),"")</f>
        <v/>
      </c>
    </row>
    <row r="160" spans="1:4" x14ac:dyDescent="0.3">
      <c r="A160" t="str">
        <f>IFERROR(IF(AND(INDEX(lanzadores!$Y$3:$Y$502,MATCH(LARGE(lanzadores!$AA$3:$AA$502,14),lanzadores!$AA$3:$AA$502,0))&gt;0,INDEX(lanzadores!$Y$3:$Y$502,MATCH(LARGE(lanzadores!$AA$3:$AA$502,14),lanzadores!$AA$3:$AA$502,0))&gt;=D$146),INDEX(lanzadores!$X$3:$X$502,MATCH(LARGE(lanzadores!$AA$3:$AA$502,14),lanzadores!$AA$3:$AA$502,0)),""),"")</f>
        <v/>
      </c>
      <c r="B160" t="str">
        <f>IFERROR(IF(AND(INDEX(lanzadores!$Y$3:$Y$502,MATCH(LARGE(lanzadores!$AA$3:$AA$502,14),lanzadores!$AA$3:$AA$502,0))&gt;0,INDEX(lanzadores!$Y$3:$Y$502,MATCH(LARGE(lanzadores!$AA$3:$AA$502,14),lanzadores!$AA$3:$AA$502,0))&gt;=D$146),INDEX(lanzadores!$B$3:$B$502,MATCH(LARGE(lanzadores!$AA$3:$AA$502,14),lanzadores!$AA$3:$AA$502,0)),""),"")</f>
        <v/>
      </c>
      <c r="C160" s="3" t="str">
        <f>IFERROR(IF(AND(INDEX(lanzadores!$Y$3:$Y$502,MATCH(LARGE(lanzadores!$AA$3:$AA$502,14),lanzadores!$AA$3:$AA$502,0))&gt;0,INDEX(lanzadores!$Y$3:$Y$502,MATCH(LARGE(lanzadores!$AA$3:$AA$502,14),lanzadores!$AA$3:$AA$502,0))&gt;=D$146),INDEX(lanzadores!$Y$3:$Y$502,MATCH(LARGE(lanzadores!$AA$3:$AA$502,14),lanzadores!$AA$3:$AA$502,0)),""),"")</f>
        <v/>
      </c>
    </row>
    <row r="161" spans="1:4" x14ac:dyDescent="0.3">
      <c r="A161" t="str">
        <f>IFERROR(IF(AND(INDEX(lanzadores!$Y$3:$Y$502,MATCH(LARGE(lanzadores!$AA$3:$AA$502,15),lanzadores!$AA$3:$AA$502,0))&gt;0,INDEX(lanzadores!$Y$3:$Y$502,MATCH(LARGE(lanzadores!$AA$3:$AA$502,15),lanzadores!$AA$3:$AA$502,0))&gt;=D$146),INDEX(lanzadores!$X$3:$X$502,MATCH(LARGE(lanzadores!$AA$3:$AA$502,15),lanzadores!$AA$3:$AA$502,0)),""),"")</f>
        <v/>
      </c>
      <c r="B161" t="str">
        <f>IFERROR(IF(AND(INDEX(lanzadores!$Y$3:$Y$502,MATCH(LARGE(lanzadores!$AA$3:$AA$502,15),lanzadores!$AA$3:$AA$502,0))&gt;0,INDEX(lanzadores!$Y$3:$Y$502,MATCH(LARGE(lanzadores!$AA$3:$AA$502,15),lanzadores!$AA$3:$AA$502,0))&gt;=D$146),INDEX(lanzadores!$B$3:$B$502,MATCH(LARGE(lanzadores!$AA$3:$AA$502,15),lanzadores!$AA$3:$AA$502,0)),""),"")</f>
        <v/>
      </c>
      <c r="C161" s="3" t="str">
        <f>IFERROR(IF(AND(INDEX(lanzadores!$Y$3:$Y$502,MATCH(LARGE(lanzadores!$AA$3:$AA$502,15),lanzadores!$AA$3:$AA$502,0))&gt;0,INDEX(lanzadores!$Y$3:$Y$502,MATCH(LARGE(lanzadores!$AA$3:$AA$502,15),lanzadores!$AA$3:$AA$502,0))&gt;=D$146),INDEX(lanzadores!$Y$3:$Y$502,MATCH(LARGE(lanzadores!$AA$3:$AA$502,15),lanzadores!$AA$3:$AA$502,0)),""),"")</f>
        <v/>
      </c>
    </row>
    <row r="162" spans="1:4" x14ac:dyDescent="0.3">
      <c r="B162" t="str">
        <f>IFERROR(IF(AND(INDEX(lanzadores!$Y$3:$Y$502,MATCH(LARGE(lanzadores!$AA$3:$AA$502,16),lanzadores!$AA$3:$AA$502,0))&gt;0,INDEX(lanzadores!$Y$3:$Y$502,MATCH(LARGE(lanzadores!$AA$3:$AA$502,16),lanzadores!$AA$3:$AA$502,0))&gt;=D$146),INDEX(lanzadores!$B$3:$B$502,MATCH(LARGE(lanzadores!$AA$3:$AA$502,16),lanzadores!$AA$3:$AA$502,0)),""),"")</f>
        <v/>
      </c>
    </row>
    <row r="163" spans="1:4" x14ac:dyDescent="0.3">
      <c r="A163" s="7" t="s">
        <v>586</v>
      </c>
    </row>
    <row r="164" spans="1:4" x14ac:dyDescent="0.3">
      <c r="A164" s="17" t="s">
        <v>5</v>
      </c>
      <c r="B164" s="17" t="s">
        <v>589</v>
      </c>
      <c r="C164" s="17" t="s">
        <v>577</v>
      </c>
      <c r="D164">
        <f>SMALL(lanzadores!$AD$3:$AD$502,10)</f>
        <v>1</v>
      </c>
    </row>
    <row r="165" spans="1:4" x14ac:dyDescent="0.3">
      <c r="A165" t="str">
        <f>IFERROR(IF(AND(INDEX(lanzadores!$AC$3:$AC$502,MATCH(SMALL(lanzadores!$AE$3:$AE$502,1),lanzadores!$AE$3:$AE$502,0))&gt;0,INDEX(lanzadores!$AC$3:$AC$502,MATCH(SMALL(lanzadores!$AE$3:$AE$502,1),lanzadores!$AE$3:$AE$502,0))&lt;=D$164),INDEX(lanzadores!$AB$3:$AB$502,MATCH(SMALL(lanzadores!$AE$3:$AE$502,1),lanzadores!$AE$3:$AE$502,0)),""),"")</f>
        <v>Luis Rodriguez</v>
      </c>
      <c r="B165" t="str">
        <f>IFERROR(IF(AND(INDEX(lanzadores!$AC$3:$AC$502,MATCH(SMALL(lanzadores!$AE$3:$AE$502,1),lanzadores!$AE$3:$AE$502,0))&gt;0,INDEX(lanzadores!$AC$3:$AC$502,MATCH(SMALL(lanzadores!$AE$3:$AE$502,1),lanzadores!$AE$3:$AE$502,0))&lt;=D$164),INDEX(lanzadores!$B$3:$B$502,MATCH(SMALL(lanzadores!$AE$3:$AE$502,1),lanzadores!$AE$3:$AE$502,0)),""),"")</f>
        <v>Equipo 1</v>
      </c>
      <c r="C165" s="4">
        <f>IFERROR(IF(AND(INDEX(lanzadores!$AC$3:$AC$502,MATCH(SMALL(lanzadores!$AE$3:$AE$502,1),lanzadores!$AE$3:$AE$502,0))&gt;0,INDEX(lanzadores!$AC$3:$AC$502,MATCH(SMALL(lanzadores!$AE$3:$AE$502,1),lanzadores!$AE$3:$AE$502,0))&lt;=D$164),INDEX(lanzadores!$AC$3:$AC$502,MATCH(SMALL(lanzadores!$AE$3:$AE$502,1),lanzadores!$AE$3:$AE$502,0)),""),"")</f>
        <v>1</v>
      </c>
    </row>
    <row r="166" spans="1:4" x14ac:dyDescent="0.3">
      <c r="A166" t="str">
        <f>IFERROR(IF(AND(INDEX(lanzadores!$AC$3:$AC$502,MATCH(SMALL(lanzadores!$AE$3:$AE$502,2),lanzadores!$AE$3:$AE$502,0))&gt;0,INDEX(lanzadores!$AC$3:$AC$502,MATCH(SMALL(lanzadores!$AE$3:$AE$502,2),lanzadores!$AE$3:$AE$502,0))&lt;=D$164),INDEX(lanzadores!$AB$3:$AB$502,MATCH(SMALL(lanzadores!$AE$3:$AE$502,2),lanzadores!$AE$3:$AE$502,0)),""),"")</f>
        <v>Luis Perez</v>
      </c>
      <c r="B166" t="str">
        <f>IFERROR(IF(AND(INDEX(lanzadores!$AC$3:$AC$502,MATCH(SMALL(lanzadores!$AE$3:$AE$502,2),lanzadores!$AE$3:$AE$502,0))&gt;0,INDEX(lanzadores!$AC$3:$AC$502,MATCH(SMALL(lanzadores!$AE$3:$AE$502,2),lanzadores!$AE$3:$AE$502,0))&lt;=D$164),INDEX(lanzadores!$B$3:$B$502,MATCH(SMALL(lanzadores!$AE$3:$AE$502,2),lanzadores!$AE$3:$AE$502,0)),""),"")</f>
        <v>Equipo 1</v>
      </c>
      <c r="C166" s="4">
        <f>IFERROR(IF(AND(INDEX(lanzadores!$AC$3:$AC$502,MATCH(SMALL(lanzadores!$AE$3:$AE$502,2),lanzadores!$AE$3:$AE$502,0))&gt;0,INDEX(lanzadores!$AC$3:$AC$502,MATCH(SMALL(lanzadores!$AE$3:$AE$502,2),lanzadores!$AE$3:$AE$502,0))&lt;=D$164),INDEX(lanzadores!$AC$3:$AC$502,MATCH(SMALL(lanzadores!$AE$3:$AE$502,2),lanzadores!$AE$3:$AE$502,0)),""),"")</f>
        <v>1</v>
      </c>
    </row>
    <row r="167" spans="1:4" x14ac:dyDescent="0.3">
      <c r="A167" t="str">
        <f>IFERROR(IF(AND(INDEX(lanzadores!$AC$3:$AC$502,MATCH(SMALL(lanzadores!$AE$3:$AE$502,3),lanzadores!$AE$3:$AE$502,0))&gt;0,INDEX(lanzadores!$AC$3:$AC$502,MATCH(SMALL(lanzadores!$AE$3:$AE$502,3),lanzadores!$AE$3:$AE$502,0))&lt;=D$164),INDEX(lanzadores!$AB$3:$AB$502,MATCH(SMALL(lanzadores!$AE$3:$AE$502,3),lanzadores!$AE$3:$AE$502,0)),""),"")</f>
        <v>Luis Gomez</v>
      </c>
      <c r="B167" t="str">
        <f>IFERROR(IF(AND(INDEX(lanzadores!$AC$3:$AC$502,MATCH(SMALL(lanzadores!$AE$3:$AE$502,3),lanzadores!$AE$3:$AE$502,0))&gt;0,INDEX(lanzadores!$AC$3:$AC$502,MATCH(SMALL(lanzadores!$AE$3:$AE$502,3),lanzadores!$AE$3:$AE$502,0))&lt;=D$164),INDEX(lanzadores!$B$3:$B$502,MATCH(SMALL(lanzadores!$AE$3:$AE$502,3),lanzadores!$AE$3:$AE$502,0)),""),"")</f>
        <v>Equipo 1</v>
      </c>
      <c r="C167" s="4">
        <f>IFERROR(IF(AND(INDEX(lanzadores!$AC$3:$AC$502,MATCH(SMALL(lanzadores!$AE$3:$AE$502,3),lanzadores!$AE$3:$AE$502,0))&gt;0,INDEX(lanzadores!$AC$3:$AC$502,MATCH(SMALL(lanzadores!$AE$3:$AE$502,3),lanzadores!$AE$3:$AE$502,0))&lt;=D$164),INDEX(lanzadores!$AC$3:$AC$502,MATCH(SMALL(lanzadores!$AE$3:$AE$502,3),lanzadores!$AE$3:$AE$502,0)),""),"")</f>
        <v>1</v>
      </c>
    </row>
    <row r="168" spans="1:4" x14ac:dyDescent="0.3">
      <c r="A168" t="str">
        <f>IFERROR(IF(AND(INDEX(lanzadores!$AC$3:$AC$502,MATCH(SMALL(lanzadores!$AE$3:$AE$502,4),lanzadores!$AE$3:$AE$502,0))&gt;0,INDEX(lanzadores!$AC$3:$AC$502,MATCH(SMALL(lanzadores!$AE$3:$AE$502,4),lanzadores!$AE$3:$AE$502,0))&lt;=D$164),INDEX(lanzadores!$AB$3:$AB$502,MATCH(SMALL(lanzadores!$AE$3:$AE$502,4),lanzadores!$AE$3:$AE$502,0)),""),"")</f>
        <v>Luis Morales</v>
      </c>
      <c r="B168" t="str">
        <f>IFERROR(IF(AND(INDEX(lanzadores!$AC$3:$AC$502,MATCH(SMALL(lanzadores!$AE$3:$AE$502,4),lanzadores!$AE$3:$AE$502,0))&gt;0,INDEX(lanzadores!$AC$3:$AC$502,MATCH(SMALL(lanzadores!$AE$3:$AE$502,4),lanzadores!$AE$3:$AE$502,0))&lt;=D$164),INDEX(lanzadores!$B$3:$B$502,MATCH(SMALL(lanzadores!$AE$3:$AE$502,4),lanzadores!$AE$3:$AE$502,0)),""),"")</f>
        <v>Equipo 1</v>
      </c>
      <c r="C168" s="4">
        <f>IFERROR(IF(AND(INDEX(lanzadores!$AC$3:$AC$502,MATCH(SMALL(lanzadores!$AE$3:$AE$502,4),lanzadores!$AE$3:$AE$502,0))&gt;0,INDEX(lanzadores!$AC$3:$AC$502,MATCH(SMALL(lanzadores!$AE$3:$AE$502,4),lanzadores!$AE$3:$AE$502,0))&lt;=D$164),INDEX(lanzadores!$AC$3:$AC$502,MATCH(SMALL(lanzadores!$AE$3:$AE$502,4),lanzadores!$AE$3:$AE$502,0)),""),"")</f>
        <v>1</v>
      </c>
    </row>
    <row r="169" spans="1:4" x14ac:dyDescent="0.3">
      <c r="A169" t="str">
        <f>IFERROR(IF(AND(INDEX(lanzadores!$AC$3:$AC$502,MATCH(SMALL(lanzadores!$AE$3:$AE$502,5),lanzadores!$AE$3:$AE$502,0))&gt;0,INDEX(lanzadores!$AC$3:$AC$502,MATCH(SMALL(lanzadores!$AE$3:$AE$502,5),lanzadores!$AE$3:$AE$502,0))&lt;=D$164),INDEX(lanzadores!$AB$3:$AB$502,MATCH(SMALL(lanzadores!$AE$3:$AE$502,5),lanzadores!$AE$3:$AE$502,0)),""),"")</f>
        <v>Carlos Diaz</v>
      </c>
      <c r="B169" t="str">
        <f>IFERROR(IF(AND(INDEX(lanzadores!$AC$3:$AC$502,MATCH(SMALL(lanzadores!$AE$3:$AE$502,5),lanzadores!$AE$3:$AE$502,0))&gt;0,INDEX(lanzadores!$AC$3:$AC$502,MATCH(SMALL(lanzadores!$AE$3:$AE$502,5),lanzadores!$AE$3:$AE$502,0))&lt;=D$164),INDEX(lanzadores!$B$3:$B$502,MATCH(SMALL(lanzadores!$AE$3:$AE$502,5),lanzadores!$AE$3:$AE$502,0)),""),"")</f>
        <v>Equipo 2</v>
      </c>
      <c r="C169" s="4">
        <f>IFERROR(IF(AND(INDEX(lanzadores!$AC$3:$AC$502,MATCH(SMALL(lanzadores!$AE$3:$AE$502,5),lanzadores!$AE$3:$AE$502,0))&gt;0,INDEX(lanzadores!$AC$3:$AC$502,MATCH(SMALL(lanzadores!$AE$3:$AE$502,5),lanzadores!$AE$3:$AE$502,0))&lt;=D$164),INDEX(lanzadores!$AC$3:$AC$502,MATCH(SMALL(lanzadores!$AE$3:$AE$502,5),lanzadores!$AE$3:$AE$502,0)),""),"")</f>
        <v>1</v>
      </c>
    </row>
    <row r="170" spans="1:4" x14ac:dyDescent="0.3">
      <c r="A170" t="str">
        <f>IFERROR(IF(AND(INDEX(lanzadores!$AC$3:$AC$502,MATCH(SMALL(lanzadores!$AE$3:$AE$502,6),lanzadores!$AE$3:$AE$502,0))&gt;0,INDEX(lanzadores!$AC$3:$AC$502,MATCH(SMALL(lanzadores!$AE$3:$AE$502,6),lanzadores!$AE$3:$AE$502,0))&lt;=D$164),INDEX(lanzadores!$AB$3:$AB$502,MATCH(SMALL(lanzadores!$AE$3:$AE$502,6),lanzadores!$AE$3:$AE$502,0)),""),"")</f>
        <v>Jose Gomez</v>
      </c>
      <c r="B170" t="str">
        <f>IFERROR(IF(AND(INDEX(lanzadores!$AC$3:$AC$502,MATCH(SMALL(lanzadores!$AE$3:$AE$502,6),lanzadores!$AE$3:$AE$502,0))&gt;0,INDEX(lanzadores!$AC$3:$AC$502,MATCH(SMALL(lanzadores!$AE$3:$AE$502,6),lanzadores!$AE$3:$AE$502,0))&lt;=D$164),INDEX(lanzadores!$B$3:$B$502,MATCH(SMALL(lanzadores!$AE$3:$AE$502,6),lanzadores!$AE$3:$AE$502,0)),""),"")</f>
        <v>Equipo 3</v>
      </c>
      <c r="C170" s="4">
        <f>IFERROR(IF(AND(INDEX(lanzadores!$AC$3:$AC$502,MATCH(SMALL(lanzadores!$AE$3:$AE$502,6),lanzadores!$AE$3:$AE$502,0))&gt;0,INDEX(lanzadores!$AC$3:$AC$502,MATCH(SMALL(lanzadores!$AE$3:$AE$502,6),lanzadores!$AE$3:$AE$502,0))&lt;=D$164),INDEX(lanzadores!$AC$3:$AC$502,MATCH(SMALL(lanzadores!$AE$3:$AE$502,6),lanzadores!$AE$3:$AE$502,0)),""),"")</f>
        <v>1</v>
      </c>
    </row>
    <row r="171" spans="1:4" x14ac:dyDescent="0.3">
      <c r="A171" t="str">
        <f>IFERROR(IF(AND(INDEX(lanzadores!$AC$3:$AC$502,MATCH(SMALL(lanzadores!$AE$3:$AE$502,7),lanzadores!$AE$3:$AE$502,0))&gt;0,INDEX(lanzadores!$AC$3:$AC$502,MATCH(SMALL(lanzadores!$AE$3:$AE$502,7),lanzadores!$AE$3:$AE$502,0))&lt;=D$164),INDEX(lanzadores!$AB$3:$AB$502,MATCH(SMALL(lanzadores!$AE$3:$AE$502,7),lanzadores!$AE$3:$AE$502,0)),""),"")</f>
        <v>Andres Reyes</v>
      </c>
      <c r="B171" t="str">
        <f>IFERROR(IF(AND(INDEX(lanzadores!$AC$3:$AC$502,MATCH(SMALL(lanzadores!$AE$3:$AE$502,7),lanzadores!$AE$3:$AE$502,0))&gt;0,INDEX(lanzadores!$AC$3:$AC$502,MATCH(SMALL(lanzadores!$AE$3:$AE$502,7),lanzadores!$AE$3:$AE$502,0))&lt;=D$164),INDEX(lanzadores!$B$3:$B$502,MATCH(SMALL(lanzadores!$AE$3:$AE$502,7),lanzadores!$AE$3:$AE$502,0)),""),"")</f>
        <v>Equipo 4</v>
      </c>
      <c r="C171" s="4">
        <f>IFERROR(IF(AND(INDEX(lanzadores!$AC$3:$AC$502,MATCH(SMALL(lanzadores!$AE$3:$AE$502,7),lanzadores!$AE$3:$AE$502,0))&gt;0,INDEX(lanzadores!$AC$3:$AC$502,MATCH(SMALL(lanzadores!$AE$3:$AE$502,7),lanzadores!$AE$3:$AE$502,0))&lt;=D$164),INDEX(lanzadores!$AC$3:$AC$502,MATCH(SMALL(lanzadores!$AE$3:$AE$502,7),lanzadores!$AE$3:$AE$502,0)),""),"")</f>
        <v>1</v>
      </c>
    </row>
    <row r="172" spans="1:4" x14ac:dyDescent="0.3">
      <c r="A172" t="str">
        <f>IFERROR(IF(AND(INDEX(lanzadores!$AC$3:$AC$502,MATCH(SMALL(lanzadores!$AE$3:$AE$502,8),lanzadores!$AE$3:$AE$502,0))&gt;0,INDEX(lanzadores!$AC$3:$AC$502,MATCH(SMALL(lanzadores!$AE$3:$AE$502,8),lanzadores!$AE$3:$AE$502,0))&lt;=D$164),INDEX(lanzadores!$AB$3:$AB$502,MATCH(SMALL(lanzadores!$AE$3:$AE$502,8),lanzadores!$AE$3:$AE$502,0)),""),"")</f>
        <v>Pedro Gonzalez</v>
      </c>
      <c r="B172" t="str">
        <f>IFERROR(IF(AND(INDEX(lanzadores!$AC$3:$AC$502,MATCH(SMALL(lanzadores!$AE$3:$AE$502,8),lanzadores!$AE$3:$AE$502,0))&gt;0,INDEX(lanzadores!$AC$3:$AC$502,MATCH(SMALL(lanzadores!$AE$3:$AE$502,8),lanzadores!$AE$3:$AE$502,0))&lt;=D$164),INDEX(lanzadores!$B$3:$B$502,MATCH(SMALL(lanzadores!$AE$3:$AE$502,8),lanzadores!$AE$3:$AE$502,0)),""),"")</f>
        <v>Equipo 5</v>
      </c>
      <c r="C172" s="4">
        <f>IFERROR(IF(AND(INDEX(lanzadores!$AC$3:$AC$502,MATCH(SMALL(lanzadores!$AE$3:$AE$502,8),lanzadores!$AE$3:$AE$502,0))&gt;0,INDEX(lanzadores!$AC$3:$AC$502,MATCH(SMALL(lanzadores!$AE$3:$AE$502,8),lanzadores!$AE$3:$AE$502,0))&lt;=D$164),INDEX(lanzadores!$AC$3:$AC$502,MATCH(SMALL(lanzadores!$AE$3:$AE$502,8),lanzadores!$AE$3:$AE$502,0)),""),"")</f>
        <v>1</v>
      </c>
    </row>
    <row r="173" spans="1:4" x14ac:dyDescent="0.3">
      <c r="A173" t="str">
        <f>IFERROR(IF(AND(INDEX(lanzadores!$AC$3:$AC$502,MATCH(SMALL(lanzadores!$AE$3:$AE$502,9),lanzadores!$AE$3:$AE$502,0))&gt;0,INDEX(lanzadores!$AC$3:$AC$502,MATCH(SMALL(lanzadores!$AE$3:$AE$502,9),lanzadores!$AE$3:$AE$502,0))&lt;=D$164),INDEX(lanzadores!$AB$3:$AB$502,MATCH(SMALL(lanzadores!$AE$3:$AE$502,9),lanzadores!$AE$3:$AE$502,0)),""),"")</f>
        <v>Pedro Rivera</v>
      </c>
      <c r="B173" t="str">
        <f>IFERROR(IF(AND(INDEX(lanzadores!$AC$3:$AC$502,MATCH(SMALL(lanzadores!$AE$3:$AE$502,9),lanzadores!$AE$3:$AE$502,0))&gt;0,INDEX(lanzadores!$AC$3:$AC$502,MATCH(SMALL(lanzadores!$AE$3:$AE$502,9),lanzadores!$AE$3:$AE$502,0))&lt;=D$164),INDEX(lanzadores!$B$3:$B$502,MATCH(SMALL(lanzadores!$AE$3:$AE$502,9),lanzadores!$AE$3:$AE$502,0)),""),"")</f>
        <v>Equipo 5</v>
      </c>
      <c r="C173" s="4">
        <f>IFERROR(IF(AND(INDEX(lanzadores!$AC$3:$AC$502,MATCH(SMALL(lanzadores!$AE$3:$AE$502,9),lanzadores!$AE$3:$AE$502,0))&gt;0,INDEX(lanzadores!$AC$3:$AC$502,MATCH(SMALL(lanzadores!$AE$3:$AE$502,9),lanzadores!$AE$3:$AE$502,0))&lt;=D$164),INDEX(lanzadores!$AC$3:$AC$502,MATCH(SMALL(lanzadores!$AE$3:$AE$502,9),lanzadores!$AE$3:$AE$502,0)),""),"")</f>
        <v>1</v>
      </c>
    </row>
    <row r="174" spans="1:4" x14ac:dyDescent="0.3">
      <c r="A174" t="str">
        <f>IFERROR(IF(AND(INDEX(lanzadores!$AC$3:$AC$502,MATCH(SMALL(lanzadores!$AE$3:$AE$502,10),lanzadores!$AE$3:$AE$502,0))&gt;0,INDEX(lanzadores!$AC$3:$AC$502,MATCH(SMALL(lanzadores!$AE$3:$AE$502,10),lanzadores!$AE$3:$AE$502,0))&lt;=D$164),INDEX(lanzadores!$AB$3:$AB$502,MATCH(SMALL(lanzadores!$AE$3:$AE$502,10),lanzadores!$AE$3:$AE$502,0)),""),"")</f>
        <v>Juan Gomez</v>
      </c>
      <c r="B174" t="str">
        <f>IFERROR(IF(AND(INDEX(lanzadores!$AC$3:$AC$502,MATCH(SMALL(lanzadores!$AE$3:$AE$502,10),lanzadores!$AE$3:$AE$502,0))&gt;0,INDEX(lanzadores!$AC$3:$AC$502,MATCH(SMALL(lanzadores!$AE$3:$AE$502,10),lanzadores!$AE$3:$AE$502,0))&lt;=D$164),INDEX(lanzadores!$B$3:$B$502,MATCH(SMALL(lanzadores!$AE$3:$AE$502,10),lanzadores!$AE$3:$AE$502,0)),""),"")</f>
        <v>Equipo 6</v>
      </c>
      <c r="C174" s="4">
        <f>IFERROR(IF(AND(INDEX(lanzadores!$AC$3:$AC$502,MATCH(SMALL(lanzadores!$AE$3:$AE$502,10),lanzadores!$AE$3:$AE$502,0))&gt;0,INDEX(lanzadores!$AC$3:$AC$502,MATCH(SMALL(lanzadores!$AE$3:$AE$502,10),lanzadores!$AE$3:$AE$502,0))&lt;=D$164),INDEX(lanzadores!$AC$3:$AC$502,MATCH(SMALL(lanzadores!$AE$3:$AE$502,10),lanzadores!$AE$3:$AE$502,0)),""),"")</f>
        <v>1</v>
      </c>
    </row>
    <row r="175" spans="1:4" x14ac:dyDescent="0.3">
      <c r="A175" t="str">
        <f>IFERROR(IF(AND(INDEX(lanzadores!$AC$3:$AC$502,MATCH(SMALL(lanzadores!$AE$3:$AE$502,11),lanzadores!$AE$3:$AE$502,0))&gt;0,INDEX(lanzadores!$AC$3:$AC$502,MATCH(SMALL(lanzadores!$AE$3:$AE$502,11),lanzadores!$AE$3:$AE$502,0))&lt;=D$164),INDEX(lanzadores!$AB$3:$AB$502,MATCH(SMALL(lanzadores!$AE$3:$AE$502,11),lanzadores!$AE$3:$AE$502,0)),""),"")</f>
        <v>Rafael Garcia</v>
      </c>
      <c r="B175" t="str">
        <f>IFERROR(IF(AND(INDEX(lanzadores!$AC$3:$AC$502,MATCH(SMALL(lanzadores!$AE$3:$AE$502,11),lanzadores!$AE$3:$AE$502,0))&gt;0,INDEX(lanzadores!$AC$3:$AC$502,MATCH(SMALL(lanzadores!$AE$3:$AE$502,11),lanzadores!$AE$3:$AE$502,0))&lt;=D$164),INDEX(lanzadores!$B$3:$B$502,MATCH(SMALL(lanzadores!$AE$3:$AE$502,11),lanzadores!$AE$3:$AE$502,0)),""),"")</f>
        <v>Equipo 6</v>
      </c>
      <c r="C175" s="4">
        <f>IFERROR(IF(AND(INDEX(lanzadores!$AC$3:$AC$502,MATCH(SMALL(lanzadores!$AE$3:$AE$502,11),lanzadores!$AE$3:$AE$502,0))&gt;0,INDEX(lanzadores!$AC$3:$AC$502,MATCH(SMALL(lanzadores!$AE$3:$AE$502,11),lanzadores!$AE$3:$AE$502,0))&lt;=D$164),INDEX(lanzadores!$AC$3:$AC$502,MATCH(SMALL(lanzadores!$AE$3:$AE$502,11),lanzadores!$AE$3:$AE$502,0)),""),"")</f>
        <v>1</v>
      </c>
    </row>
    <row r="176" spans="1:4" x14ac:dyDescent="0.3">
      <c r="A176" t="str">
        <f>IFERROR(IF(AND(INDEX(lanzadores!$AC$3:$AC$502,MATCH(SMALL(lanzadores!$AE$3:$AE$502,12),lanzadores!$AE$3:$AE$502,0))&gt;0,INDEX(lanzadores!$AC$3:$AC$502,MATCH(SMALL(lanzadores!$AE$3:$AE$502,12),lanzadores!$AE$3:$AE$502,0))&lt;=D$164),INDEX(lanzadores!$AB$3:$AB$502,MATCH(SMALL(lanzadores!$AE$3:$AE$502,12),lanzadores!$AE$3:$AE$502,0)),""),"")</f>
        <v>Rafael Reyes</v>
      </c>
      <c r="B176" t="str">
        <f>IFERROR(IF(AND(INDEX(lanzadores!$AC$3:$AC$502,MATCH(SMALL(lanzadores!$AE$3:$AE$502,12),lanzadores!$AE$3:$AE$502,0))&gt;0,INDEX(lanzadores!$AC$3:$AC$502,MATCH(SMALL(lanzadores!$AE$3:$AE$502,12),lanzadores!$AE$3:$AE$502,0))&lt;=D$164),INDEX(lanzadores!$B$3:$B$502,MATCH(SMALL(lanzadores!$AE$3:$AE$502,12),lanzadores!$AE$3:$AE$502,0)),""),"")</f>
        <v>Equipo 7</v>
      </c>
      <c r="C176" s="4">
        <f>IFERROR(IF(AND(INDEX(lanzadores!$AC$3:$AC$502,MATCH(SMALL(lanzadores!$AE$3:$AE$502,12),lanzadores!$AE$3:$AE$502,0))&gt;0,INDEX(lanzadores!$AC$3:$AC$502,MATCH(SMALL(lanzadores!$AE$3:$AE$502,12),lanzadores!$AE$3:$AE$502,0))&lt;=D$164),INDEX(lanzadores!$AC$3:$AC$502,MATCH(SMALL(lanzadores!$AE$3:$AE$502,12),lanzadores!$AE$3:$AE$502,0)),""),"")</f>
        <v>1</v>
      </c>
    </row>
    <row r="177" spans="1:4" x14ac:dyDescent="0.3">
      <c r="A177" t="str">
        <f>IFERROR(IF(AND(INDEX(lanzadores!$AC$3:$AC$502,MATCH(SMALL(lanzadores!$AE$3:$AE$502,13),lanzadores!$AE$3:$AE$502,0))&gt;0,INDEX(lanzadores!$AC$3:$AC$502,MATCH(SMALL(lanzadores!$AE$3:$AE$502,13),lanzadores!$AE$3:$AE$502,0))&lt;=D$164),INDEX(lanzadores!$AB$3:$AB$502,MATCH(SMALL(lanzadores!$AE$3:$AE$502,13),lanzadores!$AE$3:$AE$502,0)),""),"")</f>
        <v>Diego Rodriguez</v>
      </c>
      <c r="B177" t="str">
        <f>IFERROR(IF(AND(INDEX(lanzadores!$AC$3:$AC$502,MATCH(SMALL(lanzadores!$AE$3:$AE$502,13),lanzadores!$AE$3:$AE$502,0))&gt;0,INDEX(lanzadores!$AC$3:$AC$502,MATCH(SMALL(lanzadores!$AE$3:$AE$502,13),lanzadores!$AE$3:$AE$502,0))&lt;=D$164),INDEX(lanzadores!$B$3:$B$502,MATCH(SMALL(lanzadores!$AE$3:$AE$502,13),lanzadores!$AE$3:$AE$502,0)),""),"")</f>
        <v>Equipo 7</v>
      </c>
      <c r="C177" s="4">
        <f>IFERROR(IF(AND(INDEX(lanzadores!$AC$3:$AC$502,MATCH(SMALL(lanzadores!$AE$3:$AE$502,13),lanzadores!$AE$3:$AE$502,0))&gt;0,INDEX(lanzadores!$AC$3:$AC$502,MATCH(SMALL(lanzadores!$AE$3:$AE$502,13),lanzadores!$AE$3:$AE$502,0))&lt;=D$164),INDEX(lanzadores!$AC$3:$AC$502,MATCH(SMALL(lanzadores!$AE$3:$AE$502,13),lanzadores!$AE$3:$AE$502,0)),""),"")</f>
        <v>1</v>
      </c>
    </row>
    <row r="178" spans="1:4" x14ac:dyDescent="0.3">
      <c r="A178" t="str">
        <f>IFERROR(IF(AND(INDEX(lanzadores!$AC$3:$AC$502,MATCH(SMALL(lanzadores!$AE$3:$AE$502,14),lanzadores!$AE$3:$AE$502,0))&gt;0,INDEX(lanzadores!$AC$3:$AC$502,MATCH(SMALL(lanzadores!$AE$3:$AE$502,14),lanzadores!$AE$3:$AE$502,0))&lt;=D$164),INDEX(lanzadores!$AB$3:$AB$502,MATCH(SMALL(lanzadores!$AE$3:$AE$502,14),lanzadores!$AE$3:$AE$502,0)),""),"")</f>
        <v>Diego Castillo</v>
      </c>
      <c r="B178" t="str">
        <f>IFERROR(IF(AND(INDEX(lanzadores!$AC$3:$AC$502,MATCH(SMALL(lanzadores!$AE$3:$AE$502,14),lanzadores!$AE$3:$AE$502,0))&gt;0,INDEX(lanzadores!$AC$3:$AC$502,MATCH(SMALL(lanzadores!$AE$3:$AE$502,14),lanzadores!$AE$3:$AE$502,0))&lt;=D$164),INDEX(lanzadores!$B$3:$B$502,MATCH(SMALL(lanzadores!$AE$3:$AE$502,14),lanzadores!$AE$3:$AE$502,0)),""),"")</f>
        <v>Equipo 8</v>
      </c>
      <c r="C178" s="4">
        <f>IFERROR(IF(AND(INDEX(lanzadores!$AC$3:$AC$502,MATCH(SMALL(lanzadores!$AE$3:$AE$502,14),lanzadores!$AE$3:$AE$502,0))&gt;0,INDEX(lanzadores!$AC$3:$AC$502,MATCH(SMALL(lanzadores!$AE$3:$AE$502,14),lanzadores!$AE$3:$AE$502,0))&lt;=D$164),INDEX(lanzadores!$AC$3:$AC$502,MATCH(SMALL(lanzadores!$AE$3:$AE$502,14),lanzadores!$AE$3:$AE$502,0)),""),"")</f>
        <v>1</v>
      </c>
    </row>
    <row r="179" spans="1:4" x14ac:dyDescent="0.3">
      <c r="A179" t="str">
        <f>IFERROR(IF(AND(INDEX(lanzadores!$AC$3:$AC$502,MATCH(SMALL(lanzadores!$AE$3:$AE$502,15),lanzadores!$AE$3:$AE$502,0))&gt;0,INDEX(lanzadores!$AC$3:$AC$502,MATCH(SMALL(lanzadores!$AE$3:$AE$502,15),lanzadores!$AE$3:$AE$502,0))&lt;=D$164),INDEX(lanzadores!$AB$3:$AB$502,MATCH(SMALL(lanzadores!$AE$3:$AE$502,15),lanzadores!$AE$3:$AE$502,0)),""),"")</f>
        <v>Fernando Perez</v>
      </c>
      <c r="B179" t="str">
        <f>IFERROR(IF(AND(INDEX(lanzadores!$AC$3:$AC$502,MATCH(SMALL(lanzadores!$AE$3:$AE$502,15),lanzadores!$AE$3:$AE$502,0))&gt;0,INDEX(lanzadores!$AC$3:$AC$502,MATCH(SMALL(lanzadores!$AE$3:$AE$502,15),lanzadores!$AE$3:$AE$502,0))&lt;=D$164),INDEX(lanzadores!$B$3:$B$502,MATCH(SMALL(lanzadores!$AE$3:$AE$502,15),lanzadores!$AE$3:$AE$502,0)),""),"")</f>
        <v>Equipo 8</v>
      </c>
      <c r="C179" s="4">
        <f>IFERROR(IF(AND(INDEX(lanzadores!$AC$3:$AC$502,MATCH(SMALL(lanzadores!$AE$3:$AE$502,15),lanzadores!$AE$3:$AE$502,0))&gt;0,INDEX(lanzadores!$AC$3:$AC$502,MATCH(SMALL(lanzadores!$AE$3:$AE$502,15),lanzadores!$AE$3:$AE$502,0))&lt;=D$164),INDEX(lanzadores!$AC$3:$AC$502,MATCH(SMALL(lanzadores!$AE$3:$AE$502,15),lanzadores!$AE$3:$AE$502,0)),""),"")</f>
        <v>1</v>
      </c>
    </row>
    <row r="180" spans="1:4" x14ac:dyDescent="0.3">
      <c r="B180" t="str">
        <f>IFERROR(IF(AND(INDEX(lanzadores!$AC$3:$AC$502,MATCH(SMALL(lanzadores!$AE$3:$AE$502,16),lanzadores!$AE$3:$AE$502,0))&gt;0,INDEX(lanzadores!$AC$3:$AC$502,MATCH(SMALL(lanzadores!$AE$3:$AE$502,16),lanzadores!$AE$3:$AE$502,0))&lt;=D$164),INDEX(lanzadores!$B$3:$B$502,MATCH(SMALL(lanzadores!$AE$3:$AE$502,16),lanzadores!$AE$3:$AE$502,0)),""),"")</f>
        <v>Equipo 9</v>
      </c>
    </row>
    <row r="181" spans="1:4" x14ac:dyDescent="0.3">
      <c r="A181" s="7" t="s">
        <v>590</v>
      </c>
    </row>
    <row r="182" spans="1:4" x14ac:dyDescent="0.3">
      <c r="A182" s="17" t="s">
        <v>5</v>
      </c>
      <c r="B182" s="17" t="s">
        <v>589</v>
      </c>
      <c r="C182" s="17" t="s">
        <v>577</v>
      </c>
      <c r="D182">
        <f>LARGE('total general'!$AT$8:$AT$507,10)</f>
        <v>2</v>
      </c>
    </row>
    <row r="183" spans="1:4" x14ac:dyDescent="0.3">
      <c r="A183" t="str">
        <f>IFERROR(IF(AND(INDEX('total general'!$AS$8:$AS$507,MATCH(LARGE('total general'!$AU$8:$AU$507,1),'total general'!$AU$8:$AU$507,0))&gt;0,INDEX('total general'!$AS$8:$AS$507,MATCH(LARGE('total general'!$AU$8:$AU$507,1),'total general'!$AU$8:$AU$507,0))&gt;=D$182),INDEX('total general'!$AR$8:$AR$507,MATCH(LARGE('total general'!$AU$8:$AU$507,1),'total general'!$AU$8:$AU$507,0)),""),"")</f>
        <v>Luis Martinez</v>
      </c>
      <c r="B183" t="str">
        <f>IFERROR(IF(AND(INDEX('total general'!$AS$8:$AS$507,MATCH(LARGE('total general'!$AU$8:$AU$507,1),'total general'!$AU$8:$AU$507,0))&gt;0,INDEX('total general'!$AS$8:$AS$507,MATCH(LARGE('total general'!$AU$8:$AU$507,1),'total general'!$AU$8:$AU$507,0))&gt;=D$182),INDEX('total general'!$C$8:$C$507,MATCH(LARGE('total general'!$AU$8:$AU$507,1),'total general'!$AU$8:$AU$507,0)),""),"")</f>
        <v>Equipo 1</v>
      </c>
      <c r="C183" s="4">
        <f>IFERROR(IF(AND(INDEX('total general'!$AS$8:$AS$507,MATCH(LARGE('total general'!$AU$8:$AU$507,1),'total general'!$AU$8:$AU$507,0))&gt;0,INDEX('total general'!$AS$8:$AS$507,MATCH(LARGE('total general'!$AU$8:$AU$507,1),'total general'!$AU$8:$AU$507,0))&gt;=D$182),INDEX('total general'!$AS$8:$AS$507,MATCH(LARGE('total general'!$AU$8:$AU$507,1),'total general'!$AU$8:$AU$507,0)),""),"")</f>
        <v>2</v>
      </c>
    </row>
    <row r="184" spans="1:4" x14ac:dyDescent="0.3">
      <c r="A184" t="str">
        <f>IFERROR(IF(AND(INDEX('total general'!$AS$8:$AS$507,MATCH(LARGE('total general'!$AU$8:$AU$507,2),'total general'!$AU$8:$AU$507,0))&gt;0,INDEX('total general'!$AS$8:$AS$507,MATCH(LARGE('total general'!$AU$8:$AU$507,2),'total general'!$AU$8:$AU$507,0))&gt;=D$182),INDEX('total general'!$AR$8:$AR$507,MATCH(LARGE('total general'!$AU$8:$AU$507,2),'total general'!$AU$8:$AU$507,0)),""),"")</f>
        <v>Luis Hernandez</v>
      </c>
      <c r="B184" t="str">
        <f>IFERROR(IF(AND(INDEX('total general'!$AS$8:$AS$507,MATCH(LARGE('total general'!$AU$8:$AU$507,2),'total general'!$AU$8:$AU$507,0))&gt;0,INDEX('total general'!$AS$8:$AS$507,MATCH(LARGE('total general'!$AU$8:$AU$507,2),'total general'!$AU$8:$AU$507,0))&gt;=D$182),INDEX('total general'!$C$8:$C$507,MATCH(LARGE('total general'!$AU$8:$AU$507,2),'total general'!$AU$8:$AU$507,0)),""),"")</f>
        <v>Equipo 1</v>
      </c>
      <c r="C184" s="4">
        <f>IFERROR(IF(AND(INDEX('total general'!$AS$8:$AS$507,MATCH(LARGE('total general'!$AU$8:$AU$507,2),'total general'!$AU$8:$AU$507,0))&gt;0,INDEX('total general'!$AS$8:$AS$507,MATCH(LARGE('total general'!$AU$8:$AU$507,2),'total general'!$AU$8:$AU$507,0))&gt;=D$182),INDEX('total general'!$AS$8:$AS$507,MATCH(LARGE('total general'!$AU$8:$AU$507,2),'total general'!$AU$8:$AU$507,0)),""),"")</f>
        <v>2</v>
      </c>
    </row>
    <row r="185" spans="1:4" x14ac:dyDescent="0.3">
      <c r="A185" t="str">
        <f>IFERROR(IF(AND(INDEX('total general'!$AS$8:$AS$507,MATCH(LARGE('total general'!$AU$8:$AU$507,3),'total general'!$AU$8:$AU$507,0))&gt;0,INDEX('total general'!$AS$8:$AS$507,MATCH(LARGE('total general'!$AU$8:$AU$507,3),'total general'!$AU$8:$AU$507,0))&gt;=D$182),INDEX('total general'!$AR$8:$AR$507,MATCH(LARGE('total general'!$AU$8:$AU$507,3),'total general'!$AU$8:$AU$507,0)),""),"")</f>
        <v>Luis Gonzalez</v>
      </c>
      <c r="B185" t="str">
        <f>IFERROR(IF(AND(INDEX('total general'!$AS$8:$AS$507,MATCH(LARGE('total general'!$AU$8:$AU$507,3),'total general'!$AU$8:$AU$507,0))&gt;0,INDEX('total general'!$AS$8:$AS$507,MATCH(LARGE('total general'!$AU$8:$AU$507,3),'total general'!$AU$8:$AU$507,0))&gt;=D$182),INDEX('total general'!$C$8:$C$507,MATCH(LARGE('total general'!$AU$8:$AU$507,3),'total general'!$AU$8:$AU$507,0)),""),"")</f>
        <v>Equipo 1</v>
      </c>
      <c r="C185" s="4">
        <f>IFERROR(IF(AND(INDEX('total general'!$AS$8:$AS$507,MATCH(LARGE('total general'!$AU$8:$AU$507,3),'total general'!$AU$8:$AU$507,0))&gt;0,INDEX('total general'!$AS$8:$AS$507,MATCH(LARGE('total general'!$AU$8:$AU$507,3),'total general'!$AU$8:$AU$507,0))&gt;=D$182),INDEX('total general'!$AS$8:$AS$507,MATCH(LARGE('total general'!$AU$8:$AU$507,3),'total general'!$AU$8:$AU$507,0)),""),"")</f>
        <v>2</v>
      </c>
    </row>
    <row r="186" spans="1:4" x14ac:dyDescent="0.3">
      <c r="A186" t="str">
        <f>IFERROR(IF(AND(INDEX('total general'!$AS$8:$AS$507,MATCH(LARGE('total general'!$AU$8:$AU$507,4),'total general'!$AU$8:$AU$507,0))&gt;0,INDEX('total general'!$AS$8:$AS$507,MATCH(LARGE('total general'!$AU$8:$AU$507,4),'total general'!$AU$8:$AU$507,0))&gt;=D$182),INDEX('total general'!$AR$8:$AR$507,MATCH(LARGE('total general'!$AU$8:$AU$507,4),'total general'!$AU$8:$AU$507,0)),""),"")</f>
        <v>Luis Perez</v>
      </c>
      <c r="B186" t="str">
        <f>IFERROR(IF(AND(INDEX('total general'!$AS$8:$AS$507,MATCH(LARGE('total general'!$AU$8:$AU$507,4),'total general'!$AU$8:$AU$507,0))&gt;0,INDEX('total general'!$AS$8:$AS$507,MATCH(LARGE('total general'!$AU$8:$AU$507,4),'total general'!$AU$8:$AU$507,0))&gt;=D$182),INDEX('total general'!$C$8:$C$507,MATCH(LARGE('total general'!$AU$8:$AU$507,4),'total general'!$AU$8:$AU$507,0)),""),"")</f>
        <v>Equipo 1</v>
      </c>
      <c r="C186" s="4">
        <f>IFERROR(IF(AND(INDEX('total general'!$AS$8:$AS$507,MATCH(LARGE('total general'!$AU$8:$AU$507,4),'total general'!$AU$8:$AU$507,0))&gt;0,INDEX('total general'!$AS$8:$AS$507,MATCH(LARGE('total general'!$AU$8:$AU$507,4),'total general'!$AU$8:$AU$507,0))&gt;=D$182),INDEX('total general'!$AS$8:$AS$507,MATCH(LARGE('total general'!$AU$8:$AU$507,4),'total general'!$AU$8:$AU$507,0)),""),"")</f>
        <v>2</v>
      </c>
    </row>
    <row r="187" spans="1:4" x14ac:dyDescent="0.3">
      <c r="A187" t="str">
        <f>IFERROR(IF(AND(INDEX('total general'!$AS$8:$AS$507,MATCH(LARGE('total general'!$AU$8:$AU$507,5),'total general'!$AU$8:$AU$507,0))&gt;0,INDEX('total general'!$AS$8:$AS$507,MATCH(LARGE('total general'!$AU$8:$AU$507,5),'total general'!$AU$8:$AU$507,0))&gt;=D$182),INDEX('total general'!$AR$8:$AR$507,MATCH(LARGE('total general'!$AU$8:$AU$507,5),'total general'!$AU$8:$AU$507,0)),""),"")</f>
        <v>Luis Flores</v>
      </c>
      <c r="B187" t="str">
        <f>IFERROR(IF(AND(INDEX('total general'!$AS$8:$AS$507,MATCH(LARGE('total general'!$AU$8:$AU$507,5),'total general'!$AU$8:$AU$507,0))&gt;0,INDEX('total general'!$AS$8:$AS$507,MATCH(LARGE('total general'!$AU$8:$AU$507,5),'total general'!$AU$8:$AU$507,0))&gt;=D$182),INDEX('total general'!$C$8:$C$507,MATCH(LARGE('total general'!$AU$8:$AU$507,5),'total general'!$AU$8:$AU$507,0)),""),"")</f>
        <v>Equipo 1</v>
      </c>
      <c r="C187" s="4">
        <f>IFERROR(IF(AND(INDEX('total general'!$AS$8:$AS$507,MATCH(LARGE('total general'!$AU$8:$AU$507,5),'total general'!$AU$8:$AU$507,0))&gt;0,INDEX('total general'!$AS$8:$AS$507,MATCH(LARGE('total general'!$AU$8:$AU$507,5),'total general'!$AU$8:$AU$507,0))&gt;=D$182),INDEX('total general'!$AS$8:$AS$507,MATCH(LARGE('total general'!$AU$8:$AU$507,5),'total general'!$AU$8:$AU$507,0)),""),"")</f>
        <v>2</v>
      </c>
    </row>
    <row r="188" spans="1:4" x14ac:dyDescent="0.3">
      <c r="A188" t="str">
        <f>IFERROR(IF(AND(INDEX('total general'!$AS$8:$AS$507,MATCH(LARGE('total general'!$AU$8:$AU$507,6),'total general'!$AU$8:$AU$507,0))&gt;0,INDEX('total general'!$AS$8:$AS$507,MATCH(LARGE('total general'!$AU$8:$AU$507,6),'total general'!$AU$8:$AU$507,0))&gt;=D$182),INDEX('total general'!$AR$8:$AR$507,MATCH(LARGE('total general'!$AU$8:$AU$507,6),'total general'!$AU$8:$AU$507,0)),""),"")</f>
        <v>Luis Rivera</v>
      </c>
      <c r="B188" t="str">
        <f>IFERROR(IF(AND(INDEX('total general'!$AS$8:$AS$507,MATCH(LARGE('total general'!$AU$8:$AU$507,6),'total general'!$AU$8:$AU$507,0))&gt;0,INDEX('total general'!$AS$8:$AS$507,MATCH(LARGE('total general'!$AU$8:$AU$507,6),'total general'!$AU$8:$AU$507,0))&gt;=D$182),INDEX('total general'!$C$8:$C$507,MATCH(LARGE('total general'!$AU$8:$AU$507,6),'total general'!$AU$8:$AU$507,0)),""),"")</f>
        <v>Equipo 1</v>
      </c>
      <c r="C188" s="4">
        <f>IFERROR(IF(AND(INDEX('total general'!$AS$8:$AS$507,MATCH(LARGE('total general'!$AU$8:$AU$507,6),'total general'!$AU$8:$AU$507,0))&gt;0,INDEX('total general'!$AS$8:$AS$507,MATCH(LARGE('total general'!$AU$8:$AU$507,6),'total general'!$AU$8:$AU$507,0))&gt;=D$182),INDEX('total general'!$AS$8:$AS$507,MATCH(LARGE('total general'!$AU$8:$AU$507,6),'total general'!$AU$8:$AU$507,0)),""),"")</f>
        <v>2</v>
      </c>
    </row>
    <row r="189" spans="1:4" x14ac:dyDescent="0.3">
      <c r="A189" t="str">
        <f>IFERROR(IF(AND(INDEX('total general'!$AS$8:$AS$507,MATCH(LARGE('total general'!$AU$8:$AU$507,7),'total general'!$AU$8:$AU$507,0))&gt;0,INDEX('total general'!$AS$8:$AS$507,MATCH(LARGE('total general'!$AU$8:$AU$507,7),'total general'!$AU$8:$AU$507,0))&gt;=D$182),INDEX('total general'!$AR$8:$AR$507,MATCH(LARGE('total general'!$AU$8:$AU$507,7),'total general'!$AU$8:$AU$507,0)),""),"")</f>
        <v>Luis Gomez</v>
      </c>
      <c r="B189" t="str">
        <f>IFERROR(IF(AND(INDEX('total general'!$AS$8:$AS$507,MATCH(LARGE('total general'!$AU$8:$AU$507,7),'total general'!$AU$8:$AU$507,0))&gt;0,INDEX('total general'!$AS$8:$AS$507,MATCH(LARGE('total general'!$AU$8:$AU$507,7),'total general'!$AU$8:$AU$507,0))&gt;=D$182),INDEX('total general'!$C$8:$C$507,MATCH(LARGE('total general'!$AU$8:$AU$507,7),'total general'!$AU$8:$AU$507,0)),""),"")</f>
        <v>Equipo 1</v>
      </c>
      <c r="C189" s="4">
        <f>IFERROR(IF(AND(INDEX('total general'!$AS$8:$AS$507,MATCH(LARGE('total general'!$AU$8:$AU$507,7),'total general'!$AU$8:$AU$507,0))&gt;0,INDEX('total general'!$AS$8:$AS$507,MATCH(LARGE('total general'!$AU$8:$AU$507,7),'total general'!$AU$8:$AU$507,0))&gt;=D$182),INDEX('total general'!$AS$8:$AS$507,MATCH(LARGE('total general'!$AU$8:$AU$507,7),'total general'!$AU$8:$AU$507,0)),""),"")</f>
        <v>2</v>
      </c>
    </row>
    <row r="190" spans="1:4" x14ac:dyDescent="0.3">
      <c r="A190" t="str">
        <f>IFERROR(IF(AND(INDEX('total general'!$AS$8:$AS$507,MATCH(LARGE('total general'!$AU$8:$AU$507,8),'total general'!$AU$8:$AU$507,0))&gt;0,INDEX('total general'!$AS$8:$AS$507,MATCH(LARGE('total general'!$AU$8:$AU$507,8),'total general'!$AU$8:$AU$507,0))&gt;=D$182),INDEX('total general'!$AR$8:$AR$507,MATCH(LARGE('total general'!$AU$8:$AU$507,8),'total general'!$AU$8:$AU$507,0)),""),"")</f>
        <v>Luis Reyes</v>
      </c>
      <c r="B190" t="str">
        <f>IFERROR(IF(AND(INDEX('total general'!$AS$8:$AS$507,MATCH(LARGE('total general'!$AU$8:$AU$507,8),'total general'!$AU$8:$AU$507,0))&gt;0,INDEX('total general'!$AS$8:$AS$507,MATCH(LARGE('total general'!$AU$8:$AU$507,8),'total general'!$AU$8:$AU$507,0))&gt;=D$182),INDEX('total general'!$C$8:$C$507,MATCH(LARGE('total general'!$AU$8:$AU$507,8),'total general'!$AU$8:$AU$507,0)),""),"")</f>
        <v>Equipo 1</v>
      </c>
      <c r="C190" s="4">
        <f>IFERROR(IF(AND(INDEX('total general'!$AS$8:$AS$507,MATCH(LARGE('total general'!$AU$8:$AU$507,8),'total general'!$AU$8:$AU$507,0))&gt;0,INDEX('total general'!$AS$8:$AS$507,MATCH(LARGE('total general'!$AU$8:$AU$507,8),'total general'!$AU$8:$AU$507,0))&gt;=D$182),INDEX('total general'!$AS$8:$AS$507,MATCH(LARGE('total general'!$AU$8:$AU$507,8),'total general'!$AU$8:$AU$507,0)),""),"")</f>
        <v>2</v>
      </c>
    </row>
    <row r="191" spans="1:4" x14ac:dyDescent="0.3">
      <c r="A191" t="str">
        <f>IFERROR(IF(AND(INDEX('total general'!$AS$8:$AS$507,MATCH(LARGE('total general'!$AU$8:$AU$507,9),'total general'!$AU$8:$AU$507,0))&gt;0,INDEX('total general'!$AS$8:$AS$507,MATCH(LARGE('total general'!$AU$8:$AU$507,9),'total general'!$AU$8:$AU$507,0))&gt;=D$182),INDEX('total general'!$AR$8:$AR$507,MATCH(LARGE('total general'!$AU$8:$AU$507,9),'total general'!$AU$8:$AU$507,0)),""),"")</f>
        <v>Carlos Gonzalez</v>
      </c>
      <c r="B191" t="str">
        <f>IFERROR(IF(AND(INDEX('total general'!$AS$8:$AS$507,MATCH(LARGE('total general'!$AU$8:$AU$507,9),'total general'!$AU$8:$AU$507,0))&gt;0,INDEX('total general'!$AS$8:$AS$507,MATCH(LARGE('total general'!$AU$8:$AU$507,9),'total general'!$AU$8:$AU$507,0))&gt;=D$182),INDEX('total general'!$C$8:$C$507,MATCH(LARGE('total general'!$AU$8:$AU$507,9),'total general'!$AU$8:$AU$507,0)),""),"")</f>
        <v>Equipo 2</v>
      </c>
      <c r="C191" s="4">
        <f>IFERROR(IF(AND(INDEX('total general'!$AS$8:$AS$507,MATCH(LARGE('total general'!$AU$8:$AU$507,9),'total general'!$AU$8:$AU$507,0))&gt;0,INDEX('total general'!$AS$8:$AS$507,MATCH(LARGE('total general'!$AU$8:$AU$507,9),'total general'!$AU$8:$AU$507,0))&gt;=D$182),INDEX('total general'!$AS$8:$AS$507,MATCH(LARGE('total general'!$AU$8:$AU$507,9),'total general'!$AU$8:$AU$507,0)),""),"")</f>
        <v>2</v>
      </c>
    </row>
    <row r="192" spans="1:4" x14ac:dyDescent="0.3">
      <c r="A192" t="str">
        <f>IFERROR(IF(AND(INDEX('total general'!$AS$8:$AS$507,MATCH(LARGE('total general'!$AU$8:$AU$507,10),'total general'!$AU$8:$AU$507,0))&gt;0,INDEX('total general'!$AS$8:$AS$507,MATCH(LARGE('total general'!$AU$8:$AU$507,10),'total general'!$AU$8:$AU$507,0))&gt;=D$182),INDEX('total general'!$AR$8:$AR$507,MATCH(LARGE('total general'!$AU$8:$AU$507,10),'total general'!$AU$8:$AU$507,0)),""),"")</f>
        <v>Carlos Perez</v>
      </c>
      <c r="B192" t="str">
        <f>IFERROR(IF(AND(INDEX('total general'!$AS$8:$AS$507,MATCH(LARGE('total general'!$AU$8:$AU$507,10),'total general'!$AU$8:$AU$507,0))&gt;0,INDEX('total general'!$AS$8:$AS$507,MATCH(LARGE('total general'!$AU$8:$AU$507,10),'total general'!$AU$8:$AU$507,0))&gt;=D$182),INDEX('total general'!$C$8:$C$507,MATCH(LARGE('total general'!$AU$8:$AU$507,10),'total general'!$AU$8:$AU$507,0)),""),"")</f>
        <v>Equipo 2</v>
      </c>
      <c r="C192" s="4">
        <f>IFERROR(IF(AND(INDEX('total general'!$AS$8:$AS$507,MATCH(LARGE('total general'!$AU$8:$AU$507,10),'total general'!$AU$8:$AU$507,0))&gt;0,INDEX('total general'!$AS$8:$AS$507,MATCH(LARGE('total general'!$AU$8:$AU$507,10),'total general'!$AU$8:$AU$507,0))&gt;=D$182),INDEX('total general'!$AS$8:$AS$507,MATCH(LARGE('total general'!$AU$8:$AU$507,10),'total general'!$AU$8:$AU$507,0)),""),"")</f>
        <v>2</v>
      </c>
    </row>
    <row r="193" spans="1:4" x14ac:dyDescent="0.3">
      <c r="A193" t="str">
        <f>IFERROR(IF(AND(INDEX('total general'!$AS$8:$AS$507,MATCH(LARGE('total general'!$AU$8:$AU$507,11),'total general'!$AU$8:$AU$507,0))&gt;0,INDEX('total general'!$AS$8:$AS$507,MATCH(LARGE('total general'!$AU$8:$AU$507,11),'total general'!$AU$8:$AU$507,0))&gt;=D$182),INDEX('total general'!$AR$8:$AR$507,MATCH(LARGE('total general'!$AU$8:$AU$507,11),'total general'!$AU$8:$AU$507,0)),""),"")</f>
        <v>Carlos Morales</v>
      </c>
      <c r="B193" t="str">
        <f>IFERROR(IF(AND(INDEX('total general'!$AS$8:$AS$507,MATCH(LARGE('total general'!$AU$8:$AU$507,11),'total general'!$AU$8:$AU$507,0))&gt;0,INDEX('total general'!$AS$8:$AS$507,MATCH(LARGE('total general'!$AU$8:$AU$507,11),'total general'!$AU$8:$AU$507,0))&gt;=D$182),INDEX('total general'!$C$8:$C$507,MATCH(LARGE('total general'!$AU$8:$AU$507,11),'total general'!$AU$8:$AU$507,0)),""),"")</f>
        <v>Equipo 2</v>
      </c>
      <c r="C193" s="4">
        <f>IFERROR(IF(AND(INDEX('total general'!$AS$8:$AS$507,MATCH(LARGE('total general'!$AU$8:$AU$507,11),'total general'!$AU$8:$AU$507,0))&gt;0,INDEX('total general'!$AS$8:$AS$507,MATCH(LARGE('total general'!$AU$8:$AU$507,11),'total general'!$AU$8:$AU$507,0))&gt;=D$182),INDEX('total general'!$AS$8:$AS$507,MATCH(LARGE('total general'!$AU$8:$AU$507,11),'total general'!$AU$8:$AU$507,0)),""),"")</f>
        <v>2</v>
      </c>
    </row>
    <row r="194" spans="1:4" x14ac:dyDescent="0.3">
      <c r="A194" t="str">
        <f>IFERROR(IF(AND(INDEX('total general'!$AS$8:$AS$507,MATCH(LARGE('total general'!$AU$8:$AU$507,12),'total general'!$AU$8:$AU$507,0))&gt;0,INDEX('total general'!$AS$8:$AS$507,MATCH(LARGE('total general'!$AU$8:$AU$507,12),'total general'!$AU$8:$AU$507,0))&gt;=D$182),INDEX('total general'!$AR$8:$AR$507,MATCH(LARGE('total general'!$AU$8:$AU$507,12),'total general'!$AU$8:$AU$507,0)),""),"")</f>
        <v>Carlos Gutierrez</v>
      </c>
      <c r="B194" t="str">
        <f>IFERROR(IF(AND(INDEX('total general'!$AS$8:$AS$507,MATCH(LARGE('total general'!$AU$8:$AU$507,12),'total general'!$AU$8:$AU$507,0))&gt;0,INDEX('total general'!$AS$8:$AS$507,MATCH(LARGE('total general'!$AU$8:$AU$507,12),'total general'!$AU$8:$AU$507,0))&gt;=D$182),INDEX('total general'!$C$8:$C$507,MATCH(LARGE('total general'!$AU$8:$AU$507,12),'total general'!$AU$8:$AU$507,0)),""),"")</f>
        <v>Equipo 2</v>
      </c>
      <c r="C194" s="4">
        <f>IFERROR(IF(AND(INDEX('total general'!$AS$8:$AS$507,MATCH(LARGE('total general'!$AU$8:$AU$507,12),'total general'!$AU$8:$AU$507,0))&gt;0,INDEX('total general'!$AS$8:$AS$507,MATCH(LARGE('total general'!$AU$8:$AU$507,12),'total general'!$AU$8:$AU$507,0))&gt;=D$182),INDEX('total general'!$AS$8:$AS$507,MATCH(LARGE('total general'!$AU$8:$AU$507,12),'total general'!$AU$8:$AU$507,0)),""),"")</f>
        <v>2</v>
      </c>
    </row>
    <row r="195" spans="1:4" x14ac:dyDescent="0.3">
      <c r="A195" t="str">
        <f>IFERROR(IF(AND(INDEX('total general'!$AS$8:$AS$507,MATCH(LARGE('total general'!$AU$8:$AU$507,13),'total general'!$AU$8:$AU$507,0))&gt;0,INDEX('total general'!$AS$8:$AS$507,MATCH(LARGE('total general'!$AU$8:$AU$507,13),'total general'!$AU$8:$AU$507,0))&gt;=D$182),INDEX('total general'!$AR$8:$AR$507,MATCH(LARGE('total general'!$AU$8:$AU$507,13),'total general'!$AU$8:$AU$507,0)),""),"")</f>
        <v>Carlos Castillo</v>
      </c>
      <c r="B195" t="str">
        <f>IFERROR(IF(AND(INDEX('total general'!$AS$8:$AS$507,MATCH(LARGE('total general'!$AU$8:$AU$507,13),'total general'!$AU$8:$AU$507,0))&gt;0,INDEX('total general'!$AS$8:$AS$507,MATCH(LARGE('total general'!$AU$8:$AU$507,13),'total general'!$AU$8:$AU$507,0))&gt;=D$182),INDEX('total general'!$C$8:$C$507,MATCH(LARGE('total general'!$AU$8:$AU$507,13),'total general'!$AU$8:$AU$507,0)),""),"")</f>
        <v>Equipo 2</v>
      </c>
      <c r="C195" s="4">
        <f>IFERROR(IF(AND(INDEX('total general'!$AS$8:$AS$507,MATCH(LARGE('total general'!$AU$8:$AU$507,13),'total general'!$AU$8:$AU$507,0))&gt;0,INDEX('total general'!$AS$8:$AS$507,MATCH(LARGE('total general'!$AU$8:$AU$507,13),'total general'!$AU$8:$AU$507,0))&gt;=D$182),INDEX('total general'!$AS$8:$AS$507,MATCH(LARGE('total general'!$AU$8:$AU$507,13),'total general'!$AU$8:$AU$507,0)),""),"")</f>
        <v>2</v>
      </c>
    </row>
    <row r="196" spans="1:4" x14ac:dyDescent="0.3">
      <c r="A196" t="str">
        <f>IFERROR(IF(AND(INDEX('total general'!$AS$8:$AS$507,MATCH(LARGE('total general'!$AU$8:$AU$507,14),'total general'!$AU$8:$AU$507,0))&gt;0,INDEX('total general'!$AS$8:$AS$507,MATCH(LARGE('total general'!$AU$8:$AU$507,14),'total general'!$AU$8:$AU$507,0))&gt;=D$182),INDEX('total general'!$AR$8:$AR$507,MATCH(LARGE('total general'!$AU$8:$AU$507,14),'total general'!$AU$8:$AU$507,0)),""),"")</f>
        <v>Jose Rodriguez</v>
      </c>
      <c r="B196" t="str">
        <f>IFERROR(IF(AND(INDEX('total general'!$AS$8:$AS$507,MATCH(LARGE('total general'!$AU$8:$AU$507,14),'total general'!$AU$8:$AU$507,0))&gt;0,INDEX('total general'!$AS$8:$AS$507,MATCH(LARGE('total general'!$AU$8:$AU$507,14),'total general'!$AU$8:$AU$507,0))&gt;=D$182),INDEX('total general'!$C$8:$C$507,MATCH(LARGE('total general'!$AU$8:$AU$507,14),'total general'!$AU$8:$AU$507,0)),""),"")</f>
        <v>Equipo 2</v>
      </c>
      <c r="C196" s="4">
        <f>IFERROR(IF(AND(INDEX('total general'!$AS$8:$AS$507,MATCH(LARGE('total general'!$AU$8:$AU$507,14),'total general'!$AU$8:$AU$507,0))&gt;0,INDEX('total general'!$AS$8:$AS$507,MATCH(LARGE('total general'!$AU$8:$AU$507,14),'total general'!$AU$8:$AU$507,0))&gt;=D$182),INDEX('total general'!$AS$8:$AS$507,MATCH(LARGE('total general'!$AU$8:$AU$507,14),'total general'!$AU$8:$AU$507,0)),""),"")</f>
        <v>2</v>
      </c>
    </row>
    <row r="197" spans="1:4" x14ac:dyDescent="0.3">
      <c r="A197" t="str">
        <f>IFERROR(IF(AND(INDEX('total general'!$AS$8:$AS$507,MATCH(LARGE('total general'!$AU$8:$AU$507,15),'total general'!$AU$8:$AU$507,0))&gt;0,INDEX('total general'!$AS$8:$AS$507,MATCH(LARGE('total general'!$AU$8:$AU$507,15),'total general'!$AU$8:$AU$507,0))&gt;=D$182),INDEX('total general'!$AR$8:$AR$507,MATCH(LARGE('total general'!$AU$8:$AU$507,15),'total general'!$AU$8:$AU$507,0)),""),"")</f>
        <v>Jose Hernandez</v>
      </c>
      <c r="B197" t="str">
        <f>IFERROR(IF(AND(INDEX('total general'!$AS$8:$AS$507,MATCH(LARGE('total general'!$AU$8:$AU$507,15),'total general'!$AU$8:$AU$507,0))&gt;0,INDEX('total general'!$AS$8:$AS$507,MATCH(LARGE('total general'!$AU$8:$AU$507,15),'total general'!$AU$8:$AU$507,0))&gt;=D$182),INDEX('total general'!$C$8:$C$507,MATCH(LARGE('total general'!$AU$8:$AU$507,15),'total general'!$AU$8:$AU$507,0)),""),"")</f>
        <v>Equipo 2</v>
      </c>
      <c r="C197" s="4">
        <f>IFERROR(IF(AND(INDEX('total general'!$AS$8:$AS$507,MATCH(LARGE('total general'!$AU$8:$AU$507,15),'total general'!$AU$8:$AU$507,0))&gt;0,INDEX('total general'!$AS$8:$AS$507,MATCH(LARGE('total general'!$AU$8:$AU$507,15),'total general'!$AU$8:$AU$507,0))&gt;=D$182),INDEX('total general'!$AS$8:$AS$507,MATCH(LARGE('total general'!$AU$8:$AU$507,15),'total general'!$AU$8:$AU$507,0)),""),"")</f>
        <v>2</v>
      </c>
    </row>
    <row r="198" spans="1:4" x14ac:dyDescent="0.3">
      <c r="A198" t="str">
        <f>IFERROR(IF(AND(INDEX('total general'!$AS$8:$AS$507,MATCH(LARGE('total general'!$AU$8:$AU$507,16),'total general'!$AU$8:$AU$507,0))&gt;0,INDEX('total general'!$AS$8:$AS$507,MATCH(LARGE('total general'!$AU$8:$AU$507,16),'total general'!$AU$8:$AU$507,0))&gt;=D$182),INDEX('total general'!$AR$8:$AR$507,MATCH(LARGE('total general'!$AU$8:$AU$507,16),'total general'!$AU$8:$AU$507,0)),""),"")</f>
        <v>Jose Diaz</v>
      </c>
      <c r="B198" t="str">
        <f>IFERROR(IF(AND(INDEX('total general'!$AS$8:$AS$507,MATCH(LARGE('total general'!$AU$8:$AU$507,16),'total general'!$AU$8:$AU$507,0))&gt;0,INDEX('total general'!$AS$8:$AS$507,MATCH(LARGE('total general'!$AU$8:$AU$507,16),'total general'!$AU$8:$AU$507,0))&gt;=D$182),INDEX('total general'!$C$8:$C$507,MATCH(LARGE('total general'!$AU$8:$AU$507,16),'total general'!$AU$8:$AU$507,0)),""),"")</f>
        <v>Equipo 3</v>
      </c>
      <c r="C198" s="4">
        <f>IFERROR(IF(AND(INDEX('total general'!$AS$8:$AS$507,MATCH(LARGE('total general'!$AU$8:$AU$507,16),'total general'!$AU$8:$AU$507,0))&gt;0,INDEX('total general'!$AS$8:$AS$507,MATCH(LARGE('total general'!$AU$8:$AU$507,16),'total general'!$AU$8:$AU$507,0))&gt;=D$182),INDEX('total general'!$AS$8:$AS$507,MATCH(LARGE('total general'!$AU$8:$AU$507,16),'total general'!$AU$8:$AU$507,0)),""),"")</f>
        <v>2</v>
      </c>
    </row>
    <row r="199" spans="1:4" x14ac:dyDescent="0.3">
      <c r="A199" s="7" t="s">
        <v>591</v>
      </c>
    </row>
    <row r="200" spans="1:4" x14ac:dyDescent="0.3">
      <c r="A200" s="17" t="s">
        <v>5</v>
      </c>
      <c r="B200" s="17" t="s">
        <v>589</v>
      </c>
      <c r="C200" s="17" t="s">
        <v>577</v>
      </c>
      <c r="D200">
        <f>LARGE('total general'!$AX$8:$AX$507,10)</f>
        <v>8</v>
      </c>
    </row>
    <row r="201" spans="1:4" x14ac:dyDescent="0.3">
      <c r="A201" t="str">
        <f>IFERROR(IF(AND(INDEX('total general'!$AW$8:$AW$507,MATCH(LARGE('total general'!$AY$8:$AY$507,1),'total general'!$AY$8:$AY$507,0))&gt;0,INDEX('total general'!$AW$8:$AW$507,MATCH(LARGE('total general'!$AY$8:$AY$507,1),'total general'!$AY$8:$AY$507,0))&gt;=D$200),INDEX('total general'!$AV$8:$AV$507,MATCH(LARGE('total general'!$AY$8:$AY$507,1),'total general'!$AY$8:$AY$507,0)),""),"")</f>
        <v>Cesar Cruz</v>
      </c>
      <c r="B201" t="str">
        <f>IFERROR(IF(AND(INDEX('total general'!$AW$8:$AW$507,MATCH(LARGE('total general'!$AY$8:$AY$507,1),'total general'!$AY$8:$AY$507,0))&gt;0,INDEX('total general'!$AW$8:$AW$507,MATCH(LARGE('total general'!$AY$8:$AY$507,1),'total general'!$AY$8:$AY$507,0))&gt;=D$200),INDEX('total general'!$C$8:$C$507,MATCH(LARGE('total general'!$AY$8:$AY$507,1),'total general'!$AY$8:$AY$507,0)),""),"")</f>
        <v>Equipo 18</v>
      </c>
      <c r="C201" s="4">
        <f>IFERROR(IF(AND(INDEX('total general'!$AW$8:$AW$507,MATCH(LARGE('total general'!$AY$8:$AY$507,1),'total general'!$AY$8:$AY$507,0))&gt;0,INDEX('total general'!$AW$8:$AW$507,MATCH(LARGE('total general'!$AY$8:$AY$507,1),'total general'!$AY$8:$AY$507,0))&gt;=D$200),INDEX('total general'!$AW$8:$AW$507,MATCH(LARGE('total general'!$AY$8:$AY$507,1),'total general'!$AY$8:$AY$507,0)),""),"")</f>
        <v>10</v>
      </c>
    </row>
    <row r="202" spans="1:4" x14ac:dyDescent="0.3">
      <c r="A202" t="str">
        <f>IFERROR(IF(AND(INDEX('total general'!$AW$8:$AW$507,MATCH(LARGE('total general'!$AY$8:$AY$507,2),'total general'!$AY$8:$AY$507,0))&gt;0,INDEX('total general'!$AW$8:$AW$507,MATCH(LARGE('total general'!$AY$8:$AY$507,2),'total general'!$AY$8:$AY$507,0))&gt;=D$200),INDEX('total general'!$AV$8:$AV$507,MATCH(LARGE('total general'!$AY$8:$AY$507,2),'total general'!$AY$8:$AY$507,0)),""),"")</f>
        <v>Diego Gomez</v>
      </c>
      <c r="B202" t="str">
        <f>IFERROR(IF(AND(INDEX('total general'!$AW$8:$AW$507,MATCH(LARGE('total general'!$AY$8:$AY$507,2),'total general'!$AY$8:$AY$507,0))&gt;0,INDEX('total general'!$AW$8:$AW$507,MATCH(LARGE('total general'!$AY$8:$AY$507,2),'total general'!$AY$8:$AY$507,0))&gt;=D$200),INDEX('total general'!$C$8:$C$507,MATCH(LARGE('total general'!$AY$8:$AY$507,2),'total general'!$AY$8:$AY$507,0)),""),"")</f>
        <v>Equipo 7</v>
      </c>
      <c r="C202" s="4">
        <f>IFERROR(IF(AND(INDEX('total general'!$AW$8:$AW$507,MATCH(LARGE('total general'!$AY$8:$AY$507,2),'total general'!$AY$8:$AY$507,0))&gt;0,INDEX('total general'!$AW$8:$AW$507,MATCH(LARGE('total general'!$AY$8:$AY$507,2),'total general'!$AY$8:$AY$507,0))&gt;=D$200),INDEX('total general'!$AW$8:$AW$507,MATCH(LARGE('total general'!$AY$8:$AY$507,2),'total general'!$AY$8:$AY$507,0)),""),"")</f>
        <v>9</v>
      </c>
    </row>
    <row r="203" spans="1:4" x14ac:dyDescent="0.3">
      <c r="A203" t="str">
        <f>IFERROR(IF(AND(INDEX('total general'!$AW$8:$AW$507,MATCH(LARGE('total general'!$AY$8:$AY$507,3),'total general'!$AY$8:$AY$507,0))&gt;0,INDEX('total general'!$AW$8:$AW$507,MATCH(LARGE('total general'!$AY$8:$AY$507,3),'total general'!$AY$8:$AY$507,0))&gt;=D$200),INDEX('total general'!$AV$8:$AV$507,MATCH(LARGE('total general'!$AY$8:$AY$507,3),'total general'!$AY$8:$AY$507,0)),""),"")</f>
        <v>Diego Ortiz</v>
      </c>
      <c r="B203" t="str">
        <f>IFERROR(IF(AND(INDEX('total general'!$AW$8:$AW$507,MATCH(LARGE('total general'!$AY$8:$AY$507,3),'total general'!$AY$8:$AY$507,0))&gt;0,INDEX('total general'!$AW$8:$AW$507,MATCH(LARGE('total general'!$AY$8:$AY$507,3),'total general'!$AY$8:$AY$507,0))&gt;=D$200),INDEX('total general'!$C$8:$C$507,MATCH(LARGE('total general'!$AY$8:$AY$507,3),'total general'!$AY$8:$AY$507,0)),""),"")</f>
        <v>Equipo 8</v>
      </c>
      <c r="C203" s="4">
        <f>IFERROR(IF(AND(INDEX('total general'!$AW$8:$AW$507,MATCH(LARGE('total general'!$AY$8:$AY$507,3),'total general'!$AY$8:$AY$507,0))&gt;0,INDEX('total general'!$AW$8:$AW$507,MATCH(LARGE('total general'!$AY$8:$AY$507,3),'total general'!$AY$8:$AY$507,0))&gt;=D$200),INDEX('total general'!$AW$8:$AW$507,MATCH(LARGE('total general'!$AY$8:$AY$507,3),'total general'!$AY$8:$AY$507,0)),""),"")</f>
        <v>9</v>
      </c>
    </row>
    <row r="204" spans="1:4" x14ac:dyDescent="0.3">
      <c r="A204" t="str">
        <f>IFERROR(IF(AND(INDEX('total general'!$AW$8:$AW$507,MATCH(LARGE('total general'!$AY$8:$AY$507,4),'total general'!$AY$8:$AY$507,0))&gt;0,INDEX('total general'!$AW$8:$AW$507,MATCH(LARGE('total general'!$AY$8:$AY$507,4),'total general'!$AY$8:$AY$507,0))&gt;=D$200),INDEX('total general'!$AV$8:$AV$507,MATCH(LARGE('total general'!$AY$8:$AY$507,4),'total general'!$AY$8:$AY$507,0)),""),"")</f>
        <v>Fernando Reyes</v>
      </c>
      <c r="B204" t="str">
        <f>IFERROR(IF(AND(INDEX('total general'!$AW$8:$AW$507,MATCH(LARGE('total general'!$AY$8:$AY$507,4),'total general'!$AY$8:$AY$507,0))&gt;0,INDEX('total general'!$AW$8:$AW$507,MATCH(LARGE('total general'!$AY$8:$AY$507,4),'total general'!$AY$8:$AY$507,0))&gt;=D$200),INDEX('total general'!$C$8:$C$507,MATCH(LARGE('total general'!$AY$8:$AY$507,4),'total general'!$AY$8:$AY$507,0)),""),"")</f>
        <v>Equipo 8</v>
      </c>
      <c r="C204" s="4">
        <f>IFERROR(IF(AND(INDEX('total general'!$AW$8:$AW$507,MATCH(LARGE('total general'!$AY$8:$AY$507,4),'total general'!$AY$8:$AY$507,0))&gt;0,INDEX('total general'!$AW$8:$AW$507,MATCH(LARGE('total general'!$AY$8:$AY$507,4),'total general'!$AY$8:$AY$507,0))&gt;=D$200),INDEX('total general'!$AW$8:$AW$507,MATCH(LARGE('total general'!$AY$8:$AY$507,4),'total general'!$AY$8:$AY$507,0)),""),"")</f>
        <v>9</v>
      </c>
    </row>
    <row r="205" spans="1:4" x14ac:dyDescent="0.3">
      <c r="A205" t="str">
        <f>IFERROR(IF(AND(INDEX('total general'!$AW$8:$AW$507,MATCH(LARGE('total general'!$AY$8:$AY$507,5),'total general'!$AY$8:$AY$507,0))&gt;0,INDEX('total general'!$AW$8:$AW$507,MATCH(LARGE('total general'!$AY$8:$AY$507,5),'total general'!$AY$8:$AY$507,0))&gt;=D$200),INDEX('total general'!$AV$8:$AV$507,MATCH(LARGE('total general'!$AY$8:$AY$507,5),'total general'!$AY$8:$AY$507,0)),""),"")</f>
        <v>Gabriel Flores</v>
      </c>
      <c r="B205" t="str">
        <f>IFERROR(IF(AND(INDEX('total general'!$AW$8:$AW$507,MATCH(LARGE('total general'!$AY$8:$AY$507,5),'total general'!$AY$8:$AY$507,0))&gt;0,INDEX('total general'!$AW$8:$AW$507,MATCH(LARGE('total general'!$AY$8:$AY$507,5),'total general'!$AY$8:$AY$507,0))&gt;=D$200),INDEX('total general'!$C$8:$C$507,MATCH(LARGE('total general'!$AY$8:$AY$507,5),'total general'!$AY$8:$AY$507,0)),""),"")</f>
        <v>Equipo 9</v>
      </c>
      <c r="C205" s="4">
        <f>IFERROR(IF(AND(INDEX('total general'!$AW$8:$AW$507,MATCH(LARGE('total general'!$AY$8:$AY$507,5),'total general'!$AY$8:$AY$507,0))&gt;0,INDEX('total general'!$AW$8:$AW$507,MATCH(LARGE('total general'!$AY$8:$AY$507,5),'total general'!$AY$8:$AY$507,0))&gt;=D$200),INDEX('total general'!$AW$8:$AW$507,MATCH(LARGE('total general'!$AY$8:$AY$507,5),'total general'!$AY$8:$AY$507,0)),""),"")</f>
        <v>9</v>
      </c>
    </row>
    <row r="206" spans="1:4" x14ac:dyDescent="0.3">
      <c r="A206" t="str">
        <f>IFERROR(IF(AND(INDEX('total general'!$AW$8:$AW$507,MATCH(LARGE('total general'!$AY$8:$AY$507,6),'total general'!$AY$8:$AY$507,0))&gt;0,INDEX('total general'!$AW$8:$AW$507,MATCH(LARGE('total general'!$AY$8:$AY$507,6),'total general'!$AY$8:$AY$507,0))&gt;=D$200),INDEX('total general'!$AV$8:$AV$507,MATCH(LARGE('total general'!$AY$8:$AY$507,6),'total general'!$AY$8:$AY$507,0)),""),"")</f>
        <v>Manuel Morales</v>
      </c>
      <c r="B206" t="str">
        <f>IFERROR(IF(AND(INDEX('total general'!$AW$8:$AW$507,MATCH(LARGE('total general'!$AY$8:$AY$507,6),'total general'!$AY$8:$AY$507,0))&gt;0,INDEX('total general'!$AW$8:$AW$507,MATCH(LARGE('total general'!$AY$8:$AY$507,6),'total general'!$AY$8:$AY$507,0))&gt;=D$200),INDEX('total general'!$C$8:$C$507,MATCH(LARGE('total general'!$AY$8:$AY$507,6),'total general'!$AY$8:$AY$507,0)),""),"")</f>
        <v>Equipo 15</v>
      </c>
      <c r="C206" s="4">
        <f>IFERROR(IF(AND(INDEX('total general'!$AW$8:$AW$507,MATCH(LARGE('total general'!$AY$8:$AY$507,6),'total general'!$AY$8:$AY$507,0))&gt;0,INDEX('total general'!$AW$8:$AW$507,MATCH(LARGE('total general'!$AY$8:$AY$507,6),'total general'!$AY$8:$AY$507,0))&gt;=D$200),INDEX('total general'!$AW$8:$AW$507,MATCH(LARGE('total general'!$AY$8:$AY$507,6),'total general'!$AY$8:$AY$507,0)),""),"")</f>
        <v>9</v>
      </c>
    </row>
    <row r="207" spans="1:4" x14ac:dyDescent="0.3">
      <c r="A207" t="str">
        <f>IFERROR(IF(AND(INDEX('total general'!$AW$8:$AW$507,MATCH(LARGE('total general'!$AY$8:$AY$507,7),'total general'!$AY$8:$AY$507,0))&gt;0,INDEX('total general'!$AW$8:$AW$507,MATCH(LARGE('total general'!$AY$8:$AY$507,7),'total general'!$AY$8:$AY$507,0))&gt;=D$200),INDEX('total general'!$AV$8:$AV$507,MATCH(LARGE('total general'!$AY$8:$AY$507,7),'total general'!$AY$8:$AY$507,0)),""),"")</f>
        <v>Ruben Sanchez</v>
      </c>
      <c r="B207" t="str">
        <f>IFERROR(IF(AND(INDEX('total general'!$AW$8:$AW$507,MATCH(LARGE('total general'!$AY$8:$AY$507,7),'total general'!$AY$8:$AY$507,0))&gt;0,INDEX('total general'!$AW$8:$AW$507,MATCH(LARGE('total general'!$AY$8:$AY$507,7),'total general'!$AY$8:$AY$507,0))&gt;=D$200),INDEX('total general'!$C$8:$C$507,MATCH(LARGE('total general'!$AY$8:$AY$507,7),'total general'!$AY$8:$AY$507,0)),""),"")</f>
        <v>Equipo 17</v>
      </c>
      <c r="C207" s="4">
        <f>IFERROR(IF(AND(INDEX('total general'!$AW$8:$AW$507,MATCH(LARGE('total general'!$AY$8:$AY$507,7),'total general'!$AY$8:$AY$507,0))&gt;0,INDEX('total general'!$AW$8:$AW$507,MATCH(LARGE('total general'!$AY$8:$AY$507,7),'total general'!$AY$8:$AY$507,0))&gt;=D$200),INDEX('total general'!$AW$8:$AW$507,MATCH(LARGE('total general'!$AY$8:$AY$507,7),'total general'!$AY$8:$AY$507,0)),""),"")</f>
        <v>9</v>
      </c>
    </row>
    <row r="208" spans="1:4" x14ac:dyDescent="0.3">
      <c r="A208" t="str">
        <f>IFERROR(IF(AND(INDEX('total general'!$AW$8:$AW$507,MATCH(LARGE('total general'!$AY$8:$AY$507,8),'total general'!$AY$8:$AY$507,0))&gt;0,INDEX('total general'!$AW$8:$AW$507,MATCH(LARGE('total general'!$AY$8:$AY$507,8),'total general'!$AY$8:$AY$507,0))&gt;=D$200),INDEX('total general'!$AV$8:$AV$507,MATCH(LARGE('total general'!$AY$8:$AY$507,8),'total general'!$AY$8:$AY$507,0)),""),"")</f>
        <v>Emilio Gomez</v>
      </c>
      <c r="B208" t="str">
        <f>IFERROR(IF(AND(INDEX('total general'!$AW$8:$AW$507,MATCH(LARGE('total general'!$AY$8:$AY$507,8),'total general'!$AY$8:$AY$507,0))&gt;0,INDEX('total general'!$AW$8:$AW$507,MATCH(LARGE('total general'!$AY$8:$AY$507,8),'total general'!$AY$8:$AY$507,0))&gt;=D$200),INDEX('total general'!$C$8:$C$507,MATCH(LARGE('total general'!$AY$8:$AY$507,8),'total general'!$AY$8:$AY$507,0)),""),"")</f>
        <v>Equipo 20</v>
      </c>
      <c r="C208" s="4">
        <f>IFERROR(IF(AND(INDEX('total general'!$AW$8:$AW$507,MATCH(LARGE('total general'!$AY$8:$AY$507,8),'total general'!$AY$8:$AY$507,0))&gt;0,INDEX('total general'!$AW$8:$AW$507,MATCH(LARGE('total general'!$AY$8:$AY$507,8),'total general'!$AY$8:$AY$507,0))&gt;=D$200),INDEX('total general'!$AW$8:$AW$507,MATCH(LARGE('total general'!$AY$8:$AY$507,8),'total general'!$AY$8:$AY$507,0)),""),"")</f>
        <v>9</v>
      </c>
    </row>
    <row r="209" spans="1:4" x14ac:dyDescent="0.3">
      <c r="A209" t="str">
        <f>IFERROR(IF(AND(INDEX('total general'!$AW$8:$AW$507,MATCH(LARGE('total general'!$AY$8:$AY$507,9),'total general'!$AY$8:$AY$507,0))&gt;0,INDEX('total general'!$AW$8:$AW$507,MATCH(LARGE('total general'!$AY$8:$AY$507,9),'total general'!$AY$8:$AY$507,0))&gt;=D$200),INDEX('total general'!$AV$8:$AV$507,MATCH(LARGE('total general'!$AY$8:$AY$507,9),'total general'!$AY$8:$AY$507,0)),""),"")</f>
        <v>Luis Sanchez</v>
      </c>
      <c r="B209" t="str">
        <f>IFERROR(IF(AND(INDEX('total general'!$AW$8:$AW$507,MATCH(LARGE('total general'!$AY$8:$AY$507,9),'total general'!$AY$8:$AY$507,0))&gt;0,INDEX('total general'!$AW$8:$AW$507,MATCH(LARGE('total general'!$AY$8:$AY$507,9),'total general'!$AY$8:$AY$507,0))&gt;=D$200),INDEX('total general'!$C$8:$C$507,MATCH(LARGE('total general'!$AY$8:$AY$507,9),'total general'!$AY$8:$AY$507,0)),""),"")</f>
        <v>Equipo 1</v>
      </c>
      <c r="C209" s="4">
        <f>IFERROR(IF(AND(INDEX('total general'!$AW$8:$AW$507,MATCH(LARGE('total general'!$AY$8:$AY$507,9),'total general'!$AY$8:$AY$507,0))&gt;0,INDEX('total general'!$AW$8:$AW$507,MATCH(LARGE('total general'!$AY$8:$AY$507,9),'total general'!$AY$8:$AY$507,0))&gt;=D$200),INDEX('total general'!$AW$8:$AW$507,MATCH(LARGE('total general'!$AY$8:$AY$507,9),'total general'!$AY$8:$AY$507,0)),""),"")</f>
        <v>8</v>
      </c>
    </row>
    <row r="210" spans="1:4" x14ac:dyDescent="0.3">
      <c r="A210" t="str">
        <f>IFERROR(IF(AND(INDEX('total general'!$AW$8:$AW$507,MATCH(LARGE('total general'!$AY$8:$AY$507,10),'total general'!$AY$8:$AY$507,0))&gt;0,INDEX('total general'!$AW$8:$AW$507,MATCH(LARGE('total general'!$AY$8:$AY$507,10),'total general'!$AY$8:$AY$507,0))&gt;=D$200),INDEX('total general'!$AV$8:$AV$507,MATCH(LARGE('total general'!$AY$8:$AY$507,10),'total general'!$AY$8:$AY$507,0)),""),"")</f>
        <v>Jose Garcia</v>
      </c>
      <c r="B210" t="str">
        <f>IFERROR(IF(AND(INDEX('total general'!$AW$8:$AW$507,MATCH(LARGE('total general'!$AY$8:$AY$507,10),'total general'!$AY$8:$AY$507,0))&gt;0,INDEX('total general'!$AW$8:$AW$507,MATCH(LARGE('total general'!$AY$8:$AY$507,10),'total general'!$AY$8:$AY$507,0))&gt;=D$200),INDEX('total general'!$C$8:$C$507,MATCH(LARGE('total general'!$AY$8:$AY$507,10),'total general'!$AY$8:$AY$507,0)),""),"")</f>
        <v>Equipo 2</v>
      </c>
      <c r="C210" s="4">
        <f>IFERROR(IF(AND(INDEX('total general'!$AW$8:$AW$507,MATCH(LARGE('total general'!$AY$8:$AY$507,10),'total general'!$AY$8:$AY$507,0))&gt;0,INDEX('total general'!$AW$8:$AW$507,MATCH(LARGE('total general'!$AY$8:$AY$507,10),'total general'!$AY$8:$AY$507,0))&gt;=D$200),INDEX('total general'!$AW$8:$AW$507,MATCH(LARGE('total general'!$AY$8:$AY$507,10),'total general'!$AY$8:$AY$507,0)),""),"")</f>
        <v>8</v>
      </c>
    </row>
    <row r="211" spans="1:4" x14ac:dyDescent="0.3">
      <c r="A211" t="str">
        <f>IFERROR(IF(AND(INDEX('total general'!$AW$8:$AW$507,MATCH(LARGE('total general'!$AY$8:$AY$507,11),'total general'!$AY$8:$AY$507,0))&gt;0,INDEX('total general'!$AW$8:$AW$507,MATCH(LARGE('total general'!$AY$8:$AY$507,11),'total general'!$AY$8:$AY$507,0))&gt;=D$200),INDEX('total general'!$AV$8:$AV$507,MATCH(LARGE('total general'!$AY$8:$AY$507,11),'total general'!$AY$8:$AY$507,0)),""),"")</f>
        <v>Jose Lopez</v>
      </c>
      <c r="B211" t="str">
        <f>IFERROR(IF(AND(INDEX('total general'!$AW$8:$AW$507,MATCH(LARGE('total general'!$AY$8:$AY$507,11),'total general'!$AY$8:$AY$507,0))&gt;0,INDEX('total general'!$AW$8:$AW$507,MATCH(LARGE('total general'!$AY$8:$AY$507,11),'total general'!$AY$8:$AY$507,0))&gt;=D$200),INDEX('total general'!$C$8:$C$507,MATCH(LARGE('total general'!$AY$8:$AY$507,11),'total general'!$AY$8:$AY$507,0)),""),"")</f>
        <v>Equipo 2</v>
      </c>
      <c r="C211" s="4">
        <f>IFERROR(IF(AND(INDEX('total general'!$AW$8:$AW$507,MATCH(LARGE('total general'!$AY$8:$AY$507,11),'total general'!$AY$8:$AY$507,0))&gt;0,INDEX('total general'!$AW$8:$AW$507,MATCH(LARGE('total general'!$AY$8:$AY$507,11),'total general'!$AY$8:$AY$507,0))&gt;=D$200),INDEX('total general'!$AW$8:$AW$507,MATCH(LARGE('total general'!$AY$8:$AY$507,11),'total general'!$AY$8:$AY$507,0)),""),"")</f>
        <v>8</v>
      </c>
    </row>
    <row r="212" spans="1:4" x14ac:dyDescent="0.3">
      <c r="A212" t="str">
        <f>IFERROR(IF(AND(INDEX('total general'!$AW$8:$AW$507,MATCH(LARGE('total general'!$AY$8:$AY$507,12),'total general'!$AY$8:$AY$507,0))&gt;0,INDEX('total general'!$AW$8:$AW$507,MATCH(LARGE('total general'!$AY$8:$AY$507,12),'total general'!$AY$8:$AY$507,0))&gt;=D$200),INDEX('total general'!$AV$8:$AV$507,MATCH(LARGE('total general'!$AY$8:$AY$507,12),'total general'!$AY$8:$AY$507,0)),""),"")</f>
        <v>Miguel Sanchez</v>
      </c>
      <c r="B212" t="str">
        <f>IFERROR(IF(AND(INDEX('total general'!$AW$8:$AW$507,MATCH(LARGE('total general'!$AY$8:$AY$507,12),'total general'!$AY$8:$AY$507,0))&gt;0,INDEX('total general'!$AW$8:$AW$507,MATCH(LARGE('total general'!$AY$8:$AY$507,12),'total general'!$AY$8:$AY$507,0))&gt;=D$200),INDEX('total general'!$C$8:$C$507,MATCH(LARGE('total general'!$AY$8:$AY$507,12),'total general'!$AY$8:$AY$507,0)),""),"")</f>
        <v>Equipo 3</v>
      </c>
      <c r="C212" s="4">
        <f>IFERROR(IF(AND(INDEX('total general'!$AW$8:$AW$507,MATCH(LARGE('total general'!$AY$8:$AY$507,12),'total general'!$AY$8:$AY$507,0))&gt;0,INDEX('total general'!$AW$8:$AW$507,MATCH(LARGE('total general'!$AY$8:$AY$507,12),'total general'!$AY$8:$AY$507,0))&gt;=D$200),INDEX('total general'!$AW$8:$AW$507,MATCH(LARGE('total general'!$AY$8:$AY$507,12),'total general'!$AY$8:$AY$507,0)),""),"")</f>
        <v>8</v>
      </c>
    </row>
    <row r="213" spans="1:4" x14ac:dyDescent="0.3">
      <c r="A213" t="str">
        <f>IFERROR(IF(AND(INDEX('total general'!$AW$8:$AW$507,MATCH(LARGE('total general'!$AY$8:$AY$507,13),'total general'!$AY$8:$AY$507,0))&gt;0,INDEX('total general'!$AW$8:$AW$507,MATCH(LARGE('total general'!$AY$8:$AY$507,13),'total general'!$AY$8:$AY$507,0))&gt;=D$200),INDEX('total general'!$AV$8:$AV$507,MATCH(LARGE('total general'!$AY$8:$AY$507,13),'total general'!$AY$8:$AY$507,0)),""),"")</f>
        <v>Diego Torres</v>
      </c>
      <c r="B213" t="str">
        <f>IFERROR(IF(AND(INDEX('total general'!$AW$8:$AW$507,MATCH(LARGE('total general'!$AY$8:$AY$507,13),'total general'!$AY$8:$AY$507,0))&gt;0,INDEX('total general'!$AW$8:$AW$507,MATCH(LARGE('total general'!$AY$8:$AY$507,13),'total general'!$AY$8:$AY$507,0))&gt;=D$200),INDEX('total general'!$C$8:$C$507,MATCH(LARGE('total general'!$AY$8:$AY$507,13),'total general'!$AY$8:$AY$507,0)),""),"")</f>
        <v>Equipo 7</v>
      </c>
      <c r="C213" s="4">
        <f>IFERROR(IF(AND(INDEX('total general'!$AW$8:$AW$507,MATCH(LARGE('total general'!$AY$8:$AY$507,13),'total general'!$AY$8:$AY$507,0))&gt;0,INDEX('total general'!$AW$8:$AW$507,MATCH(LARGE('total general'!$AY$8:$AY$507,13),'total general'!$AY$8:$AY$507,0))&gt;=D$200),INDEX('total general'!$AW$8:$AW$507,MATCH(LARGE('total general'!$AY$8:$AY$507,13),'total general'!$AY$8:$AY$507,0)),""),"")</f>
        <v>8</v>
      </c>
    </row>
    <row r="214" spans="1:4" x14ac:dyDescent="0.3">
      <c r="A214" t="str">
        <f>IFERROR(IF(AND(INDEX('total general'!$AW$8:$AW$507,MATCH(LARGE('total general'!$AY$8:$AY$507,14),'total general'!$AY$8:$AY$507,0))&gt;0,INDEX('total general'!$AW$8:$AW$507,MATCH(LARGE('total general'!$AY$8:$AY$507,14),'total general'!$AY$8:$AY$507,0))&gt;=D$200),INDEX('total general'!$AV$8:$AV$507,MATCH(LARGE('total general'!$AY$8:$AY$507,14),'total general'!$AY$8:$AY$507,0)),""),"")</f>
        <v>Gabriel Gonzalez</v>
      </c>
      <c r="B214" t="str">
        <f>IFERROR(IF(AND(INDEX('total general'!$AW$8:$AW$507,MATCH(LARGE('total general'!$AY$8:$AY$507,14),'total general'!$AY$8:$AY$507,0))&gt;0,INDEX('total general'!$AW$8:$AW$507,MATCH(LARGE('total general'!$AY$8:$AY$507,14),'total general'!$AY$8:$AY$507,0))&gt;=D$200),INDEX('total general'!$C$8:$C$507,MATCH(LARGE('total general'!$AY$8:$AY$507,14),'total general'!$AY$8:$AY$507,0)),""),"")</f>
        <v>Equipo 9</v>
      </c>
      <c r="C214" s="4">
        <f>IFERROR(IF(AND(INDEX('total general'!$AW$8:$AW$507,MATCH(LARGE('total general'!$AY$8:$AY$507,14),'total general'!$AY$8:$AY$507,0))&gt;0,INDEX('total general'!$AW$8:$AW$507,MATCH(LARGE('total general'!$AY$8:$AY$507,14),'total general'!$AY$8:$AY$507,0))&gt;=D$200),INDEX('total general'!$AW$8:$AW$507,MATCH(LARGE('total general'!$AY$8:$AY$507,14),'total general'!$AY$8:$AY$507,0)),""),"")</f>
        <v>8</v>
      </c>
    </row>
    <row r="215" spans="1:4" x14ac:dyDescent="0.3">
      <c r="A215" t="str">
        <f>IFERROR(IF(AND(INDEX('total general'!$AW$8:$AW$507,MATCH(LARGE('total general'!$AY$8:$AY$507,15),'total general'!$AY$8:$AY$507,0))&gt;0,INDEX('total general'!$AW$8:$AW$507,MATCH(LARGE('total general'!$AY$8:$AY$507,15),'total general'!$AY$8:$AY$507,0))&gt;=D$200),INDEX('total general'!$AV$8:$AV$507,MATCH(LARGE('total general'!$AY$8:$AY$507,15),'total general'!$AY$8:$AY$507,0)),""),"")</f>
        <v>Hector Castillo</v>
      </c>
      <c r="B215" t="str">
        <f>IFERROR(IF(AND(INDEX('total general'!$AW$8:$AW$507,MATCH(LARGE('total general'!$AY$8:$AY$507,15),'total general'!$AY$8:$AY$507,0))&gt;0,INDEX('total general'!$AW$8:$AW$507,MATCH(LARGE('total general'!$AY$8:$AY$507,15),'total general'!$AY$8:$AY$507,0))&gt;=D$200),INDEX('total general'!$C$8:$C$507,MATCH(LARGE('total general'!$AY$8:$AY$507,15),'total general'!$AY$8:$AY$507,0)),""),"")</f>
        <v>Equipo 14</v>
      </c>
      <c r="C215" s="4">
        <f>IFERROR(IF(AND(INDEX('total general'!$AW$8:$AW$507,MATCH(LARGE('total general'!$AY$8:$AY$507,15),'total general'!$AY$8:$AY$507,0))&gt;0,INDEX('total general'!$AW$8:$AW$507,MATCH(LARGE('total general'!$AY$8:$AY$507,15),'total general'!$AY$8:$AY$507,0))&gt;=D$200),INDEX('total general'!$AW$8:$AW$507,MATCH(LARGE('total general'!$AY$8:$AY$507,15),'total general'!$AY$8:$AY$507,0)),""),"")</f>
        <v>8</v>
      </c>
    </row>
    <row r="216" spans="1:4" x14ac:dyDescent="0.3">
      <c r="A216" t="str">
        <f>IFERROR(IF(AND(INDEX('total general'!$AW$8:$AW$507,MATCH(LARGE('total general'!$AY$8:$AY$507,16),'total general'!$AY$8:$AY$507,0))&gt;0,INDEX('total general'!$AW$8:$AW$507,MATCH(LARGE('total general'!$AY$8:$AY$507,16),'total general'!$AY$8:$AY$507,0))&gt;=D$200),INDEX('total general'!$AV$8:$AV$507,MATCH(LARGE('total general'!$AY$8:$AY$507,16),'total general'!$AY$8:$AY$507,0)),""),"")</f>
        <v>Enrique Gomez</v>
      </c>
      <c r="B216" t="str">
        <f>IFERROR(IF(AND(INDEX('total general'!$AW$8:$AW$507,MATCH(LARGE('total general'!$AY$8:$AY$507,16),'total general'!$AY$8:$AY$507,0))&gt;0,INDEX('total general'!$AW$8:$AW$507,MATCH(LARGE('total general'!$AY$8:$AY$507,16),'total general'!$AY$8:$AY$507,0))&gt;=D$200),INDEX('total general'!$C$8:$C$507,MATCH(LARGE('total general'!$AY$8:$AY$507,16),'total general'!$AY$8:$AY$507,0)),""),"")</f>
        <v>Equipo 16</v>
      </c>
      <c r="C216" s="4">
        <f>IFERROR(IF(AND(INDEX('total general'!$AW$8:$AW$507,MATCH(LARGE('total general'!$AY$8:$AY$507,16),'total general'!$AY$8:$AY$507,0))&gt;0,INDEX('total general'!$AW$8:$AW$507,MATCH(LARGE('total general'!$AY$8:$AY$507,16),'total general'!$AY$8:$AY$507,0))&gt;=D$200),INDEX('total general'!$AW$8:$AW$507,MATCH(LARGE('total general'!$AY$8:$AY$507,16),'total general'!$AY$8:$AY$507,0)),""),"")</f>
        <v>8</v>
      </c>
    </row>
    <row r="217" spans="1:4" x14ac:dyDescent="0.3">
      <c r="A217" s="7" t="s">
        <v>592</v>
      </c>
    </row>
    <row r="218" spans="1:4" x14ac:dyDescent="0.3">
      <c r="A218" s="17" t="s">
        <v>5</v>
      </c>
      <c r="B218" s="17" t="s">
        <v>589</v>
      </c>
      <c r="C218" s="17" t="s">
        <v>577</v>
      </c>
      <c r="D218">
        <f>LARGE(lanzadores!$AH$3:$AH$502,10)</f>
        <v>0</v>
      </c>
    </row>
    <row r="219" spans="1:4" x14ac:dyDescent="0.3">
      <c r="A219" t="str">
        <f>IFERROR(IF(AND(INDEX(lanzadores!$AG$3:$AG$502,MATCH(LARGE(lanzadores!$AI$3:$AI$502,1),lanzadores!$AI$3:$AI$502,0))&gt;0,INDEX(lanzadores!$AG$3:$AG$502,MATCH(LARGE(lanzadores!$AI$3:$AI$502,1),lanzadores!$AI$3:$AI$502,0))&gt;=D$218),INDEX(lanzadores!$AF$3:$AF$502,MATCH(LARGE(lanzadores!$AI$3:$AI$502,1),lanzadores!$AI$3:$AI$502,0)),""),"")</f>
        <v/>
      </c>
      <c r="B219" t="str">
        <f>IFERROR(IF(AND(INDEX(lanzadores!$AG$3:$AG$502,MATCH(LARGE(lanzadores!$AI$3:$AI$502,1),lanzadores!$AI$3:$AI$502,0))&gt;0,INDEX(lanzadores!$AG$3:$AG$502,MATCH(LARGE(lanzadores!$AI$3:$AI$502,1),lanzadores!$AI$3:$AI$502,0))&gt;=D$218),INDEX(lanzadores!$B$3:$B$502,MATCH(LARGE(lanzadores!$AI$3:$AI$502,1),lanzadores!$AI$3:$AI$502,0)),""),"")</f>
        <v/>
      </c>
      <c r="C219" s="4" t="str">
        <f>IFERROR(IF(AND(INDEX(lanzadores!$AG$3:$AG$502,MATCH(LARGE(lanzadores!$AI$3:$AI$502,1),lanzadores!$AI$3:$AI$502,0))&gt;0,INDEX(lanzadores!$AG$3:$AG$502,MATCH(LARGE(lanzadores!$AI$3:$AI$502,1),lanzadores!$AI$3:$AI$502,0))&gt;=D$218),INDEX(lanzadores!$AG$3:$AG$502,MATCH(LARGE(lanzadores!$AI$3:$AI$502,1),lanzadores!$AI$3:$AI$502,0)),""),"")</f>
        <v/>
      </c>
    </row>
    <row r="220" spans="1:4" x14ac:dyDescent="0.3">
      <c r="A220" t="str">
        <f>IFERROR(IF(AND(INDEX(lanzadores!$AG$3:$AG$502,MATCH(LARGE(lanzadores!$AI$3:$AI$502,2),lanzadores!$AI$3:$AI$502,0))&gt;0,INDEX(lanzadores!$AG$3:$AG$502,MATCH(LARGE(lanzadores!$AI$3:$AI$502,2),lanzadores!$AI$3:$AI$502,0))&gt;=D$218),INDEX(lanzadores!$AF$3:$AF$502,MATCH(LARGE(lanzadores!$AI$3:$AI$502,2),lanzadores!$AI$3:$AI$502,0)),""),"")</f>
        <v/>
      </c>
      <c r="B220" t="str">
        <f>IFERROR(IF(AND(INDEX(lanzadores!$AG$3:$AG$502,MATCH(LARGE(lanzadores!$AI$3:$AI$502,2),lanzadores!$AI$3:$AI$502,0))&gt;0,INDEX(lanzadores!$AG$3:$AG$502,MATCH(LARGE(lanzadores!$AI$3:$AI$502,2),lanzadores!$AI$3:$AI$502,0))&gt;=D$218),INDEX(lanzadores!$B$3:$B$502,MATCH(LARGE(lanzadores!$AI$3:$AI$502,2),lanzadores!$AI$3:$AI$502,0)),""),"")</f>
        <v/>
      </c>
      <c r="C220" s="4" t="str">
        <f>IFERROR(IF(AND(INDEX(lanzadores!$AG$3:$AG$502,MATCH(LARGE(lanzadores!$AI$3:$AI$502,2),lanzadores!$AI$3:$AI$502,0))&gt;0,INDEX(lanzadores!$AG$3:$AG$502,MATCH(LARGE(lanzadores!$AI$3:$AI$502,2),lanzadores!$AI$3:$AI$502,0))&gt;=D$218),INDEX(lanzadores!$AG$3:$AG$502,MATCH(LARGE(lanzadores!$AI$3:$AI$502,2),lanzadores!$AI$3:$AI$502,0)),""),"")</f>
        <v/>
      </c>
    </row>
    <row r="221" spans="1:4" x14ac:dyDescent="0.3">
      <c r="A221" t="str">
        <f>IFERROR(IF(AND(INDEX(lanzadores!$AG$3:$AG$502,MATCH(LARGE(lanzadores!$AI$3:$AI$502,3),lanzadores!$AI$3:$AI$502,0))&gt;0,INDEX(lanzadores!$AG$3:$AG$502,MATCH(LARGE(lanzadores!$AI$3:$AI$502,3),lanzadores!$AI$3:$AI$502,0))&gt;=D$218),INDEX(lanzadores!$AF$3:$AF$502,MATCH(LARGE(lanzadores!$AI$3:$AI$502,3),lanzadores!$AI$3:$AI$502,0)),""),"")</f>
        <v/>
      </c>
      <c r="B221" t="str">
        <f>IFERROR(IF(AND(INDEX(lanzadores!$AG$3:$AG$502,MATCH(LARGE(lanzadores!$AI$3:$AI$502,3),lanzadores!$AI$3:$AI$502,0))&gt;0,INDEX(lanzadores!$AG$3:$AG$502,MATCH(LARGE(lanzadores!$AI$3:$AI$502,3),lanzadores!$AI$3:$AI$502,0))&gt;=D$218),INDEX(lanzadores!$B$3:$B$502,MATCH(LARGE(lanzadores!$AI$3:$AI$502,3),lanzadores!$AI$3:$AI$502,0)),""),"")</f>
        <v/>
      </c>
      <c r="C221" s="4" t="str">
        <f>IFERROR(IF(AND(INDEX(lanzadores!$AG$3:$AG$502,MATCH(LARGE(lanzadores!$AI$3:$AI$502,3),lanzadores!$AI$3:$AI$502,0))&gt;0,INDEX(lanzadores!$AG$3:$AG$502,MATCH(LARGE(lanzadores!$AI$3:$AI$502,3),lanzadores!$AI$3:$AI$502,0))&gt;=D$218),INDEX(lanzadores!$AG$3:$AG$502,MATCH(LARGE(lanzadores!$AI$3:$AI$502,3),lanzadores!$AI$3:$AI$502,0)),""),"")</f>
        <v/>
      </c>
    </row>
    <row r="222" spans="1:4" x14ac:dyDescent="0.3">
      <c r="A222" t="str">
        <f>IFERROR(IF(AND(INDEX(lanzadores!$AG$3:$AG$502,MATCH(LARGE(lanzadores!$AI$3:$AI$502,4),lanzadores!$AI$3:$AI$502,0))&gt;0,INDEX(lanzadores!$AG$3:$AG$502,MATCH(LARGE(lanzadores!$AI$3:$AI$502,4),lanzadores!$AI$3:$AI$502,0))&gt;=D$218),INDEX(lanzadores!$AF$3:$AF$502,MATCH(LARGE(lanzadores!$AI$3:$AI$502,4),lanzadores!$AI$3:$AI$502,0)),""),"")</f>
        <v/>
      </c>
      <c r="B222" t="str">
        <f>IFERROR(IF(AND(INDEX(lanzadores!$AG$3:$AG$502,MATCH(LARGE(lanzadores!$AI$3:$AI$502,4),lanzadores!$AI$3:$AI$502,0))&gt;0,INDEX(lanzadores!$AG$3:$AG$502,MATCH(LARGE(lanzadores!$AI$3:$AI$502,4),lanzadores!$AI$3:$AI$502,0))&gt;=D$218),INDEX(lanzadores!$B$3:$B$502,MATCH(LARGE(lanzadores!$AI$3:$AI$502,4),lanzadores!$AI$3:$AI$502,0)),""),"")</f>
        <v/>
      </c>
      <c r="C222" s="4" t="str">
        <f>IFERROR(IF(AND(INDEX(lanzadores!$AG$3:$AG$502,MATCH(LARGE(lanzadores!$AI$3:$AI$502,4),lanzadores!$AI$3:$AI$502,0))&gt;0,INDEX(lanzadores!$AG$3:$AG$502,MATCH(LARGE(lanzadores!$AI$3:$AI$502,4),lanzadores!$AI$3:$AI$502,0))&gt;=D$218),INDEX(lanzadores!$AG$3:$AG$502,MATCH(LARGE(lanzadores!$AI$3:$AI$502,4),lanzadores!$AI$3:$AI$502,0)),""),"")</f>
        <v/>
      </c>
    </row>
    <row r="223" spans="1:4" x14ac:dyDescent="0.3">
      <c r="A223" t="str">
        <f>IFERROR(IF(AND(INDEX(lanzadores!$AG$3:$AG$502,MATCH(LARGE(lanzadores!$AI$3:$AI$502,5),lanzadores!$AI$3:$AI$502,0))&gt;0,INDEX(lanzadores!$AG$3:$AG$502,MATCH(LARGE(lanzadores!$AI$3:$AI$502,5),lanzadores!$AI$3:$AI$502,0))&gt;=D$218),INDEX(lanzadores!$AF$3:$AF$502,MATCH(LARGE(lanzadores!$AI$3:$AI$502,5),lanzadores!$AI$3:$AI$502,0)),""),"")</f>
        <v/>
      </c>
      <c r="B223" t="str">
        <f>IFERROR(IF(AND(INDEX(lanzadores!$AG$3:$AG$502,MATCH(LARGE(lanzadores!$AI$3:$AI$502,5),lanzadores!$AI$3:$AI$502,0))&gt;0,INDEX(lanzadores!$AG$3:$AG$502,MATCH(LARGE(lanzadores!$AI$3:$AI$502,5),lanzadores!$AI$3:$AI$502,0))&gt;=D$218),INDEX(lanzadores!$B$3:$B$502,MATCH(LARGE(lanzadores!$AI$3:$AI$502,5),lanzadores!$AI$3:$AI$502,0)),""),"")</f>
        <v/>
      </c>
      <c r="C223" s="4" t="str">
        <f>IFERROR(IF(AND(INDEX(lanzadores!$AG$3:$AG$502,MATCH(LARGE(lanzadores!$AI$3:$AI$502,5),lanzadores!$AI$3:$AI$502,0))&gt;0,INDEX(lanzadores!$AG$3:$AG$502,MATCH(LARGE(lanzadores!$AI$3:$AI$502,5),lanzadores!$AI$3:$AI$502,0))&gt;=D$218),INDEX(lanzadores!$AG$3:$AG$502,MATCH(LARGE(lanzadores!$AI$3:$AI$502,5),lanzadores!$AI$3:$AI$502,0)),""),"")</f>
        <v/>
      </c>
    </row>
    <row r="224" spans="1:4" x14ac:dyDescent="0.3">
      <c r="A224" t="str">
        <f>IFERROR(IF(AND(INDEX(lanzadores!$AG$3:$AG$502,MATCH(LARGE(lanzadores!$AI$3:$AI$502,6),lanzadores!$AI$3:$AI$502,0))&gt;0,INDEX(lanzadores!$AG$3:$AG$502,MATCH(LARGE(lanzadores!$AI$3:$AI$502,6),lanzadores!$AI$3:$AI$502,0))&gt;=D$218),INDEX(lanzadores!$AF$3:$AF$502,MATCH(LARGE(lanzadores!$AI$3:$AI$502,6),lanzadores!$AI$3:$AI$502,0)),""),"")</f>
        <v/>
      </c>
      <c r="B224" t="str">
        <f>IFERROR(IF(AND(INDEX(lanzadores!$AG$3:$AG$502,MATCH(LARGE(lanzadores!$AI$3:$AI$502,6),lanzadores!$AI$3:$AI$502,0))&gt;0,INDEX(lanzadores!$AG$3:$AG$502,MATCH(LARGE(lanzadores!$AI$3:$AI$502,6),lanzadores!$AI$3:$AI$502,0))&gt;=D$218),INDEX(lanzadores!$B$3:$B$502,MATCH(LARGE(lanzadores!$AI$3:$AI$502,6),lanzadores!$AI$3:$AI$502,0)),""),"")</f>
        <v/>
      </c>
      <c r="C224" s="4" t="str">
        <f>IFERROR(IF(AND(INDEX(lanzadores!$AG$3:$AG$502,MATCH(LARGE(lanzadores!$AI$3:$AI$502,6),lanzadores!$AI$3:$AI$502,0))&gt;0,INDEX(lanzadores!$AG$3:$AG$502,MATCH(LARGE(lanzadores!$AI$3:$AI$502,6),lanzadores!$AI$3:$AI$502,0))&gt;=D$218),INDEX(lanzadores!$AG$3:$AG$502,MATCH(LARGE(lanzadores!$AI$3:$AI$502,6),lanzadores!$AI$3:$AI$502,0)),""),"")</f>
        <v/>
      </c>
    </row>
    <row r="225" spans="1:3" x14ac:dyDescent="0.3">
      <c r="A225" t="str">
        <f>IFERROR(IF(AND(INDEX(lanzadores!$AG$3:$AG$502,MATCH(LARGE(lanzadores!$AI$3:$AI$502,7),lanzadores!$AI$3:$AI$502,0))&gt;0,INDEX(lanzadores!$AG$3:$AG$502,MATCH(LARGE(lanzadores!$AI$3:$AI$502,7),lanzadores!$AI$3:$AI$502,0))&gt;=D$218),INDEX(lanzadores!$AF$3:$AF$502,MATCH(LARGE(lanzadores!$AI$3:$AI$502,7),lanzadores!$AI$3:$AI$502,0)),""),"")</f>
        <v/>
      </c>
      <c r="B225" t="str">
        <f>IFERROR(IF(AND(INDEX(lanzadores!$AG$3:$AG$502,MATCH(LARGE(lanzadores!$AI$3:$AI$502,7),lanzadores!$AI$3:$AI$502,0))&gt;0,INDEX(lanzadores!$AG$3:$AG$502,MATCH(LARGE(lanzadores!$AI$3:$AI$502,7),lanzadores!$AI$3:$AI$502,0))&gt;=D$218),INDEX(lanzadores!$B$3:$B$502,MATCH(LARGE(lanzadores!$AI$3:$AI$502,7),lanzadores!$AI$3:$AI$502,0)),""),"")</f>
        <v/>
      </c>
      <c r="C225" s="4" t="str">
        <f>IFERROR(IF(AND(INDEX(lanzadores!$AG$3:$AG$502,MATCH(LARGE(lanzadores!$AI$3:$AI$502,7),lanzadores!$AI$3:$AI$502,0))&gt;0,INDEX(lanzadores!$AG$3:$AG$502,MATCH(LARGE(lanzadores!$AI$3:$AI$502,7),lanzadores!$AI$3:$AI$502,0))&gt;=D$218),INDEX(lanzadores!$AG$3:$AG$502,MATCH(LARGE(lanzadores!$AI$3:$AI$502,7),lanzadores!$AI$3:$AI$502,0)),""),"")</f>
        <v/>
      </c>
    </row>
    <row r="226" spans="1:3" x14ac:dyDescent="0.3">
      <c r="A226" t="str">
        <f>IFERROR(IF(AND(INDEX(lanzadores!$AG$3:$AG$502,MATCH(LARGE(lanzadores!$AI$3:$AI$502,8),lanzadores!$AI$3:$AI$502,0))&gt;0,INDEX(lanzadores!$AG$3:$AG$502,MATCH(LARGE(lanzadores!$AI$3:$AI$502,8),lanzadores!$AI$3:$AI$502,0))&gt;=D$218),INDEX(lanzadores!$AF$3:$AF$502,MATCH(LARGE(lanzadores!$AI$3:$AI$502,8),lanzadores!$AI$3:$AI$502,0)),""),"")</f>
        <v/>
      </c>
      <c r="B226" t="str">
        <f>IFERROR(IF(AND(INDEX(lanzadores!$AG$3:$AG$502,MATCH(LARGE(lanzadores!$AI$3:$AI$502,8),lanzadores!$AI$3:$AI$502,0))&gt;0,INDEX(lanzadores!$AG$3:$AG$502,MATCH(LARGE(lanzadores!$AI$3:$AI$502,8),lanzadores!$AI$3:$AI$502,0))&gt;=D$218),INDEX(lanzadores!$B$3:$B$502,MATCH(LARGE(lanzadores!$AI$3:$AI$502,8),lanzadores!$AI$3:$AI$502,0)),""),"")</f>
        <v/>
      </c>
      <c r="C226" s="4" t="str">
        <f>IFERROR(IF(AND(INDEX(lanzadores!$AG$3:$AG$502,MATCH(LARGE(lanzadores!$AI$3:$AI$502,8),lanzadores!$AI$3:$AI$502,0))&gt;0,INDEX(lanzadores!$AG$3:$AG$502,MATCH(LARGE(lanzadores!$AI$3:$AI$502,8),lanzadores!$AI$3:$AI$502,0))&gt;=D$218),INDEX(lanzadores!$AG$3:$AG$502,MATCH(LARGE(lanzadores!$AI$3:$AI$502,8),lanzadores!$AI$3:$AI$502,0)),""),"")</f>
        <v/>
      </c>
    </row>
    <row r="227" spans="1:3" x14ac:dyDescent="0.3">
      <c r="A227" t="str">
        <f>IFERROR(IF(AND(INDEX(lanzadores!$AG$3:$AG$502,MATCH(LARGE(lanzadores!$AI$3:$AI$502,9),lanzadores!$AI$3:$AI$502,0))&gt;0,INDEX(lanzadores!$AG$3:$AG$502,MATCH(LARGE(lanzadores!$AI$3:$AI$502,9),lanzadores!$AI$3:$AI$502,0))&gt;=D$218),INDEX(lanzadores!$AF$3:$AF$502,MATCH(LARGE(lanzadores!$AI$3:$AI$502,9),lanzadores!$AI$3:$AI$502,0)),""),"")</f>
        <v/>
      </c>
      <c r="B227" t="str">
        <f>IFERROR(IF(AND(INDEX(lanzadores!$AG$3:$AG$502,MATCH(LARGE(lanzadores!$AI$3:$AI$502,9),lanzadores!$AI$3:$AI$502,0))&gt;0,INDEX(lanzadores!$AG$3:$AG$502,MATCH(LARGE(lanzadores!$AI$3:$AI$502,9),lanzadores!$AI$3:$AI$502,0))&gt;=D$218),INDEX(lanzadores!$B$3:$B$502,MATCH(LARGE(lanzadores!$AI$3:$AI$502,9),lanzadores!$AI$3:$AI$502,0)),""),"")</f>
        <v/>
      </c>
      <c r="C227" s="4" t="str">
        <f>IFERROR(IF(AND(INDEX(lanzadores!$AG$3:$AG$502,MATCH(LARGE(lanzadores!$AI$3:$AI$502,9),lanzadores!$AI$3:$AI$502,0))&gt;0,INDEX(lanzadores!$AG$3:$AG$502,MATCH(LARGE(lanzadores!$AI$3:$AI$502,9),lanzadores!$AI$3:$AI$502,0))&gt;=D$218),INDEX(lanzadores!$AG$3:$AG$502,MATCH(LARGE(lanzadores!$AI$3:$AI$502,9),lanzadores!$AI$3:$AI$502,0)),""),"")</f>
        <v/>
      </c>
    </row>
    <row r="228" spans="1:3" x14ac:dyDescent="0.3">
      <c r="A228" t="str">
        <f>IFERROR(IF(AND(INDEX(lanzadores!$AG$3:$AG$502,MATCH(LARGE(lanzadores!$AI$3:$AI$502,10),lanzadores!$AI$3:$AI$502,0))&gt;0,INDEX(lanzadores!$AG$3:$AG$502,MATCH(LARGE(lanzadores!$AI$3:$AI$502,10),lanzadores!$AI$3:$AI$502,0))&gt;=D$218),INDEX(lanzadores!$AF$3:$AF$502,MATCH(LARGE(lanzadores!$AI$3:$AI$502,10),lanzadores!$AI$3:$AI$502,0)),""),"")</f>
        <v/>
      </c>
      <c r="B228" t="str">
        <f>IFERROR(IF(AND(INDEX(lanzadores!$AG$3:$AG$502,MATCH(LARGE(lanzadores!$AI$3:$AI$502,10),lanzadores!$AI$3:$AI$502,0))&gt;0,INDEX(lanzadores!$AG$3:$AG$502,MATCH(LARGE(lanzadores!$AI$3:$AI$502,10),lanzadores!$AI$3:$AI$502,0))&gt;=D$218),INDEX(lanzadores!$B$3:$B$502,MATCH(LARGE(lanzadores!$AI$3:$AI$502,10),lanzadores!$AI$3:$AI$502,0)),""),"")</f>
        <v/>
      </c>
      <c r="C228" s="4" t="str">
        <f>IFERROR(IF(AND(INDEX(lanzadores!$AG$3:$AG$502,MATCH(LARGE(lanzadores!$AI$3:$AI$502,10),lanzadores!$AI$3:$AI$502,0))&gt;0,INDEX(lanzadores!$AG$3:$AG$502,MATCH(LARGE(lanzadores!$AI$3:$AI$502,10),lanzadores!$AI$3:$AI$502,0))&gt;=D$218),INDEX(lanzadores!$AG$3:$AG$502,MATCH(LARGE(lanzadores!$AI$3:$AI$502,10),lanzadores!$AI$3:$AI$502,0)),""),"")</f>
        <v/>
      </c>
    </row>
    <row r="229" spans="1:3" x14ac:dyDescent="0.3">
      <c r="A229" t="str">
        <f>IFERROR(IF(AND(INDEX(lanzadores!$AG$3:$AG$502,MATCH(LARGE(lanzadores!$AI$3:$AI$502,11),lanzadores!$AI$3:$AI$502,0))&gt;0,INDEX(lanzadores!$AG$3:$AG$502,MATCH(LARGE(lanzadores!$AI$3:$AI$502,11),lanzadores!$AI$3:$AI$502,0))&gt;=D$218),INDEX(lanzadores!$AF$3:$AF$502,MATCH(LARGE(lanzadores!$AI$3:$AI$502,11),lanzadores!$AI$3:$AI$502,0)),""),"")</f>
        <v/>
      </c>
      <c r="B229" t="str">
        <f>IFERROR(IF(AND(INDEX(lanzadores!$AG$3:$AG$502,MATCH(LARGE(lanzadores!$AI$3:$AI$502,11),lanzadores!$AI$3:$AI$502,0))&gt;0,INDEX(lanzadores!$AG$3:$AG$502,MATCH(LARGE(lanzadores!$AI$3:$AI$502,11),lanzadores!$AI$3:$AI$502,0))&gt;=D$218),INDEX(lanzadores!$B$3:$B$502,MATCH(LARGE(lanzadores!$AI$3:$AI$502,11),lanzadores!$AI$3:$AI$502,0)),""),"")</f>
        <v/>
      </c>
      <c r="C229" s="4" t="str">
        <f>IFERROR(IF(AND(INDEX(lanzadores!$AG$3:$AG$502,MATCH(LARGE(lanzadores!$AI$3:$AI$502,11),lanzadores!$AI$3:$AI$502,0))&gt;0,INDEX(lanzadores!$AG$3:$AG$502,MATCH(LARGE(lanzadores!$AI$3:$AI$502,11),lanzadores!$AI$3:$AI$502,0))&gt;=D$218),INDEX(lanzadores!$AG$3:$AG$502,MATCH(LARGE(lanzadores!$AI$3:$AI$502,11),lanzadores!$AI$3:$AI$502,0)),""),"")</f>
        <v/>
      </c>
    </row>
    <row r="230" spans="1:3" x14ac:dyDescent="0.3">
      <c r="A230" t="str">
        <f>IFERROR(IF(AND(INDEX(lanzadores!$AG$3:$AG$502,MATCH(LARGE(lanzadores!$AI$3:$AI$502,12),lanzadores!$AI$3:$AI$502,0))&gt;0,INDEX(lanzadores!$AG$3:$AG$502,MATCH(LARGE(lanzadores!$AI$3:$AI$502,12),lanzadores!$AI$3:$AI$502,0))&gt;=D$218),INDEX(lanzadores!$AF$3:$AF$502,MATCH(LARGE(lanzadores!$AI$3:$AI$502,12),lanzadores!$AI$3:$AI$502,0)),""),"")</f>
        <v/>
      </c>
      <c r="B230" t="str">
        <f>IFERROR(IF(AND(INDEX(lanzadores!$AG$3:$AG$502,MATCH(LARGE(lanzadores!$AI$3:$AI$502,12),lanzadores!$AI$3:$AI$502,0))&gt;0,INDEX(lanzadores!$AG$3:$AG$502,MATCH(LARGE(lanzadores!$AI$3:$AI$502,12),lanzadores!$AI$3:$AI$502,0))&gt;=D$218),INDEX(lanzadores!$B$3:$B$502,MATCH(LARGE(lanzadores!$AI$3:$AI$502,12),lanzadores!$AI$3:$AI$502,0)),""),"")</f>
        <v/>
      </c>
      <c r="C230" s="4" t="str">
        <f>IFERROR(IF(AND(INDEX(lanzadores!$AG$3:$AG$502,MATCH(LARGE(lanzadores!$AI$3:$AI$502,12),lanzadores!$AI$3:$AI$502,0))&gt;0,INDEX(lanzadores!$AG$3:$AG$502,MATCH(LARGE(lanzadores!$AI$3:$AI$502,12),lanzadores!$AI$3:$AI$502,0))&gt;=D$218),INDEX(lanzadores!$AG$3:$AG$502,MATCH(LARGE(lanzadores!$AI$3:$AI$502,12),lanzadores!$AI$3:$AI$502,0)),""),"")</f>
        <v/>
      </c>
    </row>
    <row r="231" spans="1:3" x14ac:dyDescent="0.3">
      <c r="A231" t="str">
        <f>IFERROR(IF(AND(INDEX(lanzadores!$AG$3:$AG$502,MATCH(LARGE(lanzadores!$AI$3:$AI$502,13),lanzadores!$AI$3:$AI$502,0))&gt;0,INDEX(lanzadores!$AG$3:$AG$502,MATCH(LARGE(lanzadores!$AI$3:$AI$502,13),lanzadores!$AI$3:$AI$502,0))&gt;=D$218),INDEX(lanzadores!$AF$3:$AF$502,MATCH(LARGE(lanzadores!$AI$3:$AI$502,13),lanzadores!$AI$3:$AI$502,0)),""),"")</f>
        <v/>
      </c>
      <c r="B231" t="str">
        <f>IFERROR(IF(AND(INDEX(lanzadores!$AG$3:$AG$502,MATCH(LARGE(lanzadores!$AI$3:$AI$502,13),lanzadores!$AI$3:$AI$502,0))&gt;0,INDEX(lanzadores!$AG$3:$AG$502,MATCH(LARGE(lanzadores!$AI$3:$AI$502,13),lanzadores!$AI$3:$AI$502,0))&gt;=D$218),INDEX(lanzadores!$B$3:$B$502,MATCH(LARGE(lanzadores!$AI$3:$AI$502,13),lanzadores!$AI$3:$AI$502,0)),""),"")</f>
        <v/>
      </c>
      <c r="C231" s="4" t="str">
        <f>IFERROR(IF(AND(INDEX(lanzadores!$AG$3:$AG$502,MATCH(LARGE(lanzadores!$AI$3:$AI$502,13),lanzadores!$AI$3:$AI$502,0))&gt;0,INDEX(lanzadores!$AG$3:$AG$502,MATCH(LARGE(lanzadores!$AI$3:$AI$502,13),lanzadores!$AI$3:$AI$502,0))&gt;=D$218),INDEX(lanzadores!$AG$3:$AG$502,MATCH(LARGE(lanzadores!$AI$3:$AI$502,13),lanzadores!$AI$3:$AI$502,0)),""),"")</f>
        <v/>
      </c>
    </row>
    <row r="232" spans="1:3" x14ac:dyDescent="0.3">
      <c r="A232" t="str">
        <f>IFERROR(IF(AND(INDEX(lanzadores!$AG$3:$AG$502,MATCH(LARGE(lanzadores!$AI$3:$AI$502,14),lanzadores!$AI$3:$AI$502,0))&gt;0,INDEX(lanzadores!$AG$3:$AG$502,MATCH(LARGE(lanzadores!$AI$3:$AI$502,14),lanzadores!$AI$3:$AI$502,0))&gt;=D$218),INDEX(lanzadores!$AF$3:$AF$502,MATCH(LARGE(lanzadores!$AI$3:$AI$502,14),lanzadores!$AI$3:$AI$502,0)),""),"")</f>
        <v/>
      </c>
      <c r="B232" t="str">
        <f>IFERROR(IF(AND(INDEX(lanzadores!$AG$3:$AG$502,MATCH(LARGE(lanzadores!$AI$3:$AI$502,14),lanzadores!$AI$3:$AI$502,0))&gt;0,INDEX(lanzadores!$AG$3:$AG$502,MATCH(LARGE(lanzadores!$AI$3:$AI$502,14),lanzadores!$AI$3:$AI$502,0))&gt;=D$218),INDEX(lanzadores!$B$3:$B$502,MATCH(LARGE(lanzadores!$AI$3:$AI$502,14),lanzadores!$AI$3:$AI$502,0)),""),"")</f>
        <v/>
      </c>
      <c r="C232" s="4" t="str">
        <f>IFERROR(IF(AND(INDEX(lanzadores!$AG$3:$AG$502,MATCH(LARGE(lanzadores!$AI$3:$AI$502,14),lanzadores!$AI$3:$AI$502,0))&gt;0,INDEX(lanzadores!$AG$3:$AG$502,MATCH(LARGE(lanzadores!$AI$3:$AI$502,14),lanzadores!$AI$3:$AI$502,0))&gt;=D$218),INDEX(lanzadores!$AG$3:$AG$502,MATCH(LARGE(lanzadores!$AI$3:$AI$502,14),lanzadores!$AI$3:$AI$502,0)),""),"")</f>
        <v/>
      </c>
    </row>
    <row r="233" spans="1:3" x14ac:dyDescent="0.3">
      <c r="A233" t="str">
        <f>IFERROR(IF(AND(INDEX(lanzadores!$AG$3:$AG$502,MATCH(LARGE(lanzadores!$AI$3:$AI$502,15),lanzadores!$AI$3:$AI$502,0))&gt;0,INDEX(lanzadores!$AG$3:$AG$502,MATCH(LARGE(lanzadores!$AI$3:$AI$502,15),lanzadores!$AI$3:$AI$502,0))&gt;=D$218),INDEX(lanzadores!$AF$3:$AF$502,MATCH(LARGE(lanzadores!$AI$3:$AI$502,15),lanzadores!$AI$3:$AI$502,0)),""),"")</f>
        <v/>
      </c>
      <c r="B233" t="str">
        <f>IFERROR(IF(AND(INDEX(lanzadores!$AG$3:$AG$502,MATCH(LARGE(lanzadores!$AI$3:$AI$502,15),lanzadores!$AI$3:$AI$502,0))&gt;0,INDEX(lanzadores!$AG$3:$AG$502,MATCH(LARGE(lanzadores!$AI$3:$AI$502,15),lanzadores!$AI$3:$AI$502,0))&gt;=D$218),INDEX(lanzadores!$B$3:$B$502,MATCH(LARGE(lanzadores!$AI$3:$AI$502,15),lanzadores!$AI$3:$AI$502,0)),""),"")</f>
        <v/>
      </c>
      <c r="C233" s="4" t="str">
        <f>IFERROR(IF(AND(INDEX(lanzadores!$AG$3:$AG$502,MATCH(LARGE(lanzadores!$AI$3:$AI$502,15),lanzadores!$AI$3:$AI$502,0))&gt;0,INDEX(lanzadores!$AG$3:$AG$502,MATCH(LARGE(lanzadores!$AI$3:$AI$502,15),lanzadores!$AI$3:$AI$502,0))&gt;=D$218),INDEX(lanzadores!$AG$3:$AG$502,MATCH(LARGE(lanzadores!$AI$3:$AI$502,15),lanzadores!$AI$3:$AI$502,0)),""),"")</f>
        <v/>
      </c>
    </row>
    <row r="234" spans="1:3" x14ac:dyDescent="0.3">
      <c r="A234" t="str">
        <f>IFERROR(IF(AND(INDEX(lanzadores!$AG$3:$AG$502,MATCH(LARGE(lanzadores!$AI$3:$AI$502,16),lanzadores!$AI$3:$AI$502,0))&gt;0,INDEX(lanzadores!$AG$3:$AG$502,MATCH(LARGE(lanzadores!$AI$3:$AI$502,16),lanzadores!$AI$3:$AI$502,0))&gt;=D$218),INDEX(lanzadores!$AF$3:$AF$502,MATCH(LARGE(lanzadores!$AI$3:$AI$502,16),lanzadores!$AI$3:$AI$502,0)),""),"")</f>
        <v/>
      </c>
      <c r="B234" t="str">
        <f>IFERROR(IF(AND(INDEX(lanzadores!$AG$3:$AG$502,MATCH(LARGE(lanzadores!$AI$3:$AI$502,16),lanzadores!$AI$3:$AI$502,0))&gt;0,INDEX(lanzadores!$AG$3:$AG$502,MATCH(LARGE(lanzadores!$AI$3:$AI$502,16),lanzadores!$AI$3:$AI$502,0))&gt;=D$218),INDEX(lanzadores!$B$3:$B$502,MATCH(LARGE(lanzadores!$AI$3:$AI$502,16),lanzadores!$AI$3:$AI$502,0)),""),"")</f>
        <v/>
      </c>
      <c r="C234" s="4" t="str">
        <f>IFERROR(IF(AND(INDEX(lanzadores!$AG$3:$AG$502,MATCH(LARGE(lanzadores!$AI$3:$AI$502,16),lanzadores!$AI$3:$AI$502,0))&gt;0,INDEX(lanzadores!$AG$3:$AG$502,MATCH(LARGE(lanzadores!$AI$3:$AI$502,16),lanzadores!$AI$3:$AI$502,0))&gt;=D$218),INDEX(lanzadores!$AG$3:$AG$502,MATCH(LARGE(lanzadores!$AI$3:$AI$502,16),lanzadores!$AI$3:$AI$502,0)),""),"")</f>
        <v/>
      </c>
    </row>
  </sheetData>
  <sheetProtection selectLockedCells="1" autoFilter="0" selectUnlockedCell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equipo1</vt:lpstr>
      <vt:lpstr>equipo2</vt:lpstr>
      <vt:lpstr>equipo3</vt:lpstr>
      <vt:lpstr>equipo4</vt:lpstr>
      <vt:lpstr>equipo5</vt:lpstr>
      <vt:lpstr>equipo6</vt:lpstr>
      <vt:lpstr>equipo7</vt:lpstr>
      <vt:lpstr>equipo8</vt:lpstr>
      <vt:lpstr>equipo9</vt:lpstr>
      <vt:lpstr>equipo10</vt:lpstr>
      <vt:lpstr>equipo11</vt:lpstr>
      <vt:lpstr>equipo12</vt:lpstr>
      <vt:lpstr>equipo13</vt:lpstr>
      <vt:lpstr>equipo14</vt:lpstr>
      <vt:lpstr>equipo15</vt:lpstr>
      <vt:lpstr>equipo16</vt:lpstr>
      <vt:lpstr>equipo17</vt:lpstr>
      <vt:lpstr>equipo18</vt:lpstr>
      <vt:lpstr>equipo19</vt:lpstr>
      <vt:lpstr>equipo20</vt:lpstr>
      <vt:lpstr>total general</vt:lpstr>
      <vt:lpstr>lanzadores</vt:lpstr>
      <vt:lpstr>posiciones</vt:lpstr>
      <vt:lpstr>lideres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darwin felipe uzcategui gonzalez</cp:lastModifiedBy>
  <dcterms:created xsi:type="dcterms:W3CDTF">2026-09-16T18:14:27Z</dcterms:created>
  <dcterms:modified xsi:type="dcterms:W3CDTF">2026-09-17T15:58:29Z</dcterms:modified>
</cp:coreProperties>
</file>