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ha\Desktop\Current_Projects\Mouse_embryo_stuff\Folate_Project\normal_genotype_diet_exp\protein_quants\"/>
    </mc:Choice>
  </mc:AlternateContent>
  <xr:revisionPtr revIDLastSave="0" documentId="10_ncr:8100000_{0ED49A08-67F3-4361-AD06-57A7C30EA9CE}" xr6:coauthVersionLast="32" xr6:coauthVersionMax="32" xr10:uidLastSave="{00000000-0000-0000-0000-000000000000}"/>
  <bookViews>
    <workbookView xWindow="0" yWindow="0" windowWidth="28800" windowHeight="12225" xr2:uid="{08AB4783-591A-451C-91B4-3C9108E6A864}"/>
  </bookViews>
  <sheets>
    <sheet name="analysis" sheetId="3" r:id="rId1"/>
    <sheet name="print" sheetId="4" r:id="rId2"/>
    <sheet name="raw_data_p1" sheetId="1" r:id="rId3"/>
    <sheet name="raw_data_p2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2" i="3"/>
  <c r="E3" i="3"/>
  <c r="E4" i="3"/>
  <c r="E5" i="3"/>
  <c r="E6" i="3"/>
  <c r="E7" i="3"/>
  <c r="E2" i="3"/>
  <c r="A3" i="3"/>
  <c r="A4" i="3" s="1"/>
  <c r="A5" i="3" s="1"/>
  <c r="A6" i="3" s="1"/>
</calcChain>
</file>

<file path=xl/sharedStrings.xml><?xml version="1.0" encoding="utf-8"?>
<sst xmlns="http://schemas.openxmlformats.org/spreadsheetml/2006/main" count="129" uniqueCount="65">
  <si>
    <t xml:space="preserve">##BLOCKS= 1          </t>
  </si>
  <si>
    <t>Plate:</t>
  </si>
  <si>
    <t>Plate01</t>
  </si>
  <si>
    <t>PlateFormat</t>
  </si>
  <si>
    <t>Endpoint</t>
  </si>
  <si>
    <t>Absorbance</t>
  </si>
  <si>
    <t>Raw</t>
  </si>
  <si>
    <t>None</t>
  </si>
  <si>
    <t>Temperature(¡C)</t>
  </si>
  <si>
    <t>~End</t>
  </si>
  <si>
    <t>Original Filename: Untitled   Date Last Saved: Unsaved</t>
  </si>
  <si>
    <t>Instrument type: Instrument serial number:</t>
  </si>
  <si>
    <t>T1</t>
  </si>
  <si>
    <t>T2</t>
  </si>
  <si>
    <t>T3</t>
  </si>
  <si>
    <t>AVG</t>
  </si>
  <si>
    <t>Conc (ug/uL)</t>
  </si>
  <si>
    <t>599 L3</t>
  </si>
  <si>
    <t>666 R2</t>
  </si>
  <si>
    <t>670 R3</t>
  </si>
  <si>
    <t>672 R5</t>
  </si>
  <si>
    <t>751 L3</t>
  </si>
  <si>
    <t>847 R6</t>
  </si>
  <si>
    <t>751 R4</t>
  </si>
  <si>
    <t>670 L3</t>
  </si>
  <si>
    <t>672 L1</t>
  </si>
  <si>
    <t>686 R1</t>
  </si>
  <si>
    <t>751 L1</t>
  </si>
  <si>
    <t>754 L1</t>
  </si>
  <si>
    <t>847 R2</t>
  </si>
  <si>
    <t>847 R3</t>
  </si>
  <si>
    <t>546 R2</t>
  </si>
  <si>
    <t>617 R4</t>
  </si>
  <si>
    <t>618 R1</t>
  </si>
  <si>
    <t>648 R3</t>
  </si>
  <si>
    <t>669 L1</t>
  </si>
  <si>
    <t>713 R2</t>
  </si>
  <si>
    <t>773 R8</t>
  </si>
  <si>
    <t>574 R1</t>
  </si>
  <si>
    <t>592 L3</t>
  </si>
  <si>
    <t>593 R1</t>
  </si>
  <si>
    <t>614 R4</t>
  </si>
  <si>
    <t>675 L6</t>
  </si>
  <si>
    <t>675 L9</t>
  </si>
  <si>
    <t>773 L2</t>
  </si>
  <si>
    <t>552 R5</t>
  </si>
  <si>
    <t>552 R6</t>
  </si>
  <si>
    <t>611 L4</t>
  </si>
  <si>
    <t>621 L1</t>
  </si>
  <si>
    <t>605 L3</t>
  </si>
  <si>
    <t>608 L1</t>
  </si>
  <si>
    <t>843 L7</t>
  </si>
  <si>
    <t>551 L2</t>
  </si>
  <si>
    <t>573 R2</t>
  </si>
  <si>
    <t>608 R3</t>
  </si>
  <si>
    <t>796 L1</t>
  </si>
  <si>
    <t>796 R5</t>
  </si>
  <si>
    <t>843 L4</t>
  </si>
  <si>
    <t>843 L5</t>
  </si>
  <si>
    <t>Tot Prot in 100uL</t>
  </si>
  <si>
    <t>V for 2 ug/uL</t>
  </si>
  <si>
    <t>Round</t>
  </si>
  <si>
    <t>V to transfer</t>
  </si>
  <si>
    <t>Sample</t>
  </si>
  <si>
    <t>Set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</si>
</sst>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auto="1"/>
      </right>
      <top style="medium">
        <color indexed="64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medium">
        <color indexed="64"/>
      </top>
      <bottom style="dashed">
        <color auto="1"/>
      </bottom>
      <diagonal/>
    </border>
    <border>
      <left style="medium">
        <color indexed="64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analysis!$B$9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967694663167104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analysis!$A$10:$A$15</c:f>
              <c:numCache>
                <c:formatCode>General</c:formatCode>
                <c:ptCount val="6"/>
                <c:pt idx="0">
                  <c:v>1.5</c:v>
                </c:pt>
                <c:pt idx="1">
                  <c:v>0.75</c:v>
                </c:pt>
                <c:pt idx="2">
                  <c:v>0.375</c:v>
                </c:pt>
                <c:pt idx="3">
                  <c:v>0.1875</c:v>
                </c:pt>
                <c:pt idx="4">
                  <c:v>9.375E-2</c:v>
                </c:pt>
                <c:pt idx="5">
                  <c:v>0</c:v>
                </c:pt>
              </c:numCache>
            </c:numRef>
          </c:xVal>
          <c:yVal>
            <c:numRef>
              <c:f>analysis!$B$10:$B$15</c:f>
              <c:numCache>
                <c:formatCode>General</c:formatCode>
                <c:ptCount val="6"/>
                <c:pt idx="0">
                  <c:v>0.31793333333333335</c:v>
                </c:pt>
                <c:pt idx="1">
                  <c:v>0.20333333333333334</c:v>
                </c:pt>
                <c:pt idx="2">
                  <c:v>0.13906666666666667</c:v>
                </c:pt>
                <c:pt idx="3">
                  <c:v>0.10283333333333333</c:v>
                </c:pt>
                <c:pt idx="4">
                  <c:v>7.9533333333333331E-2</c:v>
                </c:pt>
                <c:pt idx="5">
                  <c:v>6.2099999999999995E-2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6-47F8-92AC-999915BFB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72840"/>
        <c:axId val="578072512"/>
      </c:scatterChart>
      <c:valAx>
        <c:axId val="578072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 Conc (ug/uL)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72512"/>
        <c:crosses val="autoZero"/>
        <c:crossBetween val="midCat"/>
      </c:valAx>
      <c:valAx>
        <c:axId val="5780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  <a:r>
                  <a:rPr lang="en-US" baseline="0"/>
                  <a:t> (au)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7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7</xdr:row>
      <xdr:rowOff>152400</xdr:rowOff>
    </xdr:from>
    <xdr:to>
      <xdr:col>9</xdr:col>
      <xdr:colOff>438150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14A16-5136-426E-8051-B8C3D38DA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56E24-1914-4BEC-B540-0EC8B9FA4736}">
  <dimension ref="A1:U43"/>
  <sheetViews>
    <sheetView tabSelected="1" workbookViewId="0">
      <selection activeCell="P22" sqref="P22"/>
    </sheetView>
  </sheetViews>
  <sheetFormatPr defaultRowHeight="15" x14ac:dyDescent="0.25"/>
  <cols>
    <col min="1" max="1" width="12.140625" bestFit="1" customWidth="1"/>
    <col min="17" max="17" width="12.140625" bestFit="1" customWidth="1"/>
    <col min="18" max="18" width="15.7109375" bestFit="1" customWidth="1"/>
    <col min="19" max="19" width="12.140625" bestFit="1" customWidth="1"/>
  </cols>
  <sheetData>
    <row r="1" spans="1:21" x14ac:dyDescent="0.25">
      <c r="A1" t="s">
        <v>16</v>
      </c>
      <c r="B1" t="s">
        <v>12</v>
      </c>
      <c r="C1" t="s">
        <v>13</v>
      </c>
      <c r="D1" t="s">
        <v>14</v>
      </c>
      <c r="E1" t="s">
        <v>15</v>
      </c>
      <c r="L1" t="s">
        <v>63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59</v>
      </c>
      <c r="S1" t="s">
        <v>60</v>
      </c>
      <c r="T1" t="s">
        <v>61</v>
      </c>
      <c r="U1" t="s">
        <v>62</v>
      </c>
    </row>
    <row r="2" spans="1:21" x14ac:dyDescent="0.25">
      <c r="A2">
        <v>1.5</v>
      </c>
      <c r="B2">
        <v>0.32450000000000001</v>
      </c>
      <c r="C2">
        <v>0.30969999999999998</v>
      </c>
      <c r="D2">
        <v>0.3196</v>
      </c>
      <c r="E2">
        <f>AVERAGE(B2:D2)</f>
        <v>0.31793333333333335</v>
      </c>
      <c r="L2" t="s">
        <v>17</v>
      </c>
      <c r="M2">
        <v>0.21390000000000001</v>
      </c>
      <c r="N2">
        <v>0.22259999999999999</v>
      </c>
      <c r="O2">
        <v>0.22700000000000001</v>
      </c>
      <c r="P2">
        <f>AVERAGE(M2:O2)</f>
        <v>0.22116666666666665</v>
      </c>
      <c r="Q2">
        <f>(P2-0.0685) / 0.1699</f>
        <v>0.89856778497155176</v>
      </c>
      <c r="R2">
        <f>Q2 * 100</f>
        <v>89.856778497155176</v>
      </c>
      <c r="S2">
        <f>R2/2</f>
        <v>44.928389248577588</v>
      </c>
      <c r="T2">
        <f>ROUND(S2,1)</f>
        <v>44.9</v>
      </c>
      <c r="U2">
        <f>T2-5</f>
        <v>39.9</v>
      </c>
    </row>
    <row r="3" spans="1:21" x14ac:dyDescent="0.25">
      <c r="A3">
        <f>A2/2</f>
        <v>0.75</v>
      </c>
      <c r="B3">
        <v>0.2006</v>
      </c>
      <c r="C3">
        <v>0.19939999999999999</v>
      </c>
      <c r="D3">
        <v>0.21</v>
      </c>
      <c r="E3">
        <f t="shared" ref="E3:E7" si="0">AVERAGE(B3:D3)</f>
        <v>0.20333333333333334</v>
      </c>
      <c r="L3" t="s">
        <v>18</v>
      </c>
      <c r="M3">
        <v>0.15060000000000001</v>
      </c>
      <c r="N3">
        <v>0.15570000000000001</v>
      </c>
      <c r="O3">
        <v>0.15429999999999999</v>
      </c>
      <c r="P3">
        <f t="shared" ref="P3:P43" si="1">AVERAGE(M3:O3)</f>
        <v>0.15353333333333333</v>
      </c>
      <c r="Q3">
        <f t="shared" ref="Q3:Q43" si="2">(P3-0.0685) / 0.1699</f>
        <v>0.50049048459878354</v>
      </c>
      <c r="R3">
        <f t="shared" ref="R3:R43" si="3">Q3 * 100</f>
        <v>50.049048459878357</v>
      </c>
      <c r="S3">
        <f t="shared" ref="S3:S43" si="4">R3/2</f>
        <v>25.024524229939178</v>
      </c>
      <c r="T3">
        <f t="shared" ref="T3:T43" si="5">ROUND(S3,1)</f>
        <v>25</v>
      </c>
      <c r="U3">
        <f t="shared" ref="U3:U43" si="6">T3-5</f>
        <v>20</v>
      </c>
    </row>
    <row r="4" spans="1:21" x14ac:dyDescent="0.25">
      <c r="A4">
        <f t="shared" ref="A4:A6" si="7">A3/2</f>
        <v>0.375</v>
      </c>
      <c r="B4">
        <v>0.1358</v>
      </c>
      <c r="C4">
        <v>0.1394</v>
      </c>
      <c r="D4">
        <v>0.14199999999999999</v>
      </c>
      <c r="E4">
        <f t="shared" si="0"/>
        <v>0.13906666666666667</v>
      </c>
      <c r="L4" t="s">
        <v>19</v>
      </c>
      <c r="M4">
        <v>0.20169999999999999</v>
      </c>
      <c r="N4">
        <v>0.20469999999999999</v>
      </c>
      <c r="O4">
        <v>0.20449999999999999</v>
      </c>
      <c r="P4">
        <f t="shared" si="1"/>
        <v>0.20363333333333333</v>
      </c>
      <c r="Q4">
        <f t="shared" si="2"/>
        <v>0.7953698253874828</v>
      </c>
      <c r="R4">
        <f t="shared" si="3"/>
        <v>79.536982538748276</v>
      </c>
      <c r="S4">
        <f t="shared" si="4"/>
        <v>39.768491269374138</v>
      </c>
      <c r="T4">
        <f t="shared" si="5"/>
        <v>39.799999999999997</v>
      </c>
      <c r="U4">
        <f t="shared" si="6"/>
        <v>34.799999999999997</v>
      </c>
    </row>
    <row r="5" spans="1:21" x14ac:dyDescent="0.25">
      <c r="A5">
        <f t="shared" si="7"/>
        <v>0.1875</v>
      </c>
      <c r="B5">
        <v>9.98E-2</v>
      </c>
      <c r="C5">
        <v>0.1023</v>
      </c>
      <c r="D5">
        <v>0.10639999999999999</v>
      </c>
      <c r="E5">
        <f t="shared" si="0"/>
        <v>0.10283333333333333</v>
      </c>
      <c r="L5" t="s">
        <v>20</v>
      </c>
      <c r="N5">
        <v>0.2334</v>
      </c>
      <c r="O5">
        <v>0.23710000000000001</v>
      </c>
      <c r="P5">
        <f t="shared" si="1"/>
        <v>0.23525000000000001</v>
      </c>
      <c r="Q5">
        <f t="shared" si="2"/>
        <v>0.98145968216598012</v>
      </c>
      <c r="R5">
        <f t="shared" si="3"/>
        <v>98.145968216598007</v>
      </c>
      <c r="S5">
        <f t="shared" si="4"/>
        <v>49.072984108299003</v>
      </c>
      <c r="T5">
        <f t="shared" si="5"/>
        <v>49.1</v>
      </c>
      <c r="U5">
        <f t="shared" si="6"/>
        <v>44.1</v>
      </c>
    </row>
    <row r="6" spans="1:21" x14ac:dyDescent="0.25">
      <c r="A6">
        <f t="shared" si="7"/>
        <v>9.375E-2</v>
      </c>
      <c r="B6">
        <v>7.4899999999999994E-2</v>
      </c>
      <c r="C6">
        <v>8.14E-2</v>
      </c>
      <c r="D6">
        <v>8.2299999999999998E-2</v>
      </c>
      <c r="E6">
        <f t="shared" si="0"/>
        <v>7.9533333333333331E-2</v>
      </c>
      <c r="L6" t="s">
        <v>21</v>
      </c>
      <c r="M6">
        <v>0.23930000000000001</v>
      </c>
      <c r="N6">
        <v>0.26050000000000001</v>
      </c>
      <c r="O6">
        <v>0.2215</v>
      </c>
      <c r="P6">
        <f t="shared" si="1"/>
        <v>0.24043333333333336</v>
      </c>
      <c r="Q6">
        <f t="shared" si="2"/>
        <v>1.0119678242103201</v>
      </c>
      <c r="R6">
        <f t="shared" si="3"/>
        <v>101.19678242103201</v>
      </c>
      <c r="S6">
        <f t="shared" si="4"/>
        <v>50.598391210516006</v>
      </c>
      <c r="T6">
        <f t="shared" si="5"/>
        <v>50.6</v>
      </c>
      <c r="U6">
        <f t="shared" si="6"/>
        <v>45.6</v>
      </c>
    </row>
    <row r="7" spans="1:21" x14ac:dyDescent="0.25">
      <c r="A7">
        <v>0</v>
      </c>
      <c r="B7">
        <v>6.13E-2</v>
      </c>
      <c r="C7">
        <v>6.2199999999999998E-2</v>
      </c>
      <c r="D7">
        <v>6.2799999999999995E-2</v>
      </c>
      <c r="E7">
        <f t="shared" si="0"/>
        <v>6.2099999999999995E-2</v>
      </c>
      <c r="L7" t="s">
        <v>22</v>
      </c>
      <c r="M7">
        <v>0.18859999999999999</v>
      </c>
      <c r="N7">
        <v>0.19520000000000001</v>
      </c>
      <c r="O7">
        <v>0.19589999999999999</v>
      </c>
      <c r="P7">
        <f t="shared" si="1"/>
        <v>0.19323333333333334</v>
      </c>
      <c r="Q7">
        <f t="shared" si="2"/>
        <v>0.73415734745928984</v>
      </c>
      <c r="R7">
        <f t="shared" si="3"/>
        <v>73.415734745928987</v>
      </c>
      <c r="S7">
        <f t="shared" si="4"/>
        <v>36.707867372964493</v>
      </c>
      <c r="T7">
        <f t="shared" si="5"/>
        <v>36.700000000000003</v>
      </c>
      <c r="U7">
        <f t="shared" si="6"/>
        <v>31.700000000000003</v>
      </c>
    </row>
    <row r="8" spans="1:21" x14ac:dyDescent="0.25">
      <c r="L8" t="s">
        <v>23</v>
      </c>
      <c r="M8">
        <v>0.25009999999999999</v>
      </c>
      <c r="N8">
        <v>0.26429999999999998</v>
      </c>
      <c r="O8">
        <v>0.26960000000000001</v>
      </c>
      <c r="P8">
        <f t="shared" si="1"/>
        <v>0.26133333333333336</v>
      </c>
      <c r="Q8">
        <f t="shared" si="2"/>
        <v>1.1349813615852464</v>
      </c>
      <c r="R8">
        <f t="shared" si="3"/>
        <v>113.49813615852464</v>
      </c>
      <c r="S8">
        <f t="shared" si="4"/>
        <v>56.749068079262322</v>
      </c>
      <c r="T8">
        <f t="shared" si="5"/>
        <v>56.7</v>
      </c>
      <c r="U8">
        <f t="shared" si="6"/>
        <v>51.7</v>
      </c>
    </row>
    <row r="9" spans="1:21" x14ac:dyDescent="0.25">
      <c r="A9" t="s">
        <v>16</v>
      </c>
      <c r="B9" t="s">
        <v>15</v>
      </c>
      <c r="L9" t="s">
        <v>24</v>
      </c>
      <c r="M9">
        <v>0.32640000000000002</v>
      </c>
      <c r="N9">
        <v>0.3412</v>
      </c>
      <c r="O9">
        <v>0.3372</v>
      </c>
      <c r="P9">
        <f t="shared" si="1"/>
        <v>0.33493333333333331</v>
      </c>
      <c r="Q9">
        <f t="shared" si="2"/>
        <v>1.5681773592309201</v>
      </c>
      <c r="R9">
        <f t="shared" si="3"/>
        <v>156.81773592309202</v>
      </c>
      <c r="S9">
        <f t="shared" si="4"/>
        <v>78.408867961546008</v>
      </c>
      <c r="T9">
        <f t="shared" si="5"/>
        <v>78.400000000000006</v>
      </c>
      <c r="U9">
        <f t="shared" si="6"/>
        <v>73.400000000000006</v>
      </c>
    </row>
    <row r="10" spans="1:21" x14ac:dyDescent="0.25">
      <c r="A10">
        <v>1.5</v>
      </c>
      <c r="B10">
        <v>0.31793333333333335</v>
      </c>
      <c r="L10" t="s">
        <v>25</v>
      </c>
      <c r="M10">
        <v>0.25280000000000002</v>
      </c>
      <c r="N10">
        <v>0.26240000000000002</v>
      </c>
      <c r="O10">
        <v>0.25769999999999998</v>
      </c>
      <c r="P10">
        <f t="shared" si="1"/>
        <v>0.25763333333333338</v>
      </c>
      <c r="Q10">
        <f t="shared" si="2"/>
        <v>1.1132038453992548</v>
      </c>
      <c r="R10">
        <f t="shared" si="3"/>
        <v>111.32038453992547</v>
      </c>
      <c r="S10">
        <f t="shared" si="4"/>
        <v>55.660192269962735</v>
      </c>
      <c r="T10">
        <f t="shared" si="5"/>
        <v>55.7</v>
      </c>
      <c r="U10">
        <f t="shared" si="6"/>
        <v>50.7</v>
      </c>
    </row>
    <row r="11" spans="1:21" x14ac:dyDescent="0.25">
      <c r="A11">
        <v>0.75</v>
      </c>
      <c r="B11">
        <v>0.20333333333333334</v>
      </c>
      <c r="L11" t="s">
        <v>26</v>
      </c>
      <c r="M11">
        <v>0.1946</v>
      </c>
      <c r="N11">
        <v>0.20100000000000001</v>
      </c>
      <c r="O11">
        <v>0.20119999999999999</v>
      </c>
      <c r="P11">
        <f t="shared" si="1"/>
        <v>0.19893333333333332</v>
      </c>
      <c r="Q11">
        <f t="shared" si="2"/>
        <v>0.76770649401608781</v>
      </c>
      <c r="R11">
        <f t="shared" si="3"/>
        <v>76.770649401608779</v>
      </c>
      <c r="S11">
        <f t="shared" si="4"/>
        <v>38.385324700804389</v>
      </c>
      <c r="T11">
        <f t="shared" si="5"/>
        <v>38.4</v>
      </c>
      <c r="U11">
        <f t="shared" si="6"/>
        <v>33.4</v>
      </c>
    </row>
    <row r="12" spans="1:21" x14ac:dyDescent="0.25">
      <c r="A12">
        <v>0.375</v>
      </c>
      <c r="B12">
        <v>0.13906666666666667</v>
      </c>
      <c r="L12" t="s">
        <v>27</v>
      </c>
      <c r="M12">
        <v>0.24110000000000001</v>
      </c>
      <c r="N12">
        <v>0.25359999999999999</v>
      </c>
      <c r="O12">
        <v>0.25650000000000001</v>
      </c>
      <c r="P12">
        <f t="shared" si="1"/>
        <v>0.25040000000000001</v>
      </c>
      <c r="Q12">
        <f t="shared" si="2"/>
        <v>1.0706297822248383</v>
      </c>
      <c r="R12">
        <f t="shared" si="3"/>
        <v>107.06297822248384</v>
      </c>
      <c r="S12">
        <f t="shared" si="4"/>
        <v>53.531489111241918</v>
      </c>
      <c r="T12">
        <f t="shared" si="5"/>
        <v>53.5</v>
      </c>
      <c r="U12">
        <f t="shared" si="6"/>
        <v>48.5</v>
      </c>
    </row>
    <row r="13" spans="1:21" x14ac:dyDescent="0.25">
      <c r="A13">
        <v>0.1875</v>
      </c>
      <c r="B13">
        <v>0.10283333333333333</v>
      </c>
      <c r="L13" t="s">
        <v>28</v>
      </c>
      <c r="M13">
        <v>0.20569999999999999</v>
      </c>
      <c r="N13">
        <v>0.2152</v>
      </c>
      <c r="O13">
        <v>0.21299999999999999</v>
      </c>
      <c r="P13">
        <f t="shared" si="1"/>
        <v>0.21130000000000002</v>
      </c>
      <c r="Q13">
        <f t="shared" si="2"/>
        <v>0.840494408475574</v>
      </c>
      <c r="R13">
        <f t="shared" si="3"/>
        <v>84.049440847557406</v>
      </c>
      <c r="S13">
        <f t="shared" si="4"/>
        <v>42.024720423778703</v>
      </c>
      <c r="T13">
        <f t="shared" si="5"/>
        <v>42</v>
      </c>
      <c r="U13">
        <f t="shared" si="6"/>
        <v>37</v>
      </c>
    </row>
    <row r="14" spans="1:21" x14ac:dyDescent="0.25">
      <c r="A14">
        <v>9.375E-2</v>
      </c>
      <c r="B14">
        <v>7.9533333333333331E-2</v>
      </c>
      <c r="L14" t="s">
        <v>29</v>
      </c>
      <c r="M14">
        <v>0.19819999999999999</v>
      </c>
      <c r="N14">
        <v>0.20449999999999999</v>
      </c>
      <c r="O14">
        <v>0.2041</v>
      </c>
      <c r="P14">
        <f t="shared" si="1"/>
        <v>0.20226666666666668</v>
      </c>
      <c r="Q14">
        <f t="shared" si="2"/>
        <v>0.78732587796743192</v>
      </c>
      <c r="R14">
        <f t="shared" si="3"/>
        <v>78.732587796743189</v>
      </c>
      <c r="S14">
        <f t="shared" si="4"/>
        <v>39.366293898371595</v>
      </c>
      <c r="T14">
        <f t="shared" si="5"/>
        <v>39.4</v>
      </c>
      <c r="U14">
        <f t="shared" si="6"/>
        <v>34.4</v>
      </c>
    </row>
    <row r="15" spans="1:21" x14ac:dyDescent="0.25">
      <c r="A15">
        <v>0</v>
      </c>
      <c r="B15">
        <v>6.2099999999999995E-2</v>
      </c>
      <c r="L15" t="s">
        <v>30</v>
      </c>
      <c r="M15">
        <v>0.19</v>
      </c>
      <c r="N15">
        <v>0.20019999999999999</v>
      </c>
      <c r="O15">
        <v>0.20519999999999999</v>
      </c>
      <c r="P15">
        <f t="shared" si="1"/>
        <v>0.19846666666666665</v>
      </c>
      <c r="Q15">
        <f t="shared" si="2"/>
        <v>0.76495978026289968</v>
      </c>
      <c r="R15">
        <f t="shared" si="3"/>
        <v>76.495978026289961</v>
      </c>
      <c r="S15">
        <f t="shared" si="4"/>
        <v>38.247989013144981</v>
      </c>
      <c r="T15">
        <f t="shared" si="5"/>
        <v>38.200000000000003</v>
      </c>
      <c r="U15">
        <f t="shared" si="6"/>
        <v>33.200000000000003</v>
      </c>
    </row>
    <row r="16" spans="1:21" x14ac:dyDescent="0.25">
      <c r="L16" t="s">
        <v>31</v>
      </c>
      <c r="M16">
        <v>0.27929999999999999</v>
      </c>
      <c r="N16">
        <v>0.29809999999999998</v>
      </c>
      <c r="O16">
        <v>0.29249999999999998</v>
      </c>
      <c r="P16">
        <f t="shared" si="1"/>
        <v>0.28996666666666665</v>
      </c>
      <c r="Q16">
        <f t="shared" si="2"/>
        <v>1.3035118697272905</v>
      </c>
      <c r="R16">
        <f t="shared" si="3"/>
        <v>130.35118697272904</v>
      </c>
      <c r="S16">
        <f t="shared" si="4"/>
        <v>65.175593486364519</v>
      </c>
      <c r="T16">
        <f t="shared" si="5"/>
        <v>65.2</v>
      </c>
      <c r="U16">
        <f t="shared" si="6"/>
        <v>60.2</v>
      </c>
    </row>
    <row r="17" spans="12:21" x14ac:dyDescent="0.25">
      <c r="L17" t="s">
        <v>32</v>
      </c>
      <c r="M17">
        <v>0.29609999999999997</v>
      </c>
      <c r="N17">
        <v>0.314</v>
      </c>
      <c r="O17">
        <v>0.32219999999999999</v>
      </c>
      <c r="P17">
        <f t="shared" si="1"/>
        <v>0.31076666666666664</v>
      </c>
      <c r="Q17">
        <f t="shared" si="2"/>
        <v>1.4259368255836764</v>
      </c>
      <c r="R17">
        <f t="shared" si="3"/>
        <v>142.59368255836765</v>
      </c>
      <c r="S17">
        <f t="shared" si="4"/>
        <v>71.296841279183823</v>
      </c>
      <c r="T17">
        <f t="shared" si="5"/>
        <v>71.3</v>
      </c>
      <c r="U17">
        <f t="shared" si="6"/>
        <v>66.3</v>
      </c>
    </row>
    <row r="18" spans="12:21" x14ac:dyDescent="0.25">
      <c r="L18" t="s">
        <v>33</v>
      </c>
      <c r="M18">
        <v>0.26700000000000002</v>
      </c>
      <c r="N18">
        <v>0.29320000000000002</v>
      </c>
      <c r="O18">
        <v>0.28349999999999997</v>
      </c>
      <c r="P18">
        <f t="shared" si="1"/>
        <v>0.28123333333333334</v>
      </c>
      <c r="Q18">
        <f t="shared" si="2"/>
        <v>1.2521090837747695</v>
      </c>
      <c r="R18">
        <f t="shared" si="3"/>
        <v>125.21090837747695</v>
      </c>
      <c r="S18">
        <f t="shared" si="4"/>
        <v>62.605454188738477</v>
      </c>
      <c r="T18">
        <f t="shared" si="5"/>
        <v>62.6</v>
      </c>
      <c r="U18">
        <f t="shared" si="6"/>
        <v>57.6</v>
      </c>
    </row>
    <row r="19" spans="12:21" x14ac:dyDescent="0.25">
      <c r="L19" t="s">
        <v>34</v>
      </c>
      <c r="M19">
        <v>0.21829999999999999</v>
      </c>
      <c r="N19">
        <v>0.22309999999999999</v>
      </c>
      <c r="O19">
        <v>0.22919999999999999</v>
      </c>
      <c r="P19">
        <f t="shared" si="1"/>
        <v>0.22353333333333333</v>
      </c>
      <c r="Q19">
        <f t="shared" si="2"/>
        <v>0.91249754757700607</v>
      </c>
      <c r="R19">
        <f t="shared" si="3"/>
        <v>91.2497547577006</v>
      </c>
      <c r="S19">
        <f t="shared" si="4"/>
        <v>45.6248773788503</v>
      </c>
      <c r="T19">
        <f t="shared" si="5"/>
        <v>45.6</v>
      </c>
      <c r="U19">
        <f t="shared" si="6"/>
        <v>40.6</v>
      </c>
    </row>
    <row r="20" spans="12:21" x14ac:dyDescent="0.25">
      <c r="L20" t="s">
        <v>35</v>
      </c>
      <c r="M20">
        <v>0.2303</v>
      </c>
      <c r="N20">
        <v>0.25979999999999998</v>
      </c>
      <c r="O20">
        <v>0.25850000000000001</v>
      </c>
      <c r="P20">
        <f t="shared" si="1"/>
        <v>0.2495333333333333</v>
      </c>
      <c r="Q20">
        <f t="shared" si="2"/>
        <v>1.0655287423974886</v>
      </c>
      <c r="R20">
        <f t="shared" si="3"/>
        <v>106.55287423974886</v>
      </c>
      <c r="S20">
        <f t="shared" si="4"/>
        <v>53.27643711987443</v>
      </c>
      <c r="T20">
        <f t="shared" si="5"/>
        <v>53.3</v>
      </c>
      <c r="U20">
        <f t="shared" si="6"/>
        <v>48.3</v>
      </c>
    </row>
    <row r="21" spans="12:21" x14ac:dyDescent="0.25">
      <c r="L21" t="s">
        <v>36</v>
      </c>
      <c r="M21">
        <v>0.2094</v>
      </c>
      <c r="N21">
        <v>0.21729999999999999</v>
      </c>
      <c r="O21">
        <v>0.21859999999999999</v>
      </c>
      <c r="P21">
        <f t="shared" si="1"/>
        <v>0.21509999999999999</v>
      </c>
      <c r="Q21">
        <f t="shared" si="2"/>
        <v>0.8628605061801059</v>
      </c>
      <c r="R21">
        <f t="shared" si="3"/>
        <v>86.286050618010592</v>
      </c>
      <c r="S21">
        <f t="shared" si="4"/>
        <v>43.143025309005296</v>
      </c>
      <c r="T21">
        <f t="shared" si="5"/>
        <v>43.1</v>
      </c>
      <c r="U21">
        <f t="shared" si="6"/>
        <v>38.1</v>
      </c>
    </row>
    <row r="22" spans="12:21" x14ac:dyDescent="0.25">
      <c r="L22" t="s">
        <v>37</v>
      </c>
      <c r="M22">
        <v>0.20019999999999999</v>
      </c>
      <c r="N22">
        <v>0.20569999999999999</v>
      </c>
      <c r="O22">
        <v>0.2082</v>
      </c>
      <c r="P22">
        <f t="shared" si="1"/>
        <v>0.20469999999999999</v>
      </c>
      <c r="Q22">
        <f t="shared" si="2"/>
        <v>0.80164802825191284</v>
      </c>
      <c r="R22">
        <f t="shared" si="3"/>
        <v>80.164802825191288</v>
      </c>
      <c r="S22">
        <f t="shared" si="4"/>
        <v>40.082401412595644</v>
      </c>
      <c r="T22">
        <f t="shared" si="5"/>
        <v>40.1</v>
      </c>
      <c r="U22">
        <f t="shared" si="6"/>
        <v>35.1</v>
      </c>
    </row>
    <row r="23" spans="12:21" x14ac:dyDescent="0.25">
      <c r="L23" t="s">
        <v>38</v>
      </c>
      <c r="M23">
        <v>0.25330000000000003</v>
      </c>
      <c r="N23">
        <v>0.26369999999999999</v>
      </c>
      <c r="O23">
        <v>0.25750000000000001</v>
      </c>
      <c r="P23">
        <f t="shared" si="1"/>
        <v>0.25816666666666666</v>
      </c>
      <c r="Q23">
        <f t="shared" si="2"/>
        <v>1.1163429468314694</v>
      </c>
      <c r="R23">
        <f t="shared" si="3"/>
        <v>111.63429468314693</v>
      </c>
      <c r="S23">
        <f t="shared" si="4"/>
        <v>55.817147341573467</v>
      </c>
      <c r="T23">
        <f t="shared" si="5"/>
        <v>55.8</v>
      </c>
      <c r="U23">
        <f t="shared" si="6"/>
        <v>50.8</v>
      </c>
    </row>
    <row r="24" spans="12:21" x14ac:dyDescent="0.25">
      <c r="L24" t="s">
        <v>39</v>
      </c>
      <c r="M24">
        <v>0.25340000000000001</v>
      </c>
      <c r="N24">
        <v>0.26100000000000001</v>
      </c>
      <c r="O24">
        <v>0.26960000000000001</v>
      </c>
      <c r="P24">
        <f t="shared" si="1"/>
        <v>0.26133333333333336</v>
      </c>
      <c r="Q24">
        <f t="shared" si="2"/>
        <v>1.1349813615852464</v>
      </c>
      <c r="R24">
        <f t="shared" si="3"/>
        <v>113.49813615852464</v>
      </c>
      <c r="S24">
        <f t="shared" si="4"/>
        <v>56.749068079262322</v>
      </c>
      <c r="T24">
        <f t="shared" si="5"/>
        <v>56.7</v>
      </c>
      <c r="U24">
        <f t="shared" si="6"/>
        <v>51.7</v>
      </c>
    </row>
    <row r="25" spans="12:21" x14ac:dyDescent="0.25">
      <c r="L25" t="s">
        <v>40</v>
      </c>
      <c r="M25">
        <v>0.2195</v>
      </c>
      <c r="N25">
        <v>0.22639999999999999</v>
      </c>
      <c r="O25">
        <v>0.22900000000000001</v>
      </c>
      <c r="P25">
        <f t="shared" si="1"/>
        <v>0.22496666666666665</v>
      </c>
      <c r="Q25">
        <f t="shared" si="2"/>
        <v>0.92093388267608389</v>
      </c>
      <c r="R25">
        <f t="shared" si="3"/>
        <v>92.09338826760839</v>
      </c>
      <c r="S25">
        <f t="shared" si="4"/>
        <v>46.046694133804195</v>
      </c>
      <c r="T25">
        <f t="shared" si="5"/>
        <v>46</v>
      </c>
      <c r="U25">
        <f t="shared" si="6"/>
        <v>41</v>
      </c>
    </row>
    <row r="26" spans="12:21" x14ac:dyDescent="0.25">
      <c r="L26" t="s">
        <v>41</v>
      </c>
      <c r="M26">
        <v>0.2074</v>
      </c>
      <c r="N26">
        <v>0.21210000000000001</v>
      </c>
      <c r="O26">
        <v>0.20880000000000001</v>
      </c>
      <c r="P26">
        <f t="shared" si="1"/>
        <v>0.20943333333333333</v>
      </c>
      <c r="Q26">
        <f t="shared" si="2"/>
        <v>0.82950755346282123</v>
      </c>
      <c r="R26">
        <f t="shared" si="3"/>
        <v>82.950755346282122</v>
      </c>
      <c r="S26">
        <f t="shared" si="4"/>
        <v>41.475377673141061</v>
      </c>
      <c r="T26">
        <f t="shared" si="5"/>
        <v>41.5</v>
      </c>
      <c r="U26">
        <f t="shared" si="6"/>
        <v>36.5</v>
      </c>
    </row>
    <row r="27" spans="12:21" x14ac:dyDescent="0.25">
      <c r="L27" t="s">
        <v>42</v>
      </c>
      <c r="M27">
        <v>0.20930000000000001</v>
      </c>
      <c r="N27">
        <v>0.2079</v>
      </c>
      <c r="O27">
        <v>0.2117</v>
      </c>
      <c r="P27">
        <f t="shared" si="1"/>
        <v>0.20963333333333334</v>
      </c>
      <c r="Q27">
        <f t="shared" si="2"/>
        <v>0.83068471649990194</v>
      </c>
      <c r="R27">
        <f t="shared" si="3"/>
        <v>83.068471649990201</v>
      </c>
      <c r="S27">
        <f t="shared" si="4"/>
        <v>41.5342358249951</v>
      </c>
      <c r="T27">
        <f t="shared" si="5"/>
        <v>41.5</v>
      </c>
      <c r="U27">
        <f t="shared" si="6"/>
        <v>36.5</v>
      </c>
    </row>
    <row r="28" spans="12:21" x14ac:dyDescent="0.25">
      <c r="L28" t="s">
        <v>43</v>
      </c>
      <c r="M28">
        <v>0.1963</v>
      </c>
      <c r="N28">
        <v>0.2034</v>
      </c>
      <c r="O28">
        <v>0.2044</v>
      </c>
      <c r="P28">
        <f t="shared" si="1"/>
        <v>0.20136666666666667</v>
      </c>
      <c r="Q28">
        <f t="shared" si="2"/>
        <v>0.78202864430056895</v>
      </c>
      <c r="R28">
        <f t="shared" si="3"/>
        <v>78.202864430056891</v>
      </c>
      <c r="S28">
        <f t="shared" si="4"/>
        <v>39.101432215028446</v>
      </c>
      <c r="T28">
        <f t="shared" si="5"/>
        <v>39.1</v>
      </c>
      <c r="U28">
        <f t="shared" si="6"/>
        <v>34.1</v>
      </c>
    </row>
    <row r="29" spans="12:21" x14ac:dyDescent="0.25">
      <c r="L29" t="s">
        <v>44</v>
      </c>
      <c r="M29">
        <v>0.20660000000000001</v>
      </c>
      <c r="N29">
        <v>0.2203</v>
      </c>
      <c r="O29">
        <v>0.23330000000000001</v>
      </c>
      <c r="P29">
        <f t="shared" si="1"/>
        <v>0.22006666666666666</v>
      </c>
      <c r="Q29">
        <f t="shared" si="2"/>
        <v>0.89209338826760831</v>
      </c>
      <c r="R29">
        <f t="shared" si="3"/>
        <v>89.209338826760828</v>
      </c>
      <c r="S29">
        <f t="shared" si="4"/>
        <v>44.604669413380414</v>
      </c>
      <c r="T29">
        <f t="shared" si="5"/>
        <v>44.6</v>
      </c>
      <c r="U29">
        <f t="shared" si="6"/>
        <v>39.6</v>
      </c>
    </row>
    <row r="30" spans="12:21" x14ac:dyDescent="0.25">
      <c r="L30" t="s">
        <v>45</v>
      </c>
      <c r="M30">
        <v>0.3216</v>
      </c>
      <c r="N30">
        <v>0.32979999999999998</v>
      </c>
      <c r="O30">
        <v>0.31900000000000001</v>
      </c>
      <c r="P30">
        <f t="shared" si="1"/>
        <v>0.32346666666666662</v>
      </c>
      <c r="Q30">
        <f t="shared" si="2"/>
        <v>1.5006866784382968</v>
      </c>
      <c r="R30">
        <f t="shared" si="3"/>
        <v>150.06866784382967</v>
      </c>
      <c r="S30">
        <f t="shared" si="4"/>
        <v>75.034333921914836</v>
      </c>
      <c r="T30">
        <f t="shared" si="5"/>
        <v>75</v>
      </c>
      <c r="U30">
        <f t="shared" si="6"/>
        <v>70</v>
      </c>
    </row>
    <row r="31" spans="12:21" x14ac:dyDescent="0.25">
      <c r="L31" t="s">
        <v>46</v>
      </c>
      <c r="N31">
        <v>0.32990000000000003</v>
      </c>
      <c r="O31">
        <v>0.33950000000000002</v>
      </c>
      <c r="P31">
        <f t="shared" si="1"/>
        <v>0.3347</v>
      </c>
      <c r="Q31">
        <f t="shared" si="2"/>
        <v>1.5668040023543262</v>
      </c>
      <c r="R31">
        <f t="shared" si="3"/>
        <v>156.68040023543261</v>
      </c>
      <c r="S31">
        <f t="shared" si="4"/>
        <v>78.340200117716307</v>
      </c>
      <c r="T31">
        <f t="shared" si="5"/>
        <v>78.3</v>
      </c>
      <c r="U31">
        <f t="shared" si="6"/>
        <v>73.3</v>
      </c>
    </row>
    <row r="32" spans="12:21" x14ac:dyDescent="0.25">
      <c r="L32" t="s">
        <v>47</v>
      </c>
      <c r="M32">
        <v>0.28420000000000001</v>
      </c>
      <c r="N32">
        <v>0.29759999999999998</v>
      </c>
      <c r="O32">
        <v>0.30020000000000002</v>
      </c>
      <c r="P32">
        <f t="shared" si="1"/>
        <v>0.29399999999999998</v>
      </c>
      <c r="Q32">
        <f t="shared" si="2"/>
        <v>1.3272513243084165</v>
      </c>
      <c r="R32">
        <f t="shared" si="3"/>
        <v>132.72513243084165</v>
      </c>
      <c r="S32">
        <f t="shared" si="4"/>
        <v>66.362566215420827</v>
      </c>
      <c r="T32">
        <f t="shared" si="5"/>
        <v>66.400000000000006</v>
      </c>
      <c r="U32">
        <f t="shared" si="6"/>
        <v>61.400000000000006</v>
      </c>
    </row>
    <row r="33" spans="12:21" x14ac:dyDescent="0.25">
      <c r="L33" t="s">
        <v>48</v>
      </c>
      <c r="M33">
        <v>0.24660000000000001</v>
      </c>
      <c r="N33">
        <v>0.24990000000000001</v>
      </c>
      <c r="O33">
        <v>0.25779999999999997</v>
      </c>
      <c r="P33">
        <f t="shared" si="1"/>
        <v>0.25143333333333334</v>
      </c>
      <c r="Q33">
        <f t="shared" si="2"/>
        <v>1.0767117912497548</v>
      </c>
      <c r="R33">
        <f t="shared" si="3"/>
        <v>107.67117912497548</v>
      </c>
      <c r="S33">
        <f t="shared" si="4"/>
        <v>53.835589562487741</v>
      </c>
      <c r="T33">
        <f t="shared" si="5"/>
        <v>53.8</v>
      </c>
      <c r="U33">
        <f t="shared" si="6"/>
        <v>48.8</v>
      </c>
    </row>
    <row r="34" spans="12:21" x14ac:dyDescent="0.25">
      <c r="L34" t="s">
        <v>49</v>
      </c>
      <c r="M34">
        <v>0.2606</v>
      </c>
      <c r="N34">
        <v>0.26240000000000002</v>
      </c>
      <c r="O34">
        <v>0.26669999999999999</v>
      </c>
      <c r="P34">
        <f t="shared" si="1"/>
        <v>0.26323333333333337</v>
      </c>
      <c r="Q34">
        <f t="shared" si="2"/>
        <v>1.1461644104375126</v>
      </c>
      <c r="R34">
        <f t="shared" si="3"/>
        <v>114.61644104375127</v>
      </c>
      <c r="S34">
        <f t="shared" si="4"/>
        <v>57.308220521875633</v>
      </c>
      <c r="T34">
        <f t="shared" si="5"/>
        <v>57.3</v>
      </c>
      <c r="U34">
        <f t="shared" si="6"/>
        <v>52.3</v>
      </c>
    </row>
    <row r="35" spans="12:21" x14ac:dyDescent="0.25">
      <c r="L35" t="s">
        <v>50</v>
      </c>
      <c r="M35">
        <v>0.27110000000000001</v>
      </c>
      <c r="N35">
        <v>0.28460000000000002</v>
      </c>
      <c r="O35">
        <v>0.28960000000000002</v>
      </c>
      <c r="P35">
        <f t="shared" si="1"/>
        <v>0.28176666666666672</v>
      </c>
      <c r="Q35">
        <f t="shared" si="2"/>
        <v>1.2552481852069848</v>
      </c>
      <c r="R35">
        <f t="shared" si="3"/>
        <v>125.52481852069847</v>
      </c>
      <c r="S35">
        <f t="shared" si="4"/>
        <v>62.762409260349237</v>
      </c>
      <c r="T35">
        <f t="shared" si="5"/>
        <v>62.8</v>
      </c>
      <c r="U35">
        <f t="shared" si="6"/>
        <v>57.8</v>
      </c>
    </row>
    <row r="36" spans="12:21" x14ac:dyDescent="0.25">
      <c r="L36" t="s">
        <v>51</v>
      </c>
      <c r="M36">
        <v>0.26529999999999998</v>
      </c>
      <c r="N36">
        <v>0.27400000000000002</v>
      </c>
      <c r="O36">
        <v>0.28160000000000002</v>
      </c>
      <c r="P36">
        <f t="shared" si="1"/>
        <v>0.27363333333333334</v>
      </c>
      <c r="Q36">
        <f t="shared" si="2"/>
        <v>1.2073768883657054</v>
      </c>
      <c r="R36">
        <f t="shared" si="3"/>
        <v>120.73768883657054</v>
      </c>
      <c r="S36">
        <f t="shared" si="4"/>
        <v>60.368844418285271</v>
      </c>
      <c r="T36">
        <f t="shared" si="5"/>
        <v>60.4</v>
      </c>
      <c r="U36">
        <f t="shared" si="6"/>
        <v>55.4</v>
      </c>
    </row>
    <row r="37" spans="12:21" x14ac:dyDescent="0.25">
      <c r="L37" t="s">
        <v>52</v>
      </c>
      <c r="M37">
        <v>0.15559999999999999</v>
      </c>
      <c r="N37">
        <v>0.1658</v>
      </c>
      <c r="O37">
        <v>0.16500000000000001</v>
      </c>
      <c r="P37">
        <f t="shared" si="1"/>
        <v>0.16213333333333335</v>
      </c>
      <c r="Q37">
        <f t="shared" si="2"/>
        <v>0.551108495193251</v>
      </c>
      <c r="R37">
        <f t="shared" si="3"/>
        <v>55.1108495193251</v>
      </c>
      <c r="S37">
        <f t="shared" si="4"/>
        <v>27.55542475966255</v>
      </c>
      <c r="T37">
        <f t="shared" si="5"/>
        <v>27.6</v>
      </c>
      <c r="U37">
        <f t="shared" si="6"/>
        <v>22.6</v>
      </c>
    </row>
    <row r="38" spans="12:21" x14ac:dyDescent="0.25">
      <c r="L38" t="s">
        <v>53</v>
      </c>
      <c r="M38">
        <v>0.26229999999999998</v>
      </c>
      <c r="N38">
        <v>0.2767</v>
      </c>
      <c r="O38">
        <v>0.27160000000000001</v>
      </c>
      <c r="P38">
        <f t="shared" si="1"/>
        <v>0.2702</v>
      </c>
      <c r="Q38">
        <f t="shared" si="2"/>
        <v>1.1871689228958211</v>
      </c>
      <c r="R38">
        <f t="shared" si="3"/>
        <v>118.71689228958211</v>
      </c>
      <c r="S38">
        <f t="shared" si="4"/>
        <v>59.358446144791053</v>
      </c>
      <c r="T38">
        <f t="shared" si="5"/>
        <v>59.4</v>
      </c>
      <c r="U38">
        <f t="shared" si="6"/>
        <v>54.4</v>
      </c>
    </row>
    <row r="39" spans="12:21" x14ac:dyDescent="0.25">
      <c r="L39" t="s">
        <v>54</v>
      </c>
      <c r="M39">
        <v>0.2467</v>
      </c>
      <c r="N39">
        <v>0.252</v>
      </c>
      <c r="O39">
        <v>0.25790000000000002</v>
      </c>
      <c r="P39">
        <f t="shared" si="1"/>
        <v>0.25220000000000004</v>
      </c>
      <c r="Q39">
        <f t="shared" si="2"/>
        <v>1.081224249558564</v>
      </c>
      <c r="R39">
        <f t="shared" si="3"/>
        <v>108.1224249558564</v>
      </c>
      <c r="S39">
        <f t="shared" si="4"/>
        <v>54.061212477928201</v>
      </c>
      <c r="T39">
        <f t="shared" si="5"/>
        <v>54.1</v>
      </c>
      <c r="U39">
        <f t="shared" si="6"/>
        <v>49.1</v>
      </c>
    </row>
    <row r="40" spans="12:21" x14ac:dyDescent="0.25">
      <c r="L40" t="s">
        <v>55</v>
      </c>
      <c r="M40">
        <v>0.2036</v>
      </c>
      <c r="N40">
        <v>0.2122</v>
      </c>
      <c r="O40">
        <v>0.20760000000000001</v>
      </c>
      <c r="P40">
        <f t="shared" si="1"/>
        <v>0.20779999999999998</v>
      </c>
      <c r="Q40">
        <f t="shared" si="2"/>
        <v>0.8198940553266626</v>
      </c>
      <c r="R40">
        <f t="shared" si="3"/>
        <v>81.989405532666254</v>
      </c>
      <c r="S40">
        <f t="shared" si="4"/>
        <v>40.994702766333127</v>
      </c>
      <c r="T40">
        <f t="shared" si="5"/>
        <v>41</v>
      </c>
      <c r="U40">
        <f t="shared" si="6"/>
        <v>36</v>
      </c>
    </row>
    <row r="41" spans="12:21" x14ac:dyDescent="0.25">
      <c r="L41" t="s">
        <v>56</v>
      </c>
      <c r="N41">
        <v>0.22520000000000001</v>
      </c>
      <c r="O41">
        <v>0.2331</v>
      </c>
      <c r="P41">
        <f t="shared" si="1"/>
        <v>0.22915000000000002</v>
      </c>
      <c r="Q41">
        <f t="shared" si="2"/>
        <v>0.94555620953502073</v>
      </c>
      <c r="R41">
        <f t="shared" si="3"/>
        <v>94.555620953502071</v>
      </c>
      <c r="S41">
        <f t="shared" si="4"/>
        <v>47.277810476751036</v>
      </c>
      <c r="T41">
        <f t="shared" si="5"/>
        <v>47.3</v>
      </c>
      <c r="U41">
        <f t="shared" si="6"/>
        <v>42.3</v>
      </c>
    </row>
    <row r="42" spans="12:21" x14ac:dyDescent="0.25">
      <c r="L42" t="s">
        <v>57</v>
      </c>
      <c r="M42">
        <v>0.25369999999999998</v>
      </c>
      <c r="N42">
        <v>0.26269999999999999</v>
      </c>
      <c r="O42">
        <v>0.26669999999999999</v>
      </c>
      <c r="P42">
        <f t="shared" si="1"/>
        <v>0.26103333333333328</v>
      </c>
      <c r="Q42">
        <f t="shared" si="2"/>
        <v>1.133215617029625</v>
      </c>
      <c r="R42">
        <f t="shared" si="3"/>
        <v>113.3215617029625</v>
      </c>
      <c r="S42">
        <f t="shared" si="4"/>
        <v>56.660780851481249</v>
      </c>
      <c r="T42">
        <f t="shared" si="5"/>
        <v>56.7</v>
      </c>
      <c r="U42">
        <f t="shared" si="6"/>
        <v>51.7</v>
      </c>
    </row>
    <row r="43" spans="12:21" x14ac:dyDescent="0.25">
      <c r="L43" t="s">
        <v>58</v>
      </c>
      <c r="M43">
        <v>0.27400000000000002</v>
      </c>
      <c r="N43">
        <v>0.28189999999999998</v>
      </c>
      <c r="O43">
        <v>0.2873</v>
      </c>
      <c r="P43">
        <f t="shared" si="1"/>
        <v>0.28106666666666669</v>
      </c>
      <c r="Q43">
        <f t="shared" si="2"/>
        <v>1.2511281145772024</v>
      </c>
      <c r="R43">
        <f t="shared" si="3"/>
        <v>125.11281145772024</v>
      </c>
      <c r="S43">
        <f t="shared" si="4"/>
        <v>62.556405728860121</v>
      </c>
      <c r="T43">
        <f t="shared" si="5"/>
        <v>62.6</v>
      </c>
      <c r="U43">
        <f t="shared" si="6"/>
        <v>57.6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56106-AD22-4561-B370-36D12BC998A1}">
  <dimension ref="A1:D43"/>
  <sheetViews>
    <sheetView workbookViewId="0">
      <selection activeCell="F7" sqref="F7"/>
    </sheetView>
  </sheetViews>
  <sheetFormatPr defaultRowHeight="15" x14ac:dyDescent="0.25"/>
  <cols>
    <col min="4" max="4" width="12" bestFit="1" customWidth="1"/>
  </cols>
  <sheetData>
    <row r="1" spans="1:4" ht="15.75" thickBot="1" x14ac:dyDescent="0.3">
      <c r="A1" s="13" t="s">
        <v>64</v>
      </c>
      <c r="B1" s="10" t="s">
        <v>63</v>
      </c>
      <c r="C1" s="11" t="s">
        <v>61</v>
      </c>
      <c r="D1" s="12" t="s">
        <v>62</v>
      </c>
    </row>
    <row r="2" spans="1:4" x14ac:dyDescent="0.25">
      <c r="B2" s="2" t="s">
        <v>17</v>
      </c>
      <c r="C2" s="3">
        <v>44.9</v>
      </c>
      <c r="D2" s="4">
        <v>39.9</v>
      </c>
    </row>
    <row r="3" spans="1:4" x14ac:dyDescent="0.25">
      <c r="B3" s="5" t="s">
        <v>18</v>
      </c>
      <c r="C3" s="1">
        <v>25</v>
      </c>
      <c r="D3" s="6">
        <v>20</v>
      </c>
    </row>
    <row r="4" spans="1:4" x14ac:dyDescent="0.25">
      <c r="B4" s="5" t="s">
        <v>19</v>
      </c>
      <c r="C4" s="1">
        <v>39.799999999999997</v>
      </c>
      <c r="D4" s="6">
        <v>34.799999999999997</v>
      </c>
    </row>
    <row r="5" spans="1:4" x14ac:dyDescent="0.25">
      <c r="B5" s="5" t="s">
        <v>20</v>
      </c>
      <c r="C5" s="1">
        <v>49.1</v>
      </c>
      <c r="D5" s="6">
        <v>44.1</v>
      </c>
    </row>
    <row r="6" spans="1:4" x14ac:dyDescent="0.25">
      <c r="B6" s="5" t="s">
        <v>21</v>
      </c>
      <c r="C6" s="1">
        <v>50.6</v>
      </c>
      <c r="D6" s="6">
        <v>45.6</v>
      </c>
    </row>
    <row r="7" spans="1:4" x14ac:dyDescent="0.25">
      <c r="B7" s="5" t="s">
        <v>22</v>
      </c>
      <c r="C7" s="1">
        <v>36.700000000000003</v>
      </c>
      <c r="D7" s="6">
        <v>31.700000000000003</v>
      </c>
    </row>
    <row r="8" spans="1:4" ht="15.75" thickBot="1" x14ac:dyDescent="0.3">
      <c r="B8" s="7" t="s">
        <v>23</v>
      </c>
      <c r="C8" s="8">
        <v>56.7</v>
      </c>
      <c r="D8" s="9">
        <v>51.7</v>
      </c>
    </row>
    <row r="9" spans="1:4" x14ac:dyDescent="0.25">
      <c r="B9" s="2" t="s">
        <v>24</v>
      </c>
      <c r="C9" s="3">
        <v>78.400000000000006</v>
      </c>
      <c r="D9" s="4">
        <v>73.400000000000006</v>
      </c>
    </row>
    <row r="10" spans="1:4" x14ac:dyDescent="0.25">
      <c r="B10" s="5" t="s">
        <v>25</v>
      </c>
      <c r="C10" s="1">
        <v>55.7</v>
      </c>
      <c r="D10" s="6">
        <v>50.7</v>
      </c>
    </row>
    <row r="11" spans="1:4" x14ac:dyDescent="0.25">
      <c r="B11" s="5" t="s">
        <v>26</v>
      </c>
      <c r="C11" s="1">
        <v>38.4</v>
      </c>
      <c r="D11" s="6">
        <v>33.4</v>
      </c>
    </row>
    <row r="12" spans="1:4" x14ac:dyDescent="0.25">
      <c r="B12" s="5" t="s">
        <v>27</v>
      </c>
      <c r="C12" s="1">
        <v>53.5</v>
      </c>
      <c r="D12" s="6">
        <v>48.5</v>
      </c>
    </row>
    <row r="13" spans="1:4" x14ac:dyDescent="0.25">
      <c r="B13" s="5" t="s">
        <v>28</v>
      </c>
      <c r="C13" s="1">
        <v>42</v>
      </c>
      <c r="D13" s="6">
        <v>37</v>
      </c>
    </row>
    <row r="14" spans="1:4" x14ac:dyDescent="0.25">
      <c r="B14" s="5" t="s">
        <v>29</v>
      </c>
      <c r="C14" s="1">
        <v>39.4</v>
      </c>
      <c r="D14" s="6">
        <v>34.4</v>
      </c>
    </row>
    <row r="15" spans="1:4" ht="15.75" thickBot="1" x14ac:dyDescent="0.3">
      <c r="B15" s="7" t="s">
        <v>30</v>
      </c>
      <c r="C15" s="8">
        <v>38.200000000000003</v>
      </c>
      <c r="D15" s="9">
        <v>33.200000000000003</v>
      </c>
    </row>
    <row r="16" spans="1:4" x14ac:dyDescent="0.25">
      <c r="B16" s="2" t="s">
        <v>31</v>
      </c>
      <c r="C16" s="3">
        <v>65.2</v>
      </c>
      <c r="D16" s="4">
        <v>60.2</v>
      </c>
    </row>
    <row r="17" spans="2:4" x14ac:dyDescent="0.25">
      <c r="B17" s="5" t="s">
        <v>32</v>
      </c>
      <c r="C17" s="1">
        <v>71.3</v>
      </c>
      <c r="D17" s="6">
        <v>66.3</v>
      </c>
    </row>
    <row r="18" spans="2:4" x14ac:dyDescent="0.25">
      <c r="B18" s="5" t="s">
        <v>33</v>
      </c>
      <c r="C18" s="1">
        <v>62.6</v>
      </c>
      <c r="D18" s="6">
        <v>57.6</v>
      </c>
    </row>
    <row r="19" spans="2:4" x14ac:dyDescent="0.25">
      <c r="B19" s="5" t="s">
        <v>34</v>
      </c>
      <c r="C19" s="1">
        <v>45.6</v>
      </c>
      <c r="D19" s="6">
        <v>40.6</v>
      </c>
    </row>
    <row r="20" spans="2:4" x14ac:dyDescent="0.25">
      <c r="B20" s="5" t="s">
        <v>35</v>
      </c>
      <c r="C20" s="1">
        <v>53.3</v>
      </c>
      <c r="D20" s="6">
        <v>48.3</v>
      </c>
    </row>
    <row r="21" spans="2:4" x14ac:dyDescent="0.25">
      <c r="B21" s="5" t="s">
        <v>36</v>
      </c>
      <c r="C21" s="1">
        <v>43.1</v>
      </c>
      <c r="D21" s="6">
        <v>38.1</v>
      </c>
    </row>
    <row r="22" spans="2:4" ht="15.75" thickBot="1" x14ac:dyDescent="0.3">
      <c r="B22" s="7" t="s">
        <v>37</v>
      </c>
      <c r="C22" s="8">
        <v>40.1</v>
      </c>
      <c r="D22" s="9">
        <v>35.1</v>
      </c>
    </row>
    <row r="23" spans="2:4" x14ac:dyDescent="0.25">
      <c r="B23" s="2" t="s">
        <v>38</v>
      </c>
      <c r="C23" s="3">
        <v>55.8</v>
      </c>
      <c r="D23" s="4">
        <v>50.8</v>
      </c>
    </row>
    <row r="24" spans="2:4" x14ac:dyDescent="0.25">
      <c r="B24" s="5" t="s">
        <v>39</v>
      </c>
      <c r="C24" s="1">
        <v>56.7</v>
      </c>
      <c r="D24" s="6">
        <v>51.7</v>
      </c>
    </row>
    <row r="25" spans="2:4" x14ac:dyDescent="0.25">
      <c r="B25" s="5" t="s">
        <v>40</v>
      </c>
      <c r="C25" s="1">
        <v>46</v>
      </c>
      <c r="D25" s="6">
        <v>41</v>
      </c>
    </row>
    <row r="26" spans="2:4" x14ac:dyDescent="0.25">
      <c r="B26" s="5" t="s">
        <v>41</v>
      </c>
      <c r="C26" s="1">
        <v>41.5</v>
      </c>
      <c r="D26" s="6">
        <v>36.5</v>
      </c>
    </row>
    <row r="27" spans="2:4" x14ac:dyDescent="0.25">
      <c r="B27" s="5" t="s">
        <v>42</v>
      </c>
      <c r="C27" s="1">
        <v>41.5</v>
      </c>
      <c r="D27" s="6">
        <v>36.5</v>
      </c>
    </row>
    <row r="28" spans="2:4" x14ac:dyDescent="0.25">
      <c r="B28" s="5" t="s">
        <v>43</v>
      </c>
      <c r="C28" s="1">
        <v>39.1</v>
      </c>
      <c r="D28" s="6">
        <v>34.1</v>
      </c>
    </row>
    <row r="29" spans="2:4" ht="15.75" thickBot="1" x14ac:dyDescent="0.3">
      <c r="B29" s="7" t="s">
        <v>44</v>
      </c>
      <c r="C29" s="8">
        <v>44.6</v>
      </c>
      <c r="D29" s="9">
        <v>39.6</v>
      </c>
    </row>
    <row r="30" spans="2:4" x14ac:dyDescent="0.25">
      <c r="B30" s="2" t="s">
        <v>45</v>
      </c>
      <c r="C30" s="3">
        <v>75</v>
      </c>
      <c r="D30" s="4">
        <v>70</v>
      </c>
    </row>
    <row r="31" spans="2:4" x14ac:dyDescent="0.25">
      <c r="B31" s="5" t="s">
        <v>46</v>
      </c>
      <c r="C31" s="1">
        <v>78.3</v>
      </c>
      <c r="D31" s="6">
        <v>73.3</v>
      </c>
    </row>
    <row r="32" spans="2:4" x14ac:dyDescent="0.25">
      <c r="B32" s="5" t="s">
        <v>47</v>
      </c>
      <c r="C32" s="1">
        <v>66.400000000000006</v>
      </c>
      <c r="D32" s="6">
        <v>61.400000000000006</v>
      </c>
    </row>
    <row r="33" spans="2:4" x14ac:dyDescent="0.25">
      <c r="B33" s="5" t="s">
        <v>48</v>
      </c>
      <c r="C33" s="1">
        <v>53.8</v>
      </c>
      <c r="D33" s="6">
        <v>48.8</v>
      </c>
    </row>
    <row r="34" spans="2:4" x14ac:dyDescent="0.25">
      <c r="B34" s="5" t="s">
        <v>49</v>
      </c>
      <c r="C34" s="1">
        <v>57.3</v>
      </c>
      <c r="D34" s="6">
        <v>52.3</v>
      </c>
    </row>
    <row r="35" spans="2:4" x14ac:dyDescent="0.25">
      <c r="B35" s="5" t="s">
        <v>50</v>
      </c>
      <c r="C35" s="1">
        <v>62.8</v>
      </c>
      <c r="D35" s="6">
        <v>57.8</v>
      </c>
    </row>
    <row r="36" spans="2:4" ht="15.75" thickBot="1" x14ac:dyDescent="0.3">
      <c r="B36" s="7" t="s">
        <v>51</v>
      </c>
      <c r="C36" s="8">
        <v>60.4</v>
      </c>
      <c r="D36" s="9">
        <v>55.4</v>
      </c>
    </row>
    <row r="37" spans="2:4" x14ac:dyDescent="0.25">
      <c r="B37" s="2" t="s">
        <v>52</v>
      </c>
      <c r="C37" s="3">
        <v>27.6</v>
      </c>
      <c r="D37" s="4">
        <v>22.6</v>
      </c>
    </row>
    <row r="38" spans="2:4" x14ac:dyDescent="0.25">
      <c r="B38" s="5" t="s">
        <v>53</v>
      </c>
      <c r="C38" s="1">
        <v>59.4</v>
      </c>
      <c r="D38" s="6">
        <v>54.4</v>
      </c>
    </row>
    <row r="39" spans="2:4" x14ac:dyDescent="0.25">
      <c r="B39" s="5" t="s">
        <v>54</v>
      </c>
      <c r="C39" s="1">
        <v>54.1</v>
      </c>
      <c r="D39" s="6">
        <v>49.1</v>
      </c>
    </row>
    <row r="40" spans="2:4" x14ac:dyDescent="0.25">
      <c r="B40" s="5" t="s">
        <v>55</v>
      </c>
      <c r="C40" s="1">
        <v>41</v>
      </c>
      <c r="D40" s="6">
        <v>36</v>
      </c>
    </row>
    <row r="41" spans="2:4" x14ac:dyDescent="0.25">
      <c r="B41" s="5" t="s">
        <v>56</v>
      </c>
      <c r="C41" s="1">
        <v>47.3</v>
      </c>
      <c r="D41" s="6">
        <v>42.3</v>
      </c>
    </row>
    <row r="42" spans="2:4" x14ac:dyDescent="0.25">
      <c r="B42" s="5" t="s">
        <v>57</v>
      </c>
      <c r="C42" s="1">
        <v>56.7</v>
      </c>
      <c r="D42" s="6">
        <v>51.7</v>
      </c>
    </row>
    <row r="43" spans="2:4" ht="15.75" thickBot="1" x14ac:dyDescent="0.3">
      <c r="B43" s="7" t="s">
        <v>58</v>
      </c>
      <c r="C43" s="8">
        <v>62.6</v>
      </c>
      <c r="D43" s="9">
        <v>57.6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F96E3-477E-4109-874B-DFD41E4519CE}">
  <dimension ref="A1:V15"/>
  <sheetViews>
    <sheetView workbookViewId="0">
      <selection activeCell="C4" sqref="C4:N11"/>
    </sheetView>
  </sheetViews>
  <sheetFormatPr defaultRowHeight="15" x14ac:dyDescent="0.25"/>
  <sheetData>
    <row r="1" spans="1:22" x14ac:dyDescent="0.25">
      <c r="A1" t="s">
        <v>0</v>
      </c>
    </row>
    <row r="2" spans="1:22" x14ac:dyDescent="0.25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750</v>
      </c>
      <c r="Q2">
        <v>1</v>
      </c>
      <c r="R2">
        <v>12</v>
      </c>
      <c r="S2">
        <v>96</v>
      </c>
      <c r="T2">
        <v>1</v>
      </c>
      <c r="U2">
        <v>8</v>
      </c>
      <c r="V2" t="s">
        <v>7</v>
      </c>
    </row>
    <row r="3" spans="1:22" x14ac:dyDescent="0.25">
      <c r="B3" t="s">
        <v>8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22" x14ac:dyDescent="0.25">
      <c r="B4">
        <v>24.1</v>
      </c>
      <c r="C4">
        <v>0.32450000000000001</v>
      </c>
      <c r="D4">
        <v>0.30969999999999998</v>
      </c>
      <c r="E4">
        <v>0.3196</v>
      </c>
      <c r="F4">
        <v>0.21390000000000001</v>
      </c>
      <c r="G4">
        <v>0.22259999999999999</v>
      </c>
      <c r="H4">
        <v>0.22700000000000001</v>
      </c>
      <c r="I4">
        <v>0.15060000000000001</v>
      </c>
      <c r="J4">
        <v>0.15570000000000001</v>
      </c>
      <c r="K4">
        <v>0.15429999999999999</v>
      </c>
      <c r="L4">
        <v>0.20169999999999999</v>
      </c>
      <c r="M4">
        <v>0.20469999999999999</v>
      </c>
      <c r="N4">
        <v>0.20449999999999999</v>
      </c>
    </row>
    <row r="5" spans="1:22" x14ac:dyDescent="0.25">
      <c r="C5">
        <v>0.2006</v>
      </c>
      <c r="D5">
        <v>0.19939999999999999</v>
      </c>
      <c r="E5">
        <v>0.21</v>
      </c>
      <c r="F5">
        <v>0.2198</v>
      </c>
      <c r="G5">
        <v>0.2334</v>
      </c>
      <c r="H5">
        <v>0.23710000000000001</v>
      </c>
      <c r="I5">
        <v>0.23930000000000001</v>
      </c>
      <c r="J5">
        <v>0.26050000000000001</v>
      </c>
      <c r="K5">
        <v>0.2215</v>
      </c>
      <c r="L5">
        <v>0.18859999999999999</v>
      </c>
      <c r="M5">
        <v>0.19520000000000001</v>
      </c>
      <c r="N5">
        <v>0.19589999999999999</v>
      </c>
    </row>
    <row r="6" spans="1:22" x14ac:dyDescent="0.25">
      <c r="C6">
        <v>0.1358</v>
      </c>
      <c r="D6">
        <v>0.1394</v>
      </c>
      <c r="E6">
        <v>0.14199999999999999</v>
      </c>
      <c r="F6">
        <v>0.25009999999999999</v>
      </c>
      <c r="G6">
        <v>0.26429999999999998</v>
      </c>
      <c r="H6">
        <v>0.26960000000000001</v>
      </c>
      <c r="I6">
        <v>0.32640000000000002</v>
      </c>
      <c r="J6">
        <v>0.3412</v>
      </c>
      <c r="K6">
        <v>0.3372</v>
      </c>
      <c r="L6">
        <v>0.25280000000000002</v>
      </c>
      <c r="M6">
        <v>0.26240000000000002</v>
      </c>
      <c r="N6">
        <v>0.25769999999999998</v>
      </c>
    </row>
    <row r="7" spans="1:22" x14ac:dyDescent="0.25">
      <c r="C7">
        <v>9.98E-2</v>
      </c>
      <c r="D7">
        <v>0.1023</v>
      </c>
      <c r="E7">
        <v>0.10639999999999999</v>
      </c>
      <c r="F7">
        <v>0.1946</v>
      </c>
      <c r="G7">
        <v>0.20100000000000001</v>
      </c>
      <c r="H7">
        <v>0.20119999999999999</v>
      </c>
      <c r="I7">
        <v>0.24110000000000001</v>
      </c>
      <c r="J7">
        <v>0.25359999999999999</v>
      </c>
      <c r="K7">
        <v>0.25650000000000001</v>
      </c>
      <c r="L7">
        <v>0.20569999999999999</v>
      </c>
      <c r="M7">
        <v>0.2152</v>
      </c>
      <c r="N7">
        <v>0.21299999999999999</v>
      </c>
    </row>
    <row r="8" spans="1:22" x14ac:dyDescent="0.25">
      <c r="C8">
        <v>7.4899999999999994E-2</v>
      </c>
      <c r="D8">
        <v>8.14E-2</v>
      </c>
      <c r="E8">
        <v>8.2299999999999998E-2</v>
      </c>
      <c r="F8">
        <v>0.19819999999999999</v>
      </c>
      <c r="G8">
        <v>0.20449999999999999</v>
      </c>
      <c r="H8">
        <v>0.2041</v>
      </c>
      <c r="I8">
        <v>0.19</v>
      </c>
      <c r="J8">
        <v>0.20019999999999999</v>
      </c>
      <c r="K8">
        <v>0.20519999999999999</v>
      </c>
      <c r="L8">
        <v>0.27929999999999999</v>
      </c>
      <c r="M8">
        <v>0.29809999999999998</v>
      </c>
      <c r="N8">
        <v>0.29249999999999998</v>
      </c>
    </row>
    <row r="9" spans="1:22" x14ac:dyDescent="0.25">
      <c r="C9">
        <v>6.13E-2</v>
      </c>
      <c r="D9">
        <v>6.2199999999999998E-2</v>
      </c>
      <c r="E9">
        <v>6.2799999999999995E-2</v>
      </c>
      <c r="F9">
        <v>0.29609999999999997</v>
      </c>
      <c r="G9">
        <v>0.314</v>
      </c>
      <c r="H9">
        <v>0.32219999999999999</v>
      </c>
      <c r="I9">
        <v>0.26700000000000002</v>
      </c>
      <c r="J9">
        <v>0.29320000000000002</v>
      </c>
      <c r="K9">
        <v>0.28349999999999997</v>
      </c>
      <c r="L9">
        <v>0.21829999999999999</v>
      </c>
      <c r="M9">
        <v>0.22309999999999999</v>
      </c>
      <c r="N9">
        <v>0.22919999999999999</v>
      </c>
    </row>
    <row r="10" spans="1:22" x14ac:dyDescent="0.25">
      <c r="C10">
        <v>4.5999999999999999E-2</v>
      </c>
      <c r="D10">
        <v>4.5999999999999999E-2</v>
      </c>
      <c r="E10">
        <v>4.6300000000000001E-2</v>
      </c>
      <c r="F10">
        <v>0.2303</v>
      </c>
      <c r="G10">
        <v>0.25979999999999998</v>
      </c>
      <c r="H10">
        <v>0.25850000000000001</v>
      </c>
      <c r="I10">
        <v>0.2094</v>
      </c>
      <c r="J10">
        <v>0.21729999999999999</v>
      </c>
      <c r="K10">
        <v>0.21859999999999999</v>
      </c>
      <c r="L10">
        <v>0.20019999999999999</v>
      </c>
      <c r="M10">
        <v>0.20569999999999999</v>
      </c>
      <c r="N10">
        <v>0.2082</v>
      </c>
    </row>
    <row r="11" spans="1:22" x14ac:dyDescent="0.25">
      <c r="C11">
        <v>0.25330000000000003</v>
      </c>
      <c r="D11">
        <v>0.26369999999999999</v>
      </c>
      <c r="E11">
        <v>0.25750000000000001</v>
      </c>
      <c r="F11">
        <v>0.25340000000000001</v>
      </c>
      <c r="G11">
        <v>0.26100000000000001</v>
      </c>
      <c r="H11">
        <v>0.26960000000000001</v>
      </c>
      <c r="I11">
        <v>0.2195</v>
      </c>
      <c r="J11">
        <v>0.22639999999999999</v>
      </c>
      <c r="K11">
        <v>0.22900000000000001</v>
      </c>
      <c r="L11">
        <v>0.2074</v>
      </c>
      <c r="M11">
        <v>0.21210000000000001</v>
      </c>
      <c r="N11">
        <v>0.20880000000000001</v>
      </c>
    </row>
    <row r="13" spans="1:22" x14ac:dyDescent="0.25">
      <c r="A13" t="s">
        <v>9</v>
      </c>
    </row>
    <row r="14" spans="1:22" x14ac:dyDescent="0.25">
      <c r="A14" t="s">
        <v>10</v>
      </c>
    </row>
    <row r="15" spans="1:22" x14ac:dyDescent="0.25">
      <c r="A15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4FBEF-34B0-47F4-BFE0-C375BF084A6A}">
  <dimension ref="A1:V15"/>
  <sheetViews>
    <sheetView workbookViewId="0">
      <selection activeCell="N11" sqref="C4:N11"/>
    </sheetView>
  </sheetViews>
  <sheetFormatPr defaultRowHeight="15" x14ac:dyDescent="0.25"/>
  <sheetData>
    <row r="1" spans="1:22" x14ac:dyDescent="0.25">
      <c r="A1" t="s">
        <v>0</v>
      </c>
    </row>
    <row r="2" spans="1:22" x14ac:dyDescent="0.25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750</v>
      </c>
      <c r="Q2">
        <v>1</v>
      </c>
      <c r="R2">
        <v>12</v>
      </c>
      <c r="S2">
        <v>96</v>
      </c>
      <c r="T2">
        <v>1</v>
      </c>
      <c r="U2">
        <v>8</v>
      </c>
      <c r="V2" t="s">
        <v>7</v>
      </c>
    </row>
    <row r="3" spans="1:22" x14ac:dyDescent="0.25">
      <c r="B3" t="s">
        <v>8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22" x14ac:dyDescent="0.25">
      <c r="B4">
        <v>24.1</v>
      </c>
      <c r="C4">
        <v>0.20930000000000001</v>
      </c>
      <c r="D4">
        <v>0.2079</v>
      </c>
      <c r="E4">
        <v>0.2117</v>
      </c>
      <c r="F4">
        <v>0.1963</v>
      </c>
      <c r="G4">
        <v>0.2034</v>
      </c>
      <c r="H4">
        <v>0.2044</v>
      </c>
      <c r="I4">
        <v>0.20660000000000001</v>
      </c>
      <c r="J4">
        <v>0.2203</v>
      </c>
      <c r="K4">
        <v>0.23330000000000001</v>
      </c>
      <c r="L4">
        <v>0.3216</v>
      </c>
      <c r="M4">
        <v>0.32979999999999998</v>
      </c>
      <c r="N4">
        <v>0.31900000000000001</v>
      </c>
    </row>
    <row r="5" spans="1:22" x14ac:dyDescent="0.25">
      <c r="C5">
        <v>0.2898</v>
      </c>
      <c r="D5">
        <v>0.32990000000000003</v>
      </c>
      <c r="E5">
        <v>0.33950000000000002</v>
      </c>
      <c r="F5">
        <v>0.28420000000000001</v>
      </c>
      <c r="G5">
        <v>0.29759999999999998</v>
      </c>
      <c r="H5">
        <v>0.30020000000000002</v>
      </c>
      <c r="I5">
        <v>0.24660000000000001</v>
      </c>
      <c r="J5">
        <v>0.24990000000000001</v>
      </c>
      <c r="K5">
        <v>0.25779999999999997</v>
      </c>
      <c r="L5">
        <v>0.2606</v>
      </c>
      <c r="M5">
        <v>0.26240000000000002</v>
      </c>
      <c r="N5">
        <v>0.26669999999999999</v>
      </c>
    </row>
    <row r="6" spans="1:22" x14ac:dyDescent="0.25">
      <c r="C6">
        <v>0.27110000000000001</v>
      </c>
      <c r="D6">
        <v>0.28460000000000002</v>
      </c>
      <c r="E6">
        <v>0.28960000000000002</v>
      </c>
      <c r="F6">
        <v>0.26529999999999998</v>
      </c>
      <c r="G6">
        <v>0.27400000000000002</v>
      </c>
      <c r="H6">
        <v>0.28160000000000002</v>
      </c>
      <c r="I6">
        <v>0.15559999999999999</v>
      </c>
      <c r="J6">
        <v>0.1658</v>
      </c>
      <c r="K6">
        <v>0.16500000000000001</v>
      </c>
      <c r="L6">
        <v>0.26229999999999998</v>
      </c>
      <c r="M6">
        <v>0.2767</v>
      </c>
      <c r="N6">
        <v>0.27160000000000001</v>
      </c>
    </row>
    <row r="7" spans="1:22" x14ac:dyDescent="0.25">
      <c r="C7">
        <v>0.2467</v>
      </c>
      <c r="D7">
        <v>0.252</v>
      </c>
      <c r="E7">
        <v>0.25790000000000002</v>
      </c>
      <c r="F7">
        <v>0.2036</v>
      </c>
      <c r="G7">
        <v>0.2122</v>
      </c>
      <c r="H7">
        <v>0.20760000000000001</v>
      </c>
      <c r="I7">
        <v>0.1993</v>
      </c>
      <c r="J7">
        <v>0.22520000000000001</v>
      </c>
      <c r="K7">
        <v>0.2331</v>
      </c>
      <c r="L7">
        <v>0.25369999999999998</v>
      </c>
      <c r="M7">
        <v>0.26269999999999999</v>
      </c>
      <c r="N7">
        <v>0.26669999999999999</v>
      </c>
    </row>
    <row r="8" spans="1:22" x14ac:dyDescent="0.25">
      <c r="C8">
        <v>0.27400000000000002</v>
      </c>
      <c r="D8">
        <v>0.28189999999999998</v>
      </c>
      <c r="E8">
        <v>0.2873</v>
      </c>
      <c r="F8">
        <v>4.7E-2</v>
      </c>
      <c r="G8">
        <v>4.6800000000000001E-2</v>
      </c>
      <c r="H8">
        <v>4.6300000000000001E-2</v>
      </c>
      <c r="I8">
        <v>4.6800000000000001E-2</v>
      </c>
      <c r="J8">
        <v>4.7899999999999998E-2</v>
      </c>
      <c r="K8">
        <v>4.7300000000000002E-2</v>
      </c>
      <c r="L8">
        <v>4.7899999999999998E-2</v>
      </c>
      <c r="M8">
        <v>4.7600000000000003E-2</v>
      </c>
      <c r="N8">
        <v>4.7300000000000002E-2</v>
      </c>
    </row>
    <row r="9" spans="1:22" x14ac:dyDescent="0.25">
      <c r="C9">
        <v>4.6800000000000001E-2</v>
      </c>
      <c r="D9">
        <v>4.7100000000000003E-2</v>
      </c>
      <c r="E9">
        <v>4.7100000000000003E-2</v>
      </c>
      <c r="F9">
        <v>4.7600000000000003E-2</v>
      </c>
      <c r="G9">
        <v>4.7699999999999999E-2</v>
      </c>
      <c r="H9">
        <v>4.7899999999999998E-2</v>
      </c>
      <c r="I9">
        <v>4.7899999999999998E-2</v>
      </c>
      <c r="J9">
        <v>4.6899999999999997E-2</v>
      </c>
      <c r="K9">
        <v>4.8099999999999997E-2</v>
      </c>
      <c r="L9">
        <v>4.65E-2</v>
      </c>
      <c r="M9">
        <v>4.7600000000000003E-2</v>
      </c>
      <c r="N9">
        <v>4.6300000000000001E-2</v>
      </c>
    </row>
    <row r="10" spans="1:22" x14ac:dyDescent="0.25">
      <c r="C10">
        <v>4.6100000000000002E-2</v>
      </c>
      <c r="D10">
        <v>4.5400000000000003E-2</v>
      </c>
      <c r="E10">
        <v>4.65E-2</v>
      </c>
      <c r="F10">
        <v>4.6300000000000001E-2</v>
      </c>
      <c r="G10">
        <v>4.7300000000000002E-2</v>
      </c>
      <c r="H10">
        <v>4.7E-2</v>
      </c>
      <c r="I10">
        <v>4.6399999999999997E-2</v>
      </c>
      <c r="J10">
        <v>4.7300000000000002E-2</v>
      </c>
      <c r="K10">
        <v>4.6300000000000001E-2</v>
      </c>
      <c r="L10">
        <v>4.6399999999999997E-2</v>
      </c>
      <c r="M10">
        <v>4.6199999999999998E-2</v>
      </c>
      <c r="N10">
        <v>4.65E-2</v>
      </c>
    </row>
    <row r="11" spans="1:22" x14ac:dyDescent="0.25">
      <c r="C11">
        <v>5.04E-2</v>
      </c>
      <c r="D11">
        <v>4.5999999999999999E-2</v>
      </c>
      <c r="E11">
        <v>4.87E-2</v>
      </c>
      <c r="F11">
        <v>4.6300000000000001E-2</v>
      </c>
      <c r="G11">
        <v>4.7300000000000002E-2</v>
      </c>
      <c r="H11">
        <v>4.7399999999999998E-2</v>
      </c>
      <c r="I11">
        <v>4.6899999999999997E-2</v>
      </c>
      <c r="J11">
        <v>4.6399999999999997E-2</v>
      </c>
      <c r="K11">
        <v>4.7699999999999999E-2</v>
      </c>
      <c r="L11">
        <v>4.7399999999999998E-2</v>
      </c>
      <c r="M11">
        <v>4.8399999999999999E-2</v>
      </c>
      <c r="N11">
        <v>4.6699999999999998E-2</v>
      </c>
    </row>
    <row r="13" spans="1:22" x14ac:dyDescent="0.25">
      <c r="A13" t="s">
        <v>9</v>
      </c>
    </row>
    <row r="14" spans="1:22" x14ac:dyDescent="0.25">
      <c r="A14" t="s">
        <v>10</v>
      </c>
    </row>
    <row r="15" spans="1:22" x14ac:dyDescent="0.25">
      <c r="A1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print</vt:lpstr>
      <vt:lpstr>raw_data_p1</vt:lpstr>
      <vt:lpstr>raw_data_p2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Dasha</dc:creator>
  <cp:lastModifiedBy>Dasha</cp:lastModifiedBy>
  <cp:lastPrinted>2018-06-07T21:54:34Z</cp:lastPrinted>
  <dcterms:created xsi:type="dcterms:W3CDTF">2018-06-07T21:20:09Z</dcterms:created>
  <dcterms:modified xsi:type="dcterms:W3CDTF">2018-06-11T19:15:35Z</dcterms:modified>
</cp:coreProperties>
</file>